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pumpsorg-my.sharepoint.com/personal/pgaydon_pumps_org/Documents/Documents/Water Wastewater Research/"/>
    </mc:Choice>
  </mc:AlternateContent>
  <xr:revisionPtr revIDLastSave="0" documentId="8_{38DC08CD-4340-4606-A457-5E57D2C9C022}" xr6:coauthVersionLast="47" xr6:coauthVersionMax="47" xr10:uidLastSave="{00000000-0000-0000-0000-000000000000}"/>
  <bookViews>
    <workbookView xWindow="-27930" yWindow="1950" windowWidth="21630" windowHeight="11250" tabRatio="975" xr2:uid="{C55034BF-523F-4EBA-A786-5D5E339AF6B3}"/>
  </bookViews>
  <sheets>
    <sheet name="Read Me" sheetId="16" r:id="rId1"/>
    <sheet name="Research Findings" sheetId="13" r:id="rId2"/>
    <sheet name="Calc - Pump Energy Consumption" sheetId="17" r:id="rId3"/>
    <sheet name="Calc - Pump Energy Savings " sheetId="18" r:id="rId4"/>
    <sheet name="Calc - Piping " sheetId="14" r:id="rId5"/>
    <sheet name="Research - Pumps" sheetId="19" r:id="rId6"/>
    <sheet name="Research - Pipes" sheetId="10" r:id="rId7"/>
    <sheet name="Piping Health Benefits" sheetId="20" state="hidden" r:id="rId8"/>
    <sheet name="Summary of Approach" sheetId="8" state="hidden" r:id="rId9"/>
    <sheet name="Research -Water Infrastructure" sheetId="22" r:id="rId10"/>
    <sheet name="Stats" sheetId="21" r:id="rId11"/>
  </sheets>
  <definedNames>
    <definedName name="_ftnref1" localSheetId="1">'Research Findings'!#REF!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14" l="1"/>
  <c r="D118" i="14"/>
  <c r="D119" i="14"/>
  <c r="D120" i="14"/>
  <c r="D121" i="14"/>
  <c r="D122" i="14"/>
  <c r="D123" i="14"/>
  <c r="D117" i="14"/>
  <c r="D109" i="14"/>
  <c r="D253" i="10"/>
  <c r="D110" i="14" s="1"/>
  <c r="D30" i="14"/>
  <c r="D19" i="14"/>
  <c r="D55" i="14"/>
  <c r="D20" i="14"/>
  <c r="D25" i="14"/>
  <c r="D13" i="14"/>
  <c r="D11" i="14"/>
  <c r="D37" i="14"/>
  <c r="D60" i="17"/>
  <c r="D25" i="22"/>
  <c r="D61" i="17" s="1"/>
  <c r="D32" i="17"/>
  <c r="E19" i="17"/>
  <c r="D89" i="13" s="1"/>
  <c r="E20" i="17"/>
  <c r="E21" i="17"/>
  <c r="D90" i="13" s="1"/>
  <c r="E23" i="17"/>
  <c r="D87" i="13" s="1"/>
  <c r="E26" i="17"/>
  <c r="E18" i="17"/>
  <c r="D88" i="13" s="1"/>
  <c r="D43" i="21"/>
  <c r="D42" i="21"/>
  <c r="D36" i="14" s="1"/>
  <c r="D41" i="21"/>
  <c r="D35" i="14" s="1"/>
  <c r="E44" i="14" s="1"/>
  <c r="D39" i="21"/>
  <c r="D33" i="21"/>
  <c r="D32" i="21"/>
  <c r="D18" i="14" s="1"/>
  <c r="D30" i="21"/>
  <c r="D17" i="14" s="1"/>
  <c r="D28" i="21"/>
  <c r="D27" i="21"/>
  <c r="D103" i="22"/>
  <c r="D88" i="22"/>
  <c r="D44" i="21" s="1"/>
  <c r="D63" i="22"/>
  <c r="D62" i="22"/>
  <c r="D34" i="21" s="1"/>
  <c r="C15" i="13" s="1"/>
  <c r="D141" i="14" l="1"/>
  <c r="D151" i="14" s="1"/>
  <c r="D91" i="13"/>
  <c r="D92" i="13" s="1"/>
  <c r="D21" i="14"/>
  <c r="D134" i="13"/>
  <c r="D72" i="17"/>
  <c r="D8" i="17" s="1"/>
  <c r="E96" i="10"/>
  <c r="C98" i="14"/>
  <c r="G192" i="13"/>
  <c r="G190" i="13"/>
  <c r="G171" i="13"/>
  <c r="G169" i="13"/>
  <c r="G127" i="13"/>
  <c r="G125" i="13"/>
  <c r="G63" i="13"/>
  <c r="G61" i="13"/>
  <c r="D11" i="21"/>
  <c r="D12" i="14" s="1"/>
  <c r="C77" i="13"/>
  <c r="E139" i="13"/>
  <c r="E134" i="13"/>
  <c r="E135" i="13"/>
  <c r="E139" i="18"/>
  <c r="C72" i="13"/>
  <c r="D19" i="21"/>
  <c r="C10" i="13"/>
  <c r="D140" i="13"/>
  <c r="D139" i="13"/>
  <c r="D135" i="13"/>
  <c r="F82" i="13"/>
  <c r="F20" i="13"/>
  <c r="G163" i="13"/>
  <c r="G161" i="13"/>
  <c r="G156" i="13"/>
  <c r="G154" i="13"/>
  <c r="G146" i="13"/>
  <c r="G148" i="13"/>
  <c r="G113" i="13"/>
  <c r="G111" i="13"/>
  <c r="G120" i="13"/>
  <c r="G118" i="13"/>
  <c r="G106" i="13"/>
  <c r="G104" i="13"/>
  <c r="G99" i="13"/>
  <c r="G97" i="13"/>
  <c r="G35" i="13"/>
  <c r="G33" i="13"/>
  <c r="G42" i="13"/>
  <c r="G40" i="13"/>
  <c r="G56" i="13"/>
  <c r="G54" i="13"/>
  <c r="G49" i="13"/>
  <c r="G47" i="13"/>
  <c r="C28" i="13"/>
  <c r="D28" i="13"/>
  <c r="D164" i="19"/>
  <c r="E134" i="14"/>
  <c r="E133" i="14"/>
  <c r="E121" i="14"/>
  <c r="E122" i="14"/>
  <c r="D56" i="14" l="1"/>
  <c r="G63" i="14" s="1"/>
  <c r="E56" i="14"/>
  <c r="F56" i="14"/>
  <c r="G56" i="14"/>
  <c r="D57" i="14"/>
  <c r="E57" i="14"/>
  <c r="F57" i="14"/>
  <c r="G57" i="14"/>
  <c r="D58" i="14"/>
  <c r="E58" i="14"/>
  <c r="F58" i="14"/>
  <c r="G58" i="14"/>
  <c r="D59" i="14"/>
  <c r="E59" i="14"/>
  <c r="F59" i="14"/>
  <c r="G59" i="14"/>
  <c r="D60" i="14"/>
  <c r="E60" i="14"/>
  <c r="F60" i="14"/>
  <c r="G60" i="14"/>
  <c r="E55" i="14"/>
  <c r="F55" i="14"/>
  <c r="G55" i="14"/>
  <c r="D75" i="14" l="1"/>
  <c r="F133" i="14"/>
  <c r="F134" i="14"/>
  <c r="F121" i="14"/>
  <c r="F122" i="14"/>
  <c r="D76" i="14"/>
  <c r="D96" i="14" l="1"/>
  <c r="C96" i="14" l="1"/>
  <c r="E96" i="14"/>
  <c r="C97" i="14"/>
  <c r="D97" i="14"/>
  <c r="E97" i="14"/>
  <c r="G86" i="14"/>
  <c r="E86" i="14" s="1"/>
  <c r="H165" i="14"/>
  <c r="D164" i="14" s="1"/>
  <c r="E147" i="13"/>
  <c r="E148" i="13"/>
  <c r="E145" i="13"/>
  <c r="H69" i="14"/>
  <c r="H66" i="14"/>
  <c r="E164" i="14" l="1"/>
  <c r="F164" i="14"/>
  <c r="E165" i="14"/>
  <c r="E166" i="14"/>
  <c r="F166" i="14"/>
  <c r="D165" i="14"/>
  <c r="F165" i="14"/>
  <c r="D166" i="14"/>
  <c r="D100" i="14"/>
  <c r="D86" i="14"/>
  <c r="D88" i="14"/>
  <c r="E88" i="14"/>
  <c r="D87" i="14"/>
  <c r="E87" i="14"/>
  <c r="D67" i="14"/>
  <c r="E71" i="14"/>
  <c r="E70" i="14"/>
  <c r="E66" i="14"/>
  <c r="E67" i="14"/>
  <c r="D70" i="14"/>
  <c r="D66" i="14"/>
  <c r="D68" i="14"/>
  <c r="D71" i="14"/>
  <c r="E69" i="14"/>
  <c r="D65" i="14"/>
  <c r="D69" i="14"/>
  <c r="E65" i="14"/>
  <c r="E68" i="14"/>
  <c r="D286" i="14"/>
  <c r="X303" i="14" s="1"/>
  <c r="C276" i="14"/>
  <c r="D276" i="14"/>
  <c r="C277" i="14"/>
  <c r="D277" i="14"/>
  <c r="C278" i="14"/>
  <c r="D278" i="14"/>
  <c r="C279" i="14"/>
  <c r="D279" i="14"/>
  <c r="C280" i="14"/>
  <c r="D280" i="14"/>
  <c r="D275" i="14"/>
  <c r="C275" i="14"/>
  <c r="E153" i="18"/>
  <c r="E152" i="18"/>
  <c r="E137" i="18"/>
  <c r="E136" i="18"/>
  <c r="F76" i="19"/>
  <c r="E151" i="18" s="1"/>
  <c r="F75" i="19"/>
  <c r="E150" i="18" s="1"/>
  <c r="D76" i="19"/>
  <c r="F309" i="14"/>
  <c r="G309" i="14" s="1"/>
  <c r="H309" i="14" s="1"/>
  <c r="I309" i="14" s="1"/>
  <c r="J309" i="14" s="1"/>
  <c r="K309" i="14" s="1"/>
  <c r="L309" i="14" s="1"/>
  <c r="M309" i="14" s="1"/>
  <c r="N309" i="14" s="1"/>
  <c r="O309" i="14" s="1"/>
  <c r="P309" i="14" s="1"/>
  <c r="Q309" i="14" s="1"/>
  <c r="R309" i="14" s="1"/>
  <c r="S309" i="14" s="1"/>
  <c r="T309" i="14" s="1"/>
  <c r="U309" i="14" s="1"/>
  <c r="V309" i="14" s="1"/>
  <c r="W309" i="14" s="1"/>
  <c r="X309" i="14" s="1"/>
  <c r="F308" i="14"/>
  <c r="G308" i="14" s="1"/>
  <c r="H308" i="14" s="1"/>
  <c r="I308" i="14" s="1"/>
  <c r="J308" i="14" s="1"/>
  <c r="K308" i="14" s="1"/>
  <c r="L308" i="14" s="1"/>
  <c r="M308" i="14" s="1"/>
  <c r="N308" i="14" s="1"/>
  <c r="O308" i="14" s="1"/>
  <c r="P308" i="14" s="1"/>
  <c r="Q308" i="14" s="1"/>
  <c r="R308" i="14" s="1"/>
  <c r="S308" i="14" s="1"/>
  <c r="T308" i="14" s="1"/>
  <c r="U308" i="14" s="1"/>
  <c r="V308" i="14" s="1"/>
  <c r="W308" i="14" s="1"/>
  <c r="X308" i="14" s="1"/>
  <c r="E306" i="14"/>
  <c r="F306" i="14" s="1"/>
  <c r="G306" i="14" s="1"/>
  <c r="E305" i="14"/>
  <c r="F305" i="14" s="1"/>
  <c r="G305" i="14" s="1"/>
  <c r="H305" i="14" s="1"/>
  <c r="I305" i="14" s="1"/>
  <c r="J305" i="14" s="1"/>
  <c r="K305" i="14" s="1"/>
  <c r="L305" i="14" s="1"/>
  <c r="M305" i="14" s="1"/>
  <c r="N305" i="14" s="1"/>
  <c r="O305" i="14" s="1"/>
  <c r="P305" i="14" s="1"/>
  <c r="Q305" i="14" s="1"/>
  <c r="R305" i="14" s="1"/>
  <c r="S305" i="14" s="1"/>
  <c r="T305" i="14" s="1"/>
  <c r="U305" i="14" s="1"/>
  <c r="V305" i="14" s="1"/>
  <c r="W305" i="14" s="1"/>
  <c r="X305" i="14" s="1"/>
  <c r="D297" i="14"/>
  <c r="X307" i="14" s="1"/>
  <c r="D296" i="14"/>
  <c r="D295" i="14"/>
  <c r="D167" i="14" l="1"/>
  <c r="F167" i="14"/>
  <c r="D170" i="14" s="1"/>
  <c r="E167" i="14"/>
  <c r="D91" i="14"/>
  <c r="E286" i="14"/>
  <c r="E290" i="14" s="1"/>
  <c r="D301" i="14" s="1"/>
  <c r="E301" i="14" s="1"/>
  <c r="F301" i="14" s="1"/>
  <c r="G301" i="14" s="1"/>
  <c r="X311" i="14"/>
  <c r="D307" i="14"/>
  <c r="E303" i="14"/>
  <c r="J303" i="14" s="1"/>
  <c r="H306" i="14"/>
  <c r="E307" i="14"/>
  <c r="D303" i="14"/>
  <c r="D171" i="14" l="1"/>
  <c r="O303" i="14"/>
  <c r="W303" i="14"/>
  <c r="D304" i="14"/>
  <c r="D310" i="14" s="1"/>
  <c r="H303" i="14"/>
  <c r="N303" i="14"/>
  <c r="P303" i="14"/>
  <c r="E304" i="14"/>
  <c r="E310" i="14" s="1"/>
  <c r="G303" i="14"/>
  <c r="G304" i="14" s="1"/>
  <c r="G310" i="14" s="1"/>
  <c r="U303" i="14"/>
  <c r="K303" i="14"/>
  <c r="L303" i="14"/>
  <c r="S303" i="14"/>
  <c r="F303" i="14"/>
  <c r="F304" i="14" s="1"/>
  <c r="F310" i="14" s="1"/>
  <c r="T303" i="14"/>
  <c r="V303" i="14"/>
  <c r="M303" i="14"/>
  <c r="I303" i="14"/>
  <c r="Q303" i="14"/>
  <c r="R303" i="14"/>
  <c r="I306" i="14"/>
  <c r="H301" i="14"/>
  <c r="Q307" i="14"/>
  <c r="I307" i="14"/>
  <c r="P307" i="14"/>
  <c r="H307" i="14"/>
  <c r="V307" i="14"/>
  <c r="N307" i="14"/>
  <c r="F307" i="14"/>
  <c r="T307" i="14"/>
  <c r="G307" i="14"/>
  <c r="S307" i="14"/>
  <c r="O307" i="14"/>
  <c r="L307" i="14"/>
  <c r="R307" i="14"/>
  <c r="E311" i="14"/>
  <c r="M307" i="14"/>
  <c r="K307" i="14"/>
  <c r="J307" i="14"/>
  <c r="J311" i="14" s="1"/>
  <c r="W307" i="14"/>
  <c r="U307" i="14"/>
  <c r="D311" i="14"/>
  <c r="P311" i="14" l="1"/>
  <c r="U311" i="14"/>
  <c r="W311" i="14"/>
  <c r="O311" i="14"/>
  <c r="N311" i="14"/>
  <c r="D312" i="14"/>
  <c r="D313" i="14" s="1"/>
  <c r="D314" i="14" s="1"/>
  <c r="D315" i="14" s="1"/>
  <c r="H311" i="14"/>
  <c r="T311" i="14"/>
  <c r="F311" i="14"/>
  <c r="F312" i="14" s="1"/>
  <c r="F313" i="14" s="1"/>
  <c r="F314" i="14" s="1"/>
  <c r="F315" i="14" s="1"/>
  <c r="F318" i="14" s="1"/>
  <c r="K311" i="14"/>
  <c r="E312" i="14"/>
  <c r="E313" i="14" s="1"/>
  <c r="E314" i="14" s="1"/>
  <c r="E315" i="14" s="1"/>
  <c r="E318" i="14" s="1"/>
  <c r="L311" i="14"/>
  <c r="S311" i="14"/>
  <c r="G311" i="14"/>
  <c r="G312" i="14" s="1"/>
  <c r="G313" i="14" s="1"/>
  <c r="G314" i="14" s="1"/>
  <c r="G315" i="14" s="1"/>
  <c r="G318" i="14" s="1"/>
  <c r="M311" i="14"/>
  <c r="Q311" i="14"/>
  <c r="V311" i="14"/>
  <c r="R311" i="14"/>
  <c r="I311" i="14"/>
  <c r="H304" i="14"/>
  <c r="H310" i="14" s="1"/>
  <c r="I301" i="14"/>
  <c r="J306" i="14"/>
  <c r="H312" i="14" l="1"/>
  <c r="H313" i="14" s="1"/>
  <c r="H314" i="14" s="1"/>
  <c r="D318" i="14"/>
  <c r="G319" i="14" s="1"/>
  <c r="J301" i="14"/>
  <c r="I304" i="14"/>
  <c r="I310" i="14" s="1"/>
  <c r="I312" i="14" s="1"/>
  <c r="I313" i="14" s="1"/>
  <c r="K306" i="14"/>
  <c r="H315" i="14" l="1"/>
  <c r="H318" i="14" s="1"/>
  <c r="H319" i="14" s="1"/>
  <c r="E319" i="14"/>
  <c r="F319" i="14"/>
  <c r="I314" i="14"/>
  <c r="I315" i="14" s="1"/>
  <c r="I318" i="14" s="1"/>
  <c r="I319" i="14" s="1"/>
  <c r="K301" i="14"/>
  <c r="J304" i="14"/>
  <c r="J310" i="14" s="1"/>
  <c r="J312" i="14" s="1"/>
  <c r="J313" i="14" s="1"/>
  <c r="L306" i="14"/>
  <c r="M306" i="14" l="1"/>
  <c r="J314" i="14"/>
  <c r="J315" i="14" s="1"/>
  <c r="K304" i="14"/>
  <c r="K310" i="14" s="1"/>
  <c r="K312" i="14" s="1"/>
  <c r="K313" i="14" s="1"/>
  <c r="L301" i="14"/>
  <c r="J318" i="14" l="1"/>
  <c r="J319" i="14" s="1"/>
  <c r="M301" i="14"/>
  <c r="L304" i="14"/>
  <c r="L310" i="14" s="1"/>
  <c r="L312" i="14" s="1"/>
  <c r="L313" i="14" s="1"/>
  <c r="N306" i="14"/>
  <c r="K314" i="14"/>
  <c r="K315" i="14" s="1"/>
  <c r="K318" i="14" s="1"/>
  <c r="K319" i="14" s="1"/>
  <c r="O306" i="14" l="1"/>
  <c r="L314" i="14"/>
  <c r="L315" i="14" s="1"/>
  <c r="M304" i="14"/>
  <c r="M310" i="14" s="1"/>
  <c r="M312" i="14" s="1"/>
  <c r="M313" i="14" s="1"/>
  <c r="N301" i="14"/>
  <c r="L318" i="14" l="1"/>
  <c r="L319" i="14" s="1"/>
  <c r="M314" i="14"/>
  <c r="M315" i="14" s="1"/>
  <c r="M318" i="14" s="1"/>
  <c r="M319" i="14" s="1"/>
  <c r="N304" i="14"/>
  <c r="N310" i="14" s="1"/>
  <c r="N312" i="14" s="1"/>
  <c r="N313" i="14" s="1"/>
  <c r="O301" i="14"/>
  <c r="P306" i="14"/>
  <c r="N314" i="14" l="1"/>
  <c r="N315" i="14" s="1"/>
  <c r="N318" i="14" s="1"/>
  <c r="N319" i="14" s="1"/>
  <c r="Q306" i="14"/>
  <c r="P301" i="14"/>
  <c r="O304" i="14"/>
  <c r="O310" i="14" s="1"/>
  <c r="O312" i="14" s="1"/>
  <c r="O313" i="14" s="1"/>
  <c r="P304" i="14" l="1"/>
  <c r="P310" i="14" s="1"/>
  <c r="P312" i="14" s="1"/>
  <c r="P313" i="14" s="1"/>
  <c r="Q301" i="14"/>
  <c r="R306" i="14"/>
  <c r="O314" i="14"/>
  <c r="O315" i="14" s="1"/>
  <c r="O318" i="14" s="1"/>
  <c r="O319" i="14" s="1"/>
  <c r="S306" i="14" l="1"/>
  <c r="R301" i="14"/>
  <c r="Q304" i="14"/>
  <c r="Q310" i="14" s="1"/>
  <c r="Q312" i="14" s="1"/>
  <c r="Q313" i="14" s="1"/>
  <c r="P314" i="14"/>
  <c r="P315" i="14" s="1"/>
  <c r="P318" i="14" s="1"/>
  <c r="P319" i="14" s="1"/>
  <c r="Q314" i="14" l="1"/>
  <c r="Q315" i="14" s="1"/>
  <c r="Q318" i="14" s="1"/>
  <c r="Q319" i="14" s="1"/>
  <c r="R304" i="14"/>
  <c r="R310" i="14" s="1"/>
  <c r="R312" i="14" s="1"/>
  <c r="R313" i="14" s="1"/>
  <c r="S301" i="14"/>
  <c r="T306" i="14"/>
  <c r="R314" i="14" l="1"/>
  <c r="R315" i="14" s="1"/>
  <c r="R318" i="14" s="1"/>
  <c r="R319" i="14" s="1"/>
  <c r="S304" i="14"/>
  <c r="S310" i="14" s="1"/>
  <c r="S312" i="14" s="1"/>
  <c r="S313" i="14" s="1"/>
  <c r="T301" i="14"/>
  <c r="U306" i="14"/>
  <c r="U301" i="14" l="1"/>
  <c r="T304" i="14"/>
  <c r="T310" i="14" s="1"/>
  <c r="T312" i="14" s="1"/>
  <c r="T313" i="14" s="1"/>
  <c r="S314" i="14"/>
  <c r="S315" i="14" s="1"/>
  <c r="S318" i="14" s="1"/>
  <c r="S319" i="14" s="1"/>
  <c r="V306" i="14"/>
  <c r="T314" i="14" l="1"/>
  <c r="T315" i="14" s="1"/>
  <c r="T318" i="14" s="1"/>
  <c r="T319" i="14" s="1"/>
  <c r="U304" i="14"/>
  <c r="U310" i="14" s="1"/>
  <c r="U312" i="14" s="1"/>
  <c r="U313" i="14" s="1"/>
  <c r="V301" i="14"/>
  <c r="W306" i="14"/>
  <c r="X306" i="14" l="1"/>
  <c r="U314" i="14"/>
  <c r="U315" i="14" s="1"/>
  <c r="U318" i="14" s="1"/>
  <c r="U319" i="14" s="1"/>
  <c r="V304" i="14"/>
  <c r="V310" i="14" s="1"/>
  <c r="V312" i="14" s="1"/>
  <c r="V313" i="14" s="1"/>
  <c r="W301" i="14"/>
  <c r="V314" i="14" l="1"/>
  <c r="V315" i="14" s="1"/>
  <c r="V318" i="14" s="1"/>
  <c r="V319" i="14" s="1"/>
  <c r="X301" i="14"/>
  <c r="X304" i="14" s="1"/>
  <c r="X310" i="14" s="1"/>
  <c r="X312" i="14" s="1"/>
  <c r="X313" i="14" s="1"/>
  <c r="X314" i="14" s="1"/>
  <c r="W304" i="14"/>
  <c r="W310" i="14" s="1"/>
  <c r="W312" i="14" s="1"/>
  <c r="W313" i="14" s="1"/>
  <c r="X315" i="14" l="1"/>
  <c r="W314" i="14"/>
  <c r="W315" i="14" s="1"/>
  <c r="W318" i="14" s="1"/>
  <c r="W319" i="14" s="1"/>
  <c r="X318" i="14" l="1"/>
  <c r="X319" i="14" s="1"/>
  <c r="C89" i="14" l="1"/>
  <c r="C87" i="14"/>
  <c r="C88" i="14"/>
  <c r="C86" i="14"/>
  <c r="E46" i="14" l="1"/>
  <c r="E45" i="14"/>
  <c r="E43" i="14"/>
  <c r="E47" i="14"/>
  <c r="E118" i="13"/>
  <c r="E119" i="13"/>
  <c r="E120" i="13"/>
  <c r="E105" i="13"/>
  <c r="E106" i="13"/>
  <c r="E104" i="13"/>
  <c r="E97" i="13"/>
  <c r="E98" i="13"/>
  <c r="E99" i="13"/>
  <c r="C25" i="13"/>
  <c r="D25" i="13"/>
  <c r="C26" i="13"/>
  <c r="D26" i="13"/>
  <c r="C27" i="13"/>
  <c r="D27" i="13"/>
  <c r="D24" i="13"/>
  <c r="E41" i="13"/>
  <c r="E42" i="13"/>
  <c r="E40" i="13"/>
  <c r="E33" i="13"/>
  <c r="E34" i="13"/>
  <c r="E35" i="13"/>
  <c r="E93" i="10"/>
  <c r="D29" i="21" s="1"/>
  <c r="D154" i="19"/>
  <c r="H134" i="19"/>
  <c r="F134" i="19"/>
  <c r="E134" i="19"/>
  <c r="D134" i="19"/>
  <c r="H133" i="19"/>
  <c r="C133" i="19"/>
  <c r="H132" i="19"/>
  <c r="D132" i="19"/>
  <c r="C132" i="19" s="1"/>
  <c r="H126" i="19"/>
  <c r="G116" i="19"/>
  <c r="F116" i="19"/>
  <c r="E116" i="19"/>
  <c r="D116" i="19"/>
  <c r="G115" i="19"/>
  <c r="F115" i="19"/>
  <c r="E115" i="19"/>
  <c r="D115" i="19"/>
  <c r="D83" i="19"/>
  <c r="E104" i="18" s="1"/>
  <c r="D58" i="19"/>
  <c r="E83" i="18"/>
  <c r="F46" i="19"/>
  <c r="E102" i="18" s="1"/>
  <c r="E46" i="19"/>
  <c r="E82" i="18" s="1"/>
  <c r="D46" i="19"/>
  <c r="E45" i="19"/>
  <c r="D45" i="19"/>
  <c r="E44" i="19"/>
  <c r="D44" i="19"/>
  <c r="E35" i="19"/>
  <c r="E138" i="18"/>
  <c r="E111" i="18"/>
  <c r="D111" i="18"/>
  <c r="E110" i="18"/>
  <c r="D110" i="18"/>
  <c r="E109" i="18"/>
  <c r="D109" i="18"/>
  <c r="E103" i="18"/>
  <c r="E91" i="18"/>
  <c r="D91" i="18"/>
  <c r="E90" i="18"/>
  <c r="D90" i="18"/>
  <c r="E89" i="18"/>
  <c r="D89" i="18"/>
  <c r="E53" i="18"/>
  <c r="D53" i="18"/>
  <c r="E52" i="18"/>
  <c r="D52" i="18"/>
  <c r="E51" i="18"/>
  <c r="D51" i="18"/>
  <c r="E47" i="18"/>
  <c r="E34" i="18"/>
  <c r="D34" i="18"/>
  <c r="E33" i="18"/>
  <c r="D33" i="18"/>
  <c r="E32" i="18"/>
  <c r="D32" i="18"/>
  <c r="E28" i="18"/>
  <c r="C20" i="13"/>
  <c r="E20" i="13" s="1"/>
  <c r="D48" i="17"/>
  <c r="J39" i="17"/>
  <c r="I39" i="17"/>
  <c r="H39" i="17"/>
  <c r="G39" i="17"/>
  <c r="F39" i="17"/>
  <c r="E39" i="17"/>
  <c r="D39" i="17"/>
  <c r="D7" i="17" l="1"/>
  <c r="D33" i="17"/>
  <c r="E149" i="18"/>
  <c r="E26" i="18"/>
  <c r="E46" i="18"/>
  <c r="E84" i="18"/>
  <c r="D47" i="19"/>
  <c r="E47" i="19"/>
  <c r="G134" i="19"/>
  <c r="G135" i="19" s="1"/>
  <c r="D135" i="19"/>
  <c r="D49" i="17"/>
  <c r="D139" i="19"/>
  <c r="E44" i="18"/>
  <c r="E101" i="18"/>
  <c r="E139" i="19"/>
  <c r="D140" i="19"/>
  <c r="G110" i="18" s="1"/>
  <c r="E140" i="19"/>
  <c r="H110" i="18" s="1"/>
  <c r="F47" i="19"/>
  <c r="E135" i="19"/>
  <c r="E27" i="18"/>
  <c r="E45" i="18"/>
  <c r="F135" i="19"/>
  <c r="C82" i="13" l="1"/>
  <c r="E82" i="13" s="1"/>
  <c r="E25" i="18"/>
  <c r="E135" i="18"/>
  <c r="E140" i="18" s="1"/>
  <c r="D143" i="18" s="1"/>
  <c r="D144" i="18" s="1"/>
  <c r="E154" i="18"/>
  <c r="D157" i="18" s="1"/>
  <c r="H89" i="18"/>
  <c r="H109" i="18"/>
  <c r="G89" i="18"/>
  <c r="G109" i="18"/>
  <c r="C134" i="19"/>
  <c r="H135" i="19" s="1"/>
  <c r="H90" i="18"/>
  <c r="G90" i="18"/>
  <c r="E141" i="19"/>
  <c r="D141" i="19"/>
  <c r="E81" i="18"/>
  <c r="I110" i="18"/>
  <c r="G52" i="18"/>
  <c r="G53" i="18"/>
  <c r="G51" i="18"/>
  <c r="D159" i="18" l="1"/>
  <c r="D56" i="13" s="1"/>
  <c r="F56" i="13" s="1"/>
  <c r="D54" i="13"/>
  <c r="F54" i="13" s="1"/>
  <c r="D158" i="18"/>
  <c r="D55" i="13" s="1"/>
  <c r="D153" i="13"/>
  <c r="D152" i="14"/>
  <c r="D118" i="13"/>
  <c r="F118" i="13" s="1"/>
  <c r="D145" i="18"/>
  <c r="D120" i="13" s="1"/>
  <c r="F120" i="13" s="1"/>
  <c r="I109" i="18"/>
  <c r="H91" i="18"/>
  <c r="H111" i="18"/>
  <c r="G91" i="18"/>
  <c r="G111" i="18"/>
  <c r="G54" i="18"/>
  <c r="D57" i="18" s="1"/>
  <c r="I89" i="18"/>
  <c r="I90" i="18"/>
  <c r="G34" i="18"/>
  <c r="G33" i="18"/>
  <c r="G32" i="18"/>
  <c r="D119" i="13"/>
  <c r="D58" i="18" l="1"/>
  <c r="D34" i="13" s="1"/>
  <c r="D33" i="13"/>
  <c r="F33" i="13" s="1"/>
  <c r="D153" i="14"/>
  <c r="D155" i="13" s="1"/>
  <c r="D154" i="13"/>
  <c r="F154" i="13" s="1"/>
  <c r="D154" i="14"/>
  <c r="D59" i="18"/>
  <c r="D35" i="13" s="1"/>
  <c r="I91" i="18"/>
  <c r="I92" i="18" s="1"/>
  <c r="D95" i="18" s="1"/>
  <c r="D96" i="18" s="1"/>
  <c r="G35" i="18"/>
  <c r="D38" i="18" s="1"/>
  <c r="D39" i="18" s="1"/>
  <c r="F35" i="13" l="1"/>
  <c r="D156" i="13"/>
  <c r="F156" i="13" s="1"/>
  <c r="D97" i="13"/>
  <c r="D40" i="18"/>
  <c r="D99" i="13" s="1"/>
  <c r="D104" i="13"/>
  <c r="F104" i="13" s="1"/>
  <c r="D97" i="18"/>
  <c r="D106" i="13" s="1"/>
  <c r="F106" i="13" s="1"/>
  <c r="I111" i="18"/>
  <c r="I112" i="18" s="1"/>
  <c r="D115" i="18" s="1"/>
  <c r="D98" i="13"/>
  <c r="D105" i="13"/>
  <c r="D117" i="18" l="1"/>
  <c r="D42" i="13" s="1"/>
  <c r="D49" i="13" s="1"/>
  <c r="D63" i="13" s="1"/>
  <c r="F63" i="13" s="1"/>
  <c r="D116" i="18"/>
  <c r="D41" i="13" s="1"/>
  <c r="D48" i="13" s="1"/>
  <c r="D62" i="13" s="1"/>
  <c r="D112" i="13"/>
  <c r="D126" i="13" s="1"/>
  <c r="F97" i="13"/>
  <c r="D111" i="13"/>
  <c r="F99" i="13"/>
  <c r="D113" i="13"/>
  <c r="D40" i="13"/>
  <c r="D47" i="13" s="1"/>
  <c r="D61" i="13" s="1"/>
  <c r="F113" i="13" l="1"/>
  <c r="D127" i="13"/>
  <c r="F127" i="13" s="1"/>
  <c r="F111" i="13"/>
  <c r="D125" i="13"/>
  <c r="F125" i="13" s="1"/>
  <c r="F47" i="13"/>
  <c r="F61" i="13"/>
  <c r="F42" i="13"/>
  <c r="F40" i="13"/>
  <c r="D355" i="10"/>
  <c r="D108" i="14"/>
  <c r="F49" i="13" l="1"/>
  <c r="D358" i="10"/>
  <c r="D359" i="10"/>
  <c r="D28" i="14"/>
  <c r="D27" i="14"/>
  <c r="D26" i="14"/>
  <c r="D31" i="14" s="1"/>
  <c r="E117" i="14"/>
  <c r="F117" i="14" s="1"/>
  <c r="E131" i="14" l="1"/>
  <c r="F131" i="14" s="1"/>
  <c r="E119" i="14"/>
  <c r="F119" i="14" s="1"/>
  <c r="E129" i="14"/>
  <c r="E118" i="14"/>
  <c r="F118" i="14" s="1"/>
  <c r="E130" i="14"/>
  <c r="F130" i="14" s="1"/>
  <c r="E132" i="14"/>
  <c r="F132" i="14" s="1"/>
  <c r="E120" i="14"/>
  <c r="F120" i="14" s="1"/>
  <c r="E29" i="14"/>
  <c r="E30" i="14"/>
  <c r="E27" i="14"/>
  <c r="E28" i="14"/>
  <c r="E26" i="14"/>
  <c r="E25" i="14"/>
  <c r="F129" i="14" l="1"/>
  <c r="E123" i="14" l="1"/>
  <c r="E135" i="14"/>
  <c r="E31" i="14"/>
  <c r="D172" i="14" s="1"/>
  <c r="D175" i="14" s="1"/>
  <c r="D161" i="13" l="1"/>
  <c r="F161" i="13" s="1"/>
  <c r="D113" i="14"/>
  <c r="F135" i="14"/>
  <c r="F136" i="14" s="1"/>
  <c r="E136" i="14"/>
  <c r="F123" i="14"/>
  <c r="F124" i="14" s="1"/>
  <c r="E124" i="14"/>
  <c r="D147" i="14" l="1"/>
  <c r="D144" i="14"/>
  <c r="D145" i="14" s="1"/>
  <c r="D148" i="14" s="1"/>
  <c r="D176" i="14"/>
  <c r="D162" i="13" s="1"/>
  <c r="D145" i="13" l="1"/>
  <c r="D168" i="13" s="1"/>
  <c r="D146" i="13"/>
  <c r="D169" i="13" s="1"/>
  <c r="D190" i="13" s="1"/>
  <c r="F190" i="13" s="1"/>
  <c r="D148" i="13"/>
  <c r="D177" i="14"/>
  <c r="D163" i="13" s="1"/>
  <c r="F163" i="13" s="1"/>
  <c r="D146" i="14"/>
  <c r="D147" i="13" s="1"/>
  <c r="D170" i="13" l="1"/>
  <c r="D191" i="13" s="1"/>
  <c r="F148" i="13"/>
  <c r="D171" i="13"/>
  <c r="F169" i="13"/>
  <c r="D189" i="13"/>
  <c r="F146" i="13"/>
  <c r="F171" i="13" l="1"/>
  <c r="D192" i="13"/>
  <c r="F192"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tc={39CF9432-31FD-44A5-BE34-E5A6E035C066}</author>
  </authors>
  <commentList>
    <comment ref="D12" authorId="0" shapeId="0" xr:uid="{39CF9432-31FD-44A5-BE34-E5A6E035C066}">
      <text>
        <t>[Threaded comment]
Your version of Excel allows you to read this threaded comment; however, any edits to it will get removed if the file is opened in a newer version of Excel. Learn more: https://go.microsoft.com/fwlink/?linkid=870924
Comment:
    Where will these be available. HI, ACC, and VI websites?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tc={2DE4B8B9-20C8-4ABD-8A1B-07F3DB0673E9}</author>
  </authors>
  <commentList>
    <comment ref="C35" authorId="0" shapeId="0" xr:uid="{2DE4B8B9-20C8-4ABD-8A1B-07F3DB0673E9}">
      <text>
        <t>[Threaded comment]
Your version of Excel allows you to read this threaded comment; however, any edits to it will get removed if the file is opened in a newer version of Excel. Learn more: https://go.microsoft.com/fwlink/?linkid=870924
Comment:
    Rolled up "Right sizing" into ASD savings. We will give two values: one for right sizing and one for load matching</t>
      </text>
    </comment>
  </commentList>
</comments>
</file>

<file path=xl/sharedStrings.xml><?xml version="1.0" encoding="utf-8"?>
<sst xmlns="http://schemas.openxmlformats.org/spreadsheetml/2006/main" count="1557" uniqueCount="900">
  <si>
    <t>Summary of Findings</t>
  </si>
  <si>
    <t>Source</t>
  </si>
  <si>
    <t>Life Cycle Analysis for Water and Wastewater Pipe Materials</t>
  </si>
  <si>
    <t>(2) determine the primary source(s) of differences in LCA results; and (3) examine the effectiveness of currently used
pipe size selection criteria when LCA GWP is considered.</t>
  </si>
  <si>
    <t>(1) compare the six pipe materials in terms of global warming potential (GWP) through four LCA phases: pipe production, transport, installation, and use</t>
  </si>
  <si>
    <t>(3) examine the effectiveness of currently used pipe size selection criteria when LCA GWP is considered.</t>
  </si>
  <si>
    <t>Fei Du, S.M.ASCE; Gwendolyn J. Woods, S.M.ASCE; Doosun Kang; Kevin E. Lansey, A.M.ASCE; and Robert G. Arnold, M.ASCE</t>
  </si>
  <si>
    <t>https://ascelibrary.org/doi/10.1061/%28ASCE%29EE.1943-7870.0000638</t>
  </si>
  <si>
    <t>The functional unit to present and compare LCA results was unit pipeline length (km), as opposed to more commonly used functional units based on the volume of water produced or delivered.</t>
  </si>
  <si>
    <r>
      <t>Four phases were modeled in terms of their contributions to GWP:</t>
    </r>
    <r>
      <rPr>
        <b/>
        <sz val="10"/>
        <color theme="1"/>
        <rFont val="Segoe UI"/>
        <family val="2"/>
      </rPr>
      <t xml:space="preserve"> pipe production, transport, installation, and use.</t>
    </r>
  </si>
  <si>
    <r>
      <t xml:space="preserve">A life cycle analysis (LCA) was performed for six commonly used types of water and wastewater pipe materials: </t>
    </r>
    <r>
      <rPr>
        <b/>
        <sz val="10"/>
        <color theme="1"/>
        <rFont val="Segoe UI"/>
        <family val="2"/>
      </rPr>
      <t xml:space="preserve">polyvinyl chloride (PVC), ductile iron, cast iron, high density polyethylene (HDPE), concrete, and reinforced concrete. </t>
    </r>
    <r>
      <rPr>
        <sz val="10"/>
        <color theme="1"/>
        <rFont val="Segoe UI"/>
        <family val="2"/>
      </rPr>
      <t>The objectives were to:</t>
    </r>
  </si>
  <si>
    <t>Embodied energy includes the energy expended for raw material acquisition and all processes necessary for material production; that is, all energy consumed up to the point at which materials (in this case, finished pipes) leave the factory.</t>
  </si>
  <si>
    <t xml:space="preserve">Leaks/distance </t>
  </si>
  <si>
    <t>Value</t>
  </si>
  <si>
    <t>Length of pipe</t>
  </si>
  <si>
    <t>Dimension</t>
  </si>
  <si>
    <t>pipe material</t>
  </si>
  <si>
    <t>water loss/leak/year</t>
  </si>
  <si>
    <t>Where are we going to find this information?</t>
  </si>
  <si>
    <t>Constants and Equivalencies</t>
  </si>
  <si>
    <t>Transport cost /length of pipe</t>
  </si>
  <si>
    <t>Manufacturing cost/length of pipe</t>
  </si>
  <si>
    <t>Material cost/length of pipe</t>
  </si>
  <si>
    <t>-</t>
  </si>
  <si>
    <t>Installation cost/length of pipe</t>
  </si>
  <si>
    <t>Lifetime of pipe</t>
  </si>
  <si>
    <t>Pumping energy to compensate for leaks</t>
  </si>
  <si>
    <t xml:space="preserve"> </t>
  </si>
  <si>
    <t>https://www.eia.gov/environment/emissions/carbon/#:~:text=Between%202005%20and%202021%2C%20the,to%200.39%20mt%20per%20megawatthour</t>
  </si>
  <si>
    <t>Carbon intensity (CO2e/kWh)</t>
  </si>
  <si>
    <t>https://www.epa.gov/sites/default/files/2016-12/documents/social_cost_of_carbon_fact_sheet.pdf</t>
  </si>
  <si>
    <t>Social cost of carbon ($/CO2e)</t>
  </si>
  <si>
    <t>Electricity cost ($/kWh)</t>
  </si>
  <si>
    <t>https://www.eia.gov/electricity/data.php#sales</t>
  </si>
  <si>
    <t>Avg pipe ID</t>
  </si>
  <si>
    <t>Data gap</t>
  </si>
  <si>
    <t>Surface roughness</t>
  </si>
  <si>
    <t xml:space="preserve">Avoided water contamination from water main breaks    </t>
  </si>
  <si>
    <t>Avoided contamination from corrosion (led)</t>
  </si>
  <si>
    <t>Piping Systems - Raw Data Needs</t>
  </si>
  <si>
    <t>Stat</t>
  </si>
  <si>
    <t>Pumping Systems - Raw Data Needs</t>
  </si>
  <si>
    <t>Number of pumps</t>
  </si>
  <si>
    <t>ASD saturation</t>
  </si>
  <si>
    <t>Avg pump horsepower</t>
  </si>
  <si>
    <t>Avg pump efficiency</t>
  </si>
  <si>
    <t>Avg. motor efficiency</t>
  </si>
  <si>
    <t>Avg. load factor</t>
  </si>
  <si>
    <t>Avg. operating hours</t>
  </si>
  <si>
    <t>PVC Pipe Association - PVC vs. Ductile Iron (DI) Pressure Pipe for Water Mains</t>
  </si>
  <si>
    <t>PVC is immune to internal corrosion, so no liners are needed to maintain water quality and flow characteristics</t>
  </si>
  <si>
    <t>PVC is immune to external corrosion, so no coatings, plastic encasement, or cathodic protection are needed.</t>
  </si>
  <si>
    <r>
      <rPr>
        <b/>
        <sz val="10"/>
        <color theme="1"/>
        <rFont val="Segoe UI"/>
        <family val="2"/>
      </rPr>
      <t>Source</t>
    </r>
    <r>
      <rPr>
        <sz val="10"/>
        <color theme="1"/>
        <rFont val="Segoe UI"/>
        <family val="2"/>
      </rPr>
      <t xml:space="preserve">: </t>
    </r>
    <r>
      <rPr>
        <b/>
        <sz val="10"/>
        <color theme="1"/>
        <rFont val="Segoe UI"/>
        <family val="2"/>
      </rPr>
      <t>https://www.uni-bell.org/Portals/0/ResourceFile/pvc-vs-ductile-iron-di-pressure-pipe-for-water-mains.pdf</t>
    </r>
  </si>
  <si>
    <t>American Waterworks Association (AWWA) -PVC Pipe Design and Installation, Third Edition</t>
  </si>
  <si>
    <t>This is a book, I was only able to get Chapter 1.</t>
  </si>
  <si>
    <t xml:space="preserve"> AWWA’s† PVC pipe and fittings standards define the basic properties of PVC compound using the American Society for Testing and Materials‡ (ASTM) </t>
  </si>
  <si>
    <t xml:space="preserve">Specification D1784, Standard Specification for Rigid Poly(Vinyl Chloride) (PVC) Compounds and Chlorinated Poly(Vinyl Chloride) (CPVC) Compounds. </t>
  </si>
  <si>
    <t xml:space="preserve">Fusible PVC pipe has been installed in North America since 2004.. </t>
  </si>
  <si>
    <t>Molecularly oriented polyvinyl chloride (PVCO) pressure pipe has been installed in Europe since the early 1970s and in North America since 1991.</t>
  </si>
  <si>
    <t xml:space="preserve">PVC/PVCO pipes (nonconductor) are resistant to almost all types of corrosion (both chemical and electrochemical) that are experienced in </t>
  </si>
  <si>
    <t>underground piping systems, consequently no lining, coating, cathodic protection or plastic encasement is required</t>
  </si>
  <si>
    <t>Resistant to biological attack (microorganisms)</t>
  </si>
  <si>
    <t>Source: https://www.awwa.org/Portals/0/Awwa/Publishing/Manuals/M23ed3LookInside.pdf?ver=2020-05-27-132852-560</t>
  </si>
  <si>
    <t>Water Main Break Rates In the USA and Canada: A Comprehensive Study</t>
  </si>
  <si>
    <t>https://infrastructurereportcard.org/wp-content/uploads/2020/12/Wastewater-2021.pdf</t>
  </si>
  <si>
    <t>Flow rate (normalized to ID)</t>
  </si>
  <si>
    <t>Notes</t>
  </si>
  <si>
    <t>Carbon</t>
  </si>
  <si>
    <t>Power Load Relationships</t>
  </si>
  <si>
    <t>Waste Water</t>
  </si>
  <si>
    <t>Water Supply/Treatment</t>
  </si>
  <si>
    <t>RTF Measures have incremental cost for VFDs</t>
  </si>
  <si>
    <t>Wastewater</t>
  </si>
  <si>
    <t>2018 MSMA</t>
  </si>
  <si>
    <t>GWh</t>
  </si>
  <si>
    <t>NREL Pump Default Curve Correlation Coefficients</t>
  </si>
  <si>
    <t>Pump Control Strategy</t>
  </si>
  <si>
    <t>Coeff</t>
  </si>
  <si>
    <t>Pump Type</t>
  </si>
  <si>
    <t>Centrifugal</t>
  </si>
  <si>
    <t>Throttle Control</t>
  </si>
  <si>
    <t>A</t>
  </si>
  <si>
    <t>B</t>
  </si>
  <si>
    <t>C</t>
  </si>
  <si>
    <t>VFD</t>
  </si>
  <si>
    <t>NREL: The Uniform Methods Project: Methods for Determining Energy Efficiency Savings for Specific Measures. Chapter 18: Variable Frequency Drive Evaluation Protocol, Table 2, Page 12, https://www.nrel.gov/docs/fy17osti/68574.pdf</t>
  </si>
  <si>
    <t>Control Type</t>
  </si>
  <si>
    <t>Units</t>
  </si>
  <si>
    <t>None</t>
  </si>
  <si>
    <t>Other</t>
  </si>
  <si>
    <t>TOTAL</t>
  </si>
  <si>
    <t>Energy Consumption</t>
  </si>
  <si>
    <t>Unknown if Variable</t>
  </si>
  <si>
    <t>https://www.hansenallenluce.com/wp-content/uploads/2015/11/Energy-Use-Water-Sector.pdf</t>
  </si>
  <si>
    <t>https://nwcouncil.app.box.com/s/u0dgjxkoxoj2tttym81uka3wrjcy6bo6/file/655808922371</t>
  </si>
  <si>
    <t>Description</t>
  </si>
  <si>
    <t xml:space="preserve">2018 MSMA
</t>
  </si>
  <si>
    <t xml:space="preserve">DOE Motors TSD </t>
  </si>
  <si>
    <t>DOE Pumps TSD; Not W/WW specific</t>
  </si>
  <si>
    <t>% ASD energy savings</t>
  </si>
  <si>
    <t>% efficient pump energy savings</t>
  </si>
  <si>
    <t>Engineering Toolbox, Roughness &amp; Surface Coefficients</t>
  </si>
  <si>
    <t>Source: American Water Works Association. (2017). AWWA Manual M11: Steel Pipe – A Guide for Design and Installation, 5th edition.</t>
  </si>
  <si>
    <r>
      <t xml:space="preserve">Data Gap
</t>
    </r>
    <r>
      <rPr>
        <i/>
        <sz val="10"/>
        <color theme="0" tint="-0.499984740745262"/>
        <rFont val="Segoe UI"/>
        <family val="2"/>
      </rPr>
      <t>We don’t necessarily need to know number of pumps. If we know the total energy consumption and the percent savings potential associated with each opportunity, we can calculate the energy savings without knowing the number of pumps</t>
    </r>
  </si>
  <si>
    <t>Will come for pumps research</t>
  </si>
  <si>
    <t>Incremental efficient pump costs</t>
  </si>
  <si>
    <t>Incremental VFD costs</t>
  </si>
  <si>
    <t>Real world haircuts</t>
  </si>
  <si>
    <t>Vet with SME</t>
  </si>
  <si>
    <t>BPA ASD Market Model; Not W/WW specific</t>
  </si>
  <si>
    <t>Think through how we will modify assumptions for industrial sector to W/WW</t>
  </si>
  <si>
    <t xml:space="preserve">We have data for water mains from Water Main Break Rates In the USA and Canada: A Comprehensive Study) . Apply to all pipe applications
</t>
  </si>
  <si>
    <t>Secondary priority</t>
  </si>
  <si>
    <t xml:space="preserve">Plan to use facts/stats from outsider resources. Not quantifying health impacts ourselves. </t>
  </si>
  <si>
    <t>Where can we find this data?</t>
  </si>
  <si>
    <t>Pipe density (or pipe weight to pipe length conversion) (ft/kg)</t>
  </si>
  <si>
    <t>Raw data details</t>
  </si>
  <si>
    <t>Water Main Break Rates In the USA and Canada: A Comprehensive Study)</t>
  </si>
  <si>
    <t>Quantifying Energy Use in the U.S. Public Water Industry</t>
  </si>
  <si>
    <t>pump application</t>
  </si>
  <si>
    <t>Load profile distribution (i.e. constant load vs variable load)</t>
  </si>
  <si>
    <t>Quantifying Energy Use in the U.S. Public Water Industry Report</t>
  </si>
  <si>
    <t>Distribution of pump type (i.e. constant torque vs variable torque)</t>
  </si>
  <si>
    <t>Calculate this value with information from EIA, EPRI, and one other source listed below</t>
  </si>
  <si>
    <t>Leaking pipes also lose an estimated 2.6
trillion gallons of drinking water every year, or 17 percent of all
water pumped in the United States. This represents $4.1 billion
in wasted electricity every year</t>
  </si>
  <si>
    <t>PVC vs Ductile Iron Pipe Installed Cost Comparison Calculator</t>
  </si>
  <si>
    <t>Cost for 8' pipes per LF</t>
  </si>
  <si>
    <t>C900/C905 PVC</t>
  </si>
  <si>
    <t>DI</t>
  </si>
  <si>
    <t>Material Cost</t>
  </si>
  <si>
    <t>Labor &amp; Equipment Cost</t>
  </si>
  <si>
    <t>Backfill Cost</t>
  </si>
  <si>
    <t>Source: https://www.jmeagle.com/pvc-vs-ductile-iron-pipe-installed-cost-comparison-calculator</t>
  </si>
  <si>
    <t>EPA; https://www.epa.gov/nutrientpollution/sources-and-solutions-wastewater</t>
  </si>
  <si>
    <t>Water consumed/processed in US annually</t>
  </si>
  <si>
    <t>EPA Clean Watersheds Needs Survey 2012 Report to Congress</t>
  </si>
  <si>
    <t>Embodied energy/length of pipe (Cradle to gate)</t>
  </si>
  <si>
    <t>Embodied carbon/length of pipe (Cradle to gate)</t>
  </si>
  <si>
    <t>Plastic Piping Calculations</t>
  </si>
  <si>
    <t>There are approximately 155,693 public water systems in the United States with 52,110 community water systems providing year-round water services for residents.</t>
  </si>
  <si>
    <t>This study provides key inputs to water asset management’s life-cycle cost analysis through a comparison of break-rates of commonly used pipe materials.</t>
  </si>
  <si>
    <t>PERCENT OF TOTAL LENGTH OF PIPE SEPARATED BY MATERIAL TYPE</t>
  </si>
  <si>
    <t>AC</t>
  </si>
  <si>
    <t>CI</t>
  </si>
  <si>
    <t>CSC</t>
  </si>
  <si>
    <t>HDPE</t>
  </si>
  <si>
    <t>PVC</t>
  </si>
  <si>
    <t>PVCO</t>
  </si>
  <si>
    <t>Unknown</t>
  </si>
  <si>
    <t>Steel</t>
  </si>
  <si>
    <t>*Based on data from figure 10</t>
  </si>
  <si>
    <t>3"-8"</t>
  </si>
  <si>
    <t>10"-12"</t>
  </si>
  <si>
    <t>14"-24"</t>
  </si>
  <si>
    <t>27"-36"</t>
  </si>
  <si>
    <t xml:space="preserve">42"-48" </t>
  </si>
  <si>
    <t>&gt;48"</t>
  </si>
  <si>
    <t>*Based on data from figure 20</t>
  </si>
  <si>
    <t>BREAK RATES OF EACH PIPE MATERIAL FROM THE BASIC SURVEY (breaks/(100 mi-year))</t>
  </si>
  <si>
    <t>*Based on data from figure 15</t>
  </si>
  <si>
    <t xml:space="preserve"> PERCENT OF TOTAL LENGTH OF PIPE BY PIPE DIAMETER FROM THE DETAILED SURVEY</t>
  </si>
  <si>
    <r>
      <rPr>
        <sz val="10"/>
        <color theme="1"/>
        <rFont val="Segoe UI"/>
        <family val="2"/>
      </rPr>
      <t>Water loss due to leakage is reaching critical levels where in some cases 20% to 30% of water is leaking from water mains (New Jersey 101.5, 2017). The basic survey asked what percentage of water volume input to the system is water loss (due to leakage). A total of 201 utilities were able to provide a water loss value.</t>
    </r>
    <r>
      <rPr>
        <b/>
        <sz val="10"/>
        <color theme="1"/>
        <rFont val="Segoe UI"/>
        <family val="2"/>
      </rPr>
      <t xml:space="preserve"> The reported average leakage from the basic survey was 10% with a standard deviation of 7.7%.</t>
    </r>
  </si>
  <si>
    <t>Nationwide length of installed water mains</t>
  </si>
  <si>
    <t>million mi</t>
  </si>
  <si>
    <t>Pipe Material</t>
  </si>
  <si>
    <t>% Distribution</t>
  </si>
  <si>
    <t>Total length (million mi)</t>
  </si>
  <si>
    <t>Unit</t>
  </si>
  <si>
    <t>According to another WaterRF publication, the average pipe break rate (regardless of cause) for water utilities is between 21 to 27 breaks per 100 miles of pipeline per year. An additional WaterRF study cited an average of 25 breaks per 100 miles per year. Although water utilities typically take action to manage and reduce pipe breaks through monitoring, preventing all pipe failures is impossible (WaterRF, Knowledge Portals, 2017).</t>
  </si>
  <si>
    <t>Average pumping energy intensity (kWh/million gal)</t>
  </si>
  <si>
    <t>National pumping energy use (TWh)</t>
  </si>
  <si>
    <t>Pump application; load type</t>
  </si>
  <si>
    <t>What underlying data do we need to calculate the stats listed on the 'Designed Deliverable Framework' Tab?</t>
  </si>
  <si>
    <t xml:space="preserve">Are there data gaps? </t>
  </si>
  <si>
    <t>What assumptions are we going to make to fill these data gaps?</t>
  </si>
  <si>
    <t>This tab summarizes the research team's research approach for water and wastewater savings opportunities. This tab answers the following questions:</t>
  </si>
  <si>
    <t>Utah State University, https://digitalcommons.usu.edu/cgi/viewcontent.cgi?article=1173&amp;context=mae_facpub</t>
  </si>
  <si>
    <t>breaks/year</t>
  </si>
  <si>
    <t>breaks/(100 mi-year)</t>
  </si>
  <si>
    <t>Total</t>
  </si>
  <si>
    <t xml:space="preserve">We assume that the average pipe ID is similar to the average pipe ID for potable water. </t>
  </si>
  <si>
    <t xml:space="preserve">Wastewater Technology Fact Sheet Sewers, Force Main; </t>
  </si>
  <si>
    <t>What would it cost to replace all the nation’s lead water pipes? (Brookings); Deteriorating Buried Infrastructure Management Challenges and Strategies;</t>
  </si>
  <si>
    <t xml:space="preserve"> Life cycle assessment of PVC water and sewer pipe and comparative sustainability analysis of pipe materials;</t>
  </si>
  <si>
    <t xml:space="preserve">PVC vs Ductile Iron Pipe Installed Cost Comparison Calculator; A Framework to Evaluate the Life Cycle Costs and Environmental Impacts of Water Pipelines;PVC vs Ductile Iron Pipe Installed Cost Comparison Calculator; Currently have some estimates for PVC, DI. Need to estimate other materials. </t>
  </si>
  <si>
    <t xml:space="preserve"> Sources listed do not have all information on costs by pipe material; and the emphasis is on lead. PVC and DI pipes; Potentially use cost deltas (savings) between PVC relative to other materials; Vet with SMEs. </t>
  </si>
  <si>
    <t xml:space="preserve">Source:  https://www.epa.gov/nutrientpollution/sources-and-solutions-wastewater </t>
  </si>
  <si>
    <t>Bgal/day</t>
  </si>
  <si>
    <t>*Incudes domestic, commercial, and industrial purposes. Part of the total is used for public services, such as public pools, parks, firefighting, water and wastewater treatment, and municipal buildings, and some is unaccounted for because of leaks, flushing, tower maintenance, and other system losses.</t>
  </si>
  <si>
    <t>Public Supply Withdrawals (2015 estimate)*</t>
  </si>
  <si>
    <t>Bgal</t>
  </si>
  <si>
    <t>billion gal</t>
  </si>
  <si>
    <t>National Environmental Education Foundation, https://www.neefusa.org/story/water/home-water-use-united-states</t>
  </si>
  <si>
    <t>Daily Sewage/Wastewater processed</t>
  </si>
  <si>
    <t>Annual Sewage/Wastewater processed</t>
  </si>
  <si>
    <t>miles</t>
  </si>
  <si>
    <t>As a result of widespread 
corrosion in the system, there are more than 300,000 annual
water main breaks in North America</t>
  </si>
  <si>
    <t>Corrosion mitigation annual costs*</t>
  </si>
  <si>
    <t>*Costs for water/wastewater including repairs, lost
water, pipe replacements, and implementation of expensive
corrosion mitigation programs</t>
  </si>
  <si>
    <t>A Framework for Holistic Life Cycle Cost Analysis for Drinking Water Pipelines</t>
  </si>
  <si>
    <t>This research has been aimed at providing a framework for holistic life cycle cost analysis of drinking water pipelines which includes both life cycle cost analysis and life cycle assessment.</t>
  </si>
  <si>
    <t>the methodology of this research starts by developing a comprehensive cost structure and then using that cost structure to develop the holistic life cycle cost analysis model.</t>
  </si>
  <si>
    <t>estimated values of different technologies and other costs have been provided with the help of literature and previous academic and water industry surveys.</t>
  </si>
  <si>
    <t>This model has the capability to compare five scenarios including comparison of different pipe materials, installation technologies, condition assessment technologies, rehabilitation technologies and replacement technologies and methods.</t>
  </si>
  <si>
    <t>A comparison was made between the life cycle costs of two pipe materials considering 50 years of analysis period</t>
  </si>
  <si>
    <t>$</t>
  </si>
  <si>
    <t>Source: https://city.milwaukee.gov/water/customer/WatermainsReplacementandMaintenance.htm</t>
  </si>
  <si>
    <t>Water Mains: Replacement and Maintenance</t>
  </si>
  <si>
    <t>Average Cost to Repair Water Main</t>
  </si>
  <si>
    <t>$ billion</t>
  </si>
  <si>
    <t>City of Milwaukee, https://city.milwaukee.gov/water/customer/WatermainsReplacementandMaintenance.htm</t>
  </si>
  <si>
    <t>Estimated Drinking Water Lost to Leakage</t>
  </si>
  <si>
    <t>Estimated Wasted Electricity due to Leakage</t>
  </si>
  <si>
    <t>trillion gal</t>
  </si>
  <si>
    <t>A 5% reduction in water distribution system leakage would save 270 MGD of water and 313 million kWh of electricity annually, equal to the electricity use of over 31,000 homes. In addition, approximately 225,000 metric tons of CO2 emissions could be avoided</t>
  </si>
  <si>
    <t>Source: https://www.csu.edu/cerc/researchreports/documents/CarbonFootprintofWater-RiverNetwork-2009.pdf</t>
  </si>
  <si>
    <t>Mgal/day</t>
  </si>
  <si>
    <t>Water Leakage Reduction</t>
  </si>
  <si>
    <t>Annual Associated Electricity Savings</t>
  </si>
  <si>
    <t>Annual Avoided C02</t>
  </si>
  <si>
    <t>metric tons</t>
  </si>
  <si>
    <t>Annual Water Leakage Reduction</t>
  </si>
  <si>
    <t>Mgal</t>
  </si>
  <si>
    <t>metric tons/Mgal</t>
  </si>
  <si>
    <t>Avoided CO2 per Mgal of water</t>
  </si>
  <si>
    <t>The Carbon Footprint of Water</t>
  </si>
  <si>
    <t>Electricity Savings per Mgal of water</t>
  </si>
  <si>
    <t>kWh/Mgal</t>
  </si>
  <si>
    <t>million kWh</t>
  </si>
  <si>
    <r>
      <t xml:space="preserve">Table 4 </t>
    </r>
    <r>
      <rPr>
        <sz val="10"/>
        <color theme="1"/>
        <rFont val="Segoe UI"/>
        <family val="2"/>
      </rPr>
      <t>Material-Specific Embodied Energies for the Pipe Materials Investigated</t>
    </r>
  </si>
  <si>
    <t>Material</t>
  </si>
  <si>
    <t>Embodied Energy (MJ/kg)</t>
  </si>
  <si>
    <t>Ductile Iron</t>
  </si>
  <si>
    <t>Cast Iron</t>
  </si>
  <si>
    <t>Reinforced concrete</t>
  </si>
  <si>
    <t>Concrete</t>
  </si>
  <si>
    <t>Installation</t>
  </si>
  <si>
    <t>Transportation</t>
  </si>
  <si>
    <t>Pipe materials (12-in pipe)</t>
  </si>
  <si>
    <t xml:space="preserve">Production </t>
  </si>
  <si>
    <t>Reinforced Concrete</t>
  </si>
  <si>
    <t>Estimated water pipes to be replaced in 2020</t>
  </si>
  <si>
    <r>
      <t>Based on an EPA report, there are approximately 880,000 miles of distribution pipe in the USA (EPA, 2007). Other EPA reports (EPA, 2002 and EPA, 2013) estimate the amount of installed water main pipe in the USA at over 1 million miles and 1.5 million miles. Using the above result of 308 people/ mile of water main and the current US population of 326.0 million, this produces an estimate of 1.06 million miles of pipe. Currently,</t>
    </r>
    <r>
      <rPr>
        <b/>
        <sz val="10"/>
        <color theme="1"/>
        <rFont val="Segoe UI"/>
        <family val="2"/>
      </rPr>
      <t xml:space="preserve"> a commonly cited value for the length of water mains in the US is 1.2 million miles</t>
    </r>
    <r>
      <rPr>
        <sz val="10"/>
        <color theme="1"/>
        <rFont val="Segoe UI"/>
        <family val="2"/>
      </rPr>
      <t xml:space="preserve"> (Walton, 2016).</t>
    </r>
  </si>
  <si>
    <t>There is so little HDPE pipe (859 miles) and PVCO pipe (83 miles) in this survey, that these two pipe materials will be added to the of the “Other” category in the remainder of this report.</t>
  </si>
  <si>
    <t>Nationwide consumption of drinking water</t>
  </si>
  <si>
    <t>Water savings per year</t>
  </si>
  <si>
    <t>Energy savings per year</t>
  </si>
  <si>
    <t>Cost savings per year</t>
  </si>
  <si>
    <t>Carbon savings per year</t>
  </si>
  <si>
    <t>Tab Name</t>
  </si>
  <si>
    <t>Pump Energy Consumption</t>
  </si>
  <si>
    <t>Pump Energy Savings Mechanisms</t>
  </si>
  <si>
    <t>This tab holds the calculations to estimate savings associated with different energy efficiency opportunities for wastewater and water treatment systems.</t>
  </si>
  <si>
    <t>This analysis uses a top-down approach to calculate savings associated with different pump efficiency options for water treatment and wastewater systems.</t>
  </si>
  <si>
    <t>To calculate savings, the team first estimated the energy consumed by pumps in water treatment and wastewater systems. This tab presents the data sources used to estimate pump energy consumption, and provides comparison points to help conceptualize the magnitude of the values.</t>
  </si>
  <si>
    <t>DOE's motor system market assessment included wastewater as an industrial subsector in its assessment. This data is representative of the 2018 motor stock, and also includes the energy consumed by each motor-drive equipment for each industrial subsector.</t>
  </si>
  <si>
    <t>Year</t>
  </si>
  <si>
    <t>Gross Output, State and Local Government, by year (Billions dollars)</t>
  </si>
  <si>
    <t>State and Local Government</t>
  </si>
  <si>
    <t>General government</t>
  </si>
  <si>
    <t>Government enterprises</t>
  </si>
  <si>
    <t>https://www.bea.gov/itable/gdp-by-industry</t>
  </si>
  <si>
    <t>Comparison</t>
  </si>
  <si>
    <t>The 2021 Plan estimate is approximately 20% different than the MSMA value, corroborating the relative size of the energy consumption estimate.</t>
  </si>
  <si>
    <t>2021 Plan (2016)</t>
  </si>
  <si>
    <t>MWh</t>
  </si>
  <si>
    <t>2018 MSMA, scaled to 2016 and the PNW</t>
  </si>
  <si>
    <t>To calculate the energy use of pumps in water treatment, the team used information from the Electric Power Research Institute (EPRI) and national electricity use from the US Energy Information Administration (EIA). This calculation assumes that the percent of national electricity used by Water Treatment is constant year-to-year.</t>
  </si>
  <si>
    <t>Information</t>
  </si>
  <si>
    <t>kWh</t>
  </si>
  <si>
    <t>Annual Water Treatment Energy Use, 2011</t>
  </si>
  <si>
    <t>Electricity (billion kWh)</t>
  </si>
  <si>
    <t>Link</t>
  </si>
  <si>
    <t>Table</t>
  </si>
  <si>
    <t>AEO version</t>
  </si>
  <si>
    <t>National Electricity Use, 2011</t>
  </si>
  <si>
    <t>https://www.eia.gov/outlooks/aeo/data/browser/#/?id=8-AEO2012&amp;sourcekey=0</t>
  </si>
  <si>
    <t>Electricity Supply, Disposition, Prices, and Emissions</t>
  </si>
  <si>
    <t>AEO 2012</t>
  </si>
  <si>
    <t>National Electricity Use, 2022</t>
  </si>
  <si>
    <t>https://www.eia.gov/outlooks/aeo/data/browser/#/?id=8-AEO2023&amp;region=0-0&amp;cases=ref2023&amp;start=2021&amp;end=2050&amp;f=A&amp;linechart=ref2023-d020623a.6-8-AEO2023~ref2023-d020623a.56-8-AEO2023&amp;ctype=linechart&amp;sid=ref2023-d020623a.56-8-AEO2023&amp;sourcekey=0</t>
  </si>
  <si>
    <t>Table 8</t>
  </si>
  <si>
    <t>AEO, 2023</t>
  </si>
  <si>
    <t>Other sources estimated energy use of pump water systems at 33.0 billion kWh in 2009, very close to the 2011 value used in this calculation.</t>
  </si>
  <si>
    <t xml:space="preserve">Source: Sanders, Kelly &amp; Webber, Michael. (2011). Evaluating the Energy Intensity of the US Public Water System. ASME 2011 5th International Conference on Energy Sustainability, ES 2011. 10.1115/ES2011-54165. </t>
  </si>
  <si>
    <t>Right Sizing</t>
  </si>
  <si>
    <t xml:space="preserve">Where </t>
  </si>
  <si>
    <t xml:space="preserve">Electricity Consumption = </t>
  </si>
  <si>
    <t>Total segment pumping electricity consumption</t>
  </si>
  <si>
    <r>
      <t>%PumpingEnergy</t>
    </r>
    <r>
      <rPr>
        <vertAlign val="subscript"/>
        <sz val="10"/>
        <color theme="1"/>
        <rFont val="Segoe UI"/>
        <family val="2"/>
      </rPr>
      <t>LF</t>
    </r>
    <r>
      <rPr>
        <sz val="10"/>
        <color theme="1"/>
        <rFont val="Segoe UI"/>
        <family val="2"/>
      </rPr>
      <t xml:space="preserve"> =</t>
    </r>
  </si>
  <si>
    <t xml:space="preserve">% of pumping energy used by pumps at the specific load factor </t>
  </si>
  <si>
    <r>
      <t>η</t>
    </r>
    <r>
      <rPr>
        <vertAlign val="subscript"/>
        <sz val="11"/>
        <color theme="1"/>
        <rFont val="Segoe UI"/>
        <family val="2"/>
      </rPr>
      <t>VFD</t>
    </r>
    <r>
      <rPr>
        <sz val="11"/>
        <color theme="1"/>
        <rFont val="Segoe UI"/>
        <family val="2"/>
      </rPr>
      <t xml:space="preserve"> = </t>
    </r>
  </si>
  <si>
    <t>Average VFD efficiency</t>
  </si>
  <si>
    <t xml:space="preserve">LF = </t>
  </si>
  <si>
    <t>Load Factor</t>
  </si>
  <si>
    <t xml:space="preserve">x = </t>
  </si>
  <si>
    <t>Practical Relationship for affinity laws, 2.1</t>
  </si>
  <si>
    <t xml:space="preserve">%NoControl = </t>
  </si>
  <si>
    <t>Percent of pump energy consumption that is not already controlled (i.e., efficiently right-sized</t>
  </si>
  <si>
    <t>Wastewater Electricity Consumption</t>
  </si>
  <si>
    <t>%NoControl</t>
  </si>
  <si>
    <r>
      <t>η</t>
    </r>
    <r>
      <rPr>
        <b/>
        <vertAlign val="subscript"/>
        <sz val="11"/>
        <color theme="1"/>
        <rFont val="Segoe UI"/>
        <family val="2"/>
      </rPr>
      <t>vfd</t>
    </r>
  </si>
  <si>
    <t>%Rotodynamic</t>
  </si>
  <si>
    <t>Segment</t>
  </si>
  <si>
    <t>Percent of Wastewater Pumping Energy Consumption*</t>
  </si>
  <si>
    <t>Energy Saving, GWh</t>
  </si>
  <si>
    <t>Savings Values</t>
  </si>
  <si>
    <t>Electricity</t>
  </si>
  <si>
    <t>Dollars</t>
  </si>
  <si>
    <r>
      <t>metric tons CO</t>
    </r>
    <r>
      <rPr>
        <b/>
        <vertAlign val="superscript"/>
        <sz val="10"/>
        <color theme="1"/>
        <rFont val="Segoe UI"/>
        <family val="2"/>
      </rPr>
      <t>2</t>
    </r>
  </si>
  <si>
    <t>Water Treatment</t>
  </si>
  <si>
    <t>Water Treatment Electricity Consumption</t>
  </si>
  <si>
    <t>Load Matching</t>
  </si>
  <si>
    <t>Load Type</t>
  </si>
  <si>
    <t>Load Profile Factor, No Control</t>
  </si>
  <si>
    <t>Load Profile Factor, VFD</t>
  </si>
  <si>
    <t>Variable Load</t>
  </si>
  <si>
    <t>Percent of Water Treatment Pumping Energy Consumption*</t>
  </si>
  <si>
    <t>Efficient Pumps</t>
  </si>
  <si>
    <t>Wastewater Electricity Savings, Pump Efficiency</t>
  </si>
  <si>
    <t>Water Treatment Electricity Savings, Pump Efficiency</t>
  </si>
  <si>
    <t>Load Factor and Load Type Distribution</t>
  </si>
  <si>
    <t>This section presents the distribution of pumping energy consumption by load type and load factor from DOEs MSMA.</t>
  </si>
  <si>
    <t>Load Factor Range</t>
  </si>
  <si>
    <t>Energy Consumption, GWh (2018)</t>
  </si>
  <si>
    <t>Full Industrial Sector</t>
  </si>
  <si>
    <t>Constant Load</t>
  </si>
  <si>
    <t>&lt;= 0.4</t>
  </si>
  <si>
    <t>0.4 &lt; x &lt; 0.75</t>
  </si>
  <si>
    <t>=&gt; 0.75</t>
  </si>
  <si>
    <t>Source: Motor System Market Assessment; https://motors.lbl.gov/analyze/7-0b3a</t>
  </si>
  <si>
    <t>% of Energy Consumption</t>
  </si>
  <si>
    <t>VFD Saturation</t>
  </si>
  <si>
    <t>This section presents the distribution of pumping energy by control type and calculates a saturation of VFD (as % of energy consumption).</t>
  </si>
  <si>
    <t>Energy Consumption, GWh</t>
  </si>
  <si>
    <t>Unable to collect</t>
  </si>
  <si>
    <t>Source: Motor System Market Assessment; https://motors.lbl.gov/analyze/47-0j0d84</t>
  </si>
  <si>
    <t>VFD Control</t>
  </si>
  <si>
    <t>Other Control</t>
  </si>
  <si>
    <t>No Control</t>
  </si>
  <si>
    <t>Pump Type Distribution (Rotodynamic vs Positive Displacement)</t>
  </si>
  <si>
    <t>This section presents the distribution of pumping energy between positive displacement pumps and rotodynamic pumps.</t>
  </si>
  <si>
    <t>Rotodynamic</t>
  </si>
  <si>
    <t>Positive Displacement</t>
  </si>
  <si>
    <t>Source: Motor System Market Assessment Volume 1, Figure 22, Page 37; https://motors.lbl.gov/</t>
  </si>
  <si>
    <t>Pump Efficiency</t>
  </si>
  <si>
    <t>ΔPump Efficiency</t>
  </si>
  <si>
    <t>Average VFD Efficiency</t>
  </si>
  <si>
    <t>This section presents the average efficiency of a VFD, for different power output values and rated HPs. The energy savings calculations assume a straight average across all values presented in the table below.</t>
  </si>
  <si>
    <t>Variable Drive HP Rating</t>
  </si>
  <si>
    <t>Percent of Drive Rated Power Output</t>
  </si>
  <si>
    <t>Source: DOE Advanced Manufacturing Office, Motor Systems Tip Sheet #11, Adjustable Speed Drive Part Load Efficiency, https://www.energy.gov/sites/prod/files/2014/04/f15/motor_tip_sheet11.pdf</t>
  </si>
  <si>
    <t>This section presents the relationship between motor power draw and system load for pumps operating with two different control strategies. These relationships take the form of the equation                              , with the coefficients listed in the table below.</t>
  </si>
  <si>
    <t>Load Point</t>
  </si>
  <si>
    <t>Load Profiles and Load Factor</t>
  </si>
  <si>
    <t>This section estimates the load profile for each variable load load factor and calculates the "Load Profile Factor", and the product of the load profile and the power load relationship for each control strategy.</t>
  </si>
  <si>
    <t>Industrial Sector Load Profile</t>
  </si>
  <si>
    <t>Load Profile</t>
  </si>
  <si>
    <t>BPA Market Model, https://www.bpa.gov/energy-and-services/efficiency/market-research-and-momentum-savings/adjustable-speed-drives-market-research</t>
  </si>
  <si>
    <t>Wastewater - Adjusted Load Profiles, to represent assumed Load Factors</t>
  </si>
  <si>
    <t>Weighting, based on % of energy for wastewater</t>
  </si>
  <si>
    <t>Weighted average load profile</t>
  </si>
  <si>
    <t>Load Profile Factor, by control type</t>
  </si>
  <si>
    <t>Pump Application Distribution</t>
  </si>
  <si>
    <t>This section presents the disaggregation of electricity by application for Wastewater and Water Treatment facilities.</t>
  </si>
  <si>
    <t>Wastewater Electricity Consumption, by application</t>
  </si>
  <si>
    <t>Pump Application</t>
  </si>
  <si>
    <t>% of Pumping Electricity Consumption</t>
  </si>
  <si>
    <t>Pumping</t>
  </si>
  <si>
    <t>Aeration</t>
  </si>
  <si>
    <t>Biosolids</t>
  </si>
  <si>
    <t>Sludge</t>
  </si>
  <si>
    <t>Water Treatment Pumping Electricity Consumption, by pump application</t>
  </si>
  <si>
    <t>In-Plant Water Pumping</t>
  </si>
  <si>
    <t>Annual Drinking Water Consumed in the United States</t>
  </si>
  <si>
    <t># of Water Treatment Plants in the United States</t>
  </si>
  <si>
    <t>National Drinking Water Pumping Energy Consumption</t>
  </si>
  <si>
    <t>Savings Opportunity for Right-Sizing Drinking Water Pumps using VFDs</t>
  </si>
  <si>
    <t>Savings Opportunity for Load Matching Drinking Water Pumps using VFDs</t>
  </si>
  <si>
    <t>Number of public water systems in the United States</t>
  </si>
  <si>
    <t>Length of water mains in the United States</t>
  </si>
  <si>
    <t>Million Miles</t>
  </si>
  <si>
    <t>US Population</t>
  </si>
  <si>
    <t xml:space="preserve">Million </t>
  </si>
  <si>
    <t>Billion gallons</t>
  </si>
  <si>
    <t>Drinking Water and Wastewater Piping Systems Research</t>
  </si>
  <si>
    <t># of Wastewater Treatment Plants in the United States</t>
  </si>
  <si>
    <t>National Wastewater Pumping Energy Consumption</t>
  </si>
  <si>
    <t>Savings Opportunity for Right-Sizing Wastewater Pumps using VFDs</t>
  </si>
  <si>
    <t>Savings Opportunity for Load Matching Wastewater Pumps using VFDs</t>
  </si>
  <si>
    <t>Savings Opportunity for Replacing Existing Wastewater Pumps with More Efficient Pumps</t>
  </si>
  <si>
    <t>ASCE Drinking Water Report Card</t>
  </si>
  <si>
    <t>Total GWP (10^3 kg CO2/km)</t>
  </si>
  <si>
    <r>
      <t xml:space="preserve">Table 5 </t>
    </r>
    <r>
      <rPr>
        <sz val="10"/>
        <color theme="1"/>
        <rFont val="Segoe UI"/>
        <family val="2"/>
      </rPr>
      <t>Summary of GWP per km for 12" Diameter Pipe of Different Materials</t>
    </r>
  </si>
  <si>
    <t>ASCE Drinking Water Infrastructure Report Card, https://infrastructurereportcard.org/wp-content/uploads/2017/01/Drinking-Water-2021.pdf</t>
  </si>
  <si>
    <t>Water Main Breaks per year</t>
  </si>
  <si>
    <t>Drinking water losses per year</t>
  </si>
  <si>
    <t>Water consumption per person</t>
  </si>
  <si>
    <t>gal/day/person</t>
  </si>
  <si>
    <t>length of drinking water piping</t>
  </si>
  <si>
    <t>Active drinking water systems in the US</t>
  </si>
  <si>
    <t>This tab holds information informing the calculations on the 'Pump Energy Consumption' and 'Pump Energy Savings Mechanisms' tabs, as well as a description of assumptions used in the calculations.</t>
  </si>
  <si>
    <t>This tab holds information informing the calculations on the 'Piping Calculations' tab, as well as a description of assumptions used in the calculations.</t>
  </si>
  <si>
    <t># of systems</t>
  </si>
  <si>
    <t>ASCE Wastewater Report Card</t>
  </si>
  <si>
    <t>Active wastewater treatment plants in the US</t>
  </si>
  <si>
    <t>Estimated water pipes replaced in 2019</t>
  </si>
  <si>
    <t xml:space="preserve"> miles</t>
  </si>
  <si>
    <t>Cost to replace pipes replaced in 2019</t>
  </si>
  <si>
    <t>Wastewater processed per day</t>
  </si>
  <si>
    <t>billion gal/day</t>
  </si>
  <si>
    <t>Life Cycle Costs</t>
  </si>
  <si>
    <t>EPA: The Sources and Solutions: Wastewater</t>
  </si>
  <si>
    <t>16,000 publicly owned treatment works (POTWs) that treat domestic sewage and have a combined capacity of 150 billion gallons a day (bgd) (2017 estimate); USGS: 34 Bgal of wastewater/day, including domestic/industrial sewage and other wastewater (2015 estimate)</t>
  </si>
  <si>
    <t>EPA: Information about Public Water Systems</t>
  </si>
  <si>
    <t>Source:  https://www.epa.gov/dwreginfo/information-about-public-water-systems</t>
  </si>
  <si>
    <t xml:space="preserve">There are over 148,000 public water systems in the United States.  
</t>
  </si>
  <si>
    <t>A public water system provides water for human consumption through pipes or other constructed conveyances to at least 15 service connections or serves an average of at least 25 people for at least 60 days a year.  A public water system may be publicly or privately owned.</t>
  </si>
  <si>
    <t>Good Resource: https://www.epa.gov/dwreginfo/drinking-water-distribution-system-tools-and-resources</t>
  </si>
  <si>
    <t>Annual Public Supply Withdrawals</t>
  </si>
  <si>
    <t>Source: https://pubs.er.usgs.gov/publication/cir1441</t>
  </si>
  <si>
    <t>USGS: Estimated use of water in the United States in 2015</t>
  </si>
  <si>
    <t>Dieter, C.A., Maupin, M.A., Caldwell, R.R., Harris, M.A., Ivahnenko, T.I., Lovelace, J.K., Barber, N.L., and Linsey, K.S., 2018, Estimated use of water in the United States in 2015: U.S. Geological Survey Circular 1441, 65 p., https://doi.org/10.3133/cir1441. [Supersedes USGS Open-File Report 2017–1131.]</t>
  </si>
  <si>
    <t>Metric tons CO2/mi</t>
  </si>
  <si>
    <t>Nationwide length of wastewater pipes</t>
  </si>
  <si>
    <t>Estimated wastewater pipes replaced in 2019</t>
  </si>
  <si>
    <t>Wastewater processed per year</t>
  </si>
  <si>
    <t>Drinking Water Pipe Material Distribution</t>
  </si>
  <si>
    <t>Average cost to repair a water main break</t>
  </si>
  <si>
    <t>Friction Losses</t>
  </si>
  <si>
    <t>Minor Losses</t>
  </si>
  <si>
    <t>Calculating the friction factor, f</t>
  </si>
  <si>
    <t>Reynolds Number,</t>
  </si>
  <si>
    <t xml:space="preserve">Relative Roughness, </t>
  </si>
  <si>
    <t>Converting head losses into power loss</t>
  </si>
  <si>
    <t xml:space="preserve">Pump power to overcome friction losses, </t>
  </si>
  <si>
    <t>Pipe Sizes</t>
  </si>
  <si>
    <t>Nominal  (in)</t>
  </si>
  <si>
    <t>Inner diameter (m)</t>
  </si>
  <si>
    <t>Roughness (m)</t>
  </si>
  <si>
    <t>Surface scaling (m)</t>
  </si>
  <si>
    <t>Pipe Age (years)</t>
  </si>
  <si>
    <t>Plastic Pipe</t>
  </si>
  <si>
    <t>N/A</t>
  </si>
  <si>
    <t>0-40</t>
  </si>
  <si>
    <t>New cast iron</t>
  </si>
  <si>
    <t>rusty cast iron (end of life)</t>
  </si>
  <si>
    <t>Plastic Pipe (year 1-20)</t>
  </si>
  <si>
    <t>Cast iron year 1</t>
  </si>
  <si>
    <t>Cast iron year 2</t>
  </si>
  <si>
    <t>Cast iron year 3</t>
  </si>
  <si>
    <t>Cast iron year 4</t>
  </si>
  <si>
    <t>Cast iron year 5</t>
  </si>
  <si>
    <t>Cast iron year 6</t>
  </si>
  <si>
    <t>Cast iron year 7</t>
  </si>
  <si>
    <t>Cast iron year 8</t>
  </si>
  <si>
    <t>Cast iron year 9</t>
  </si>
  <si>
    <t>Cast iron year 10</t>
  </si>
  <si>
    <t>Cast iron year 11</t>
  </si>
  <si>
    <t>Cast iron year 12</t>
  </si>
  <si>
    <t>Cast iron year 13</t>
  </si>
  <si>
    <t>Cast iron year 14</t>
  </si>
  <si>
    <t>Cast iron year 15</t>
  </si>
  <si>
    <t>Cast iron year 16</t>
  </si>
  <si>
    <t>Cast iron year 17</t>
  </si>
  <si>
    <t>Cast iron year 18</t>
  </si>
  <si>
    <t>Cast iron year 19</t>
  </si>
  <si>
    <t>Cast iron year 20</t>
  </si>
  <si>
    <t>Q (m^3/s)</t>
  </si>
  <si>
    <t>L (m)</t>
  </si>
  <si>
    <t>ID (m)</t>
  </si>
  <si>
    <t>V (m/s)</t>
  </si>
  <si>
    <t>υ (m^2*s)</t>
  </si>
  <si>
    <t>ρ (kg/m^3)</t>
  </si>
  <si>
    <t>ε (m)</t>
  </si>
  <si>
    <t>g (m^2/s)</t>
  </si>
  <si>
    <t xml:space="preserve">η (-) </t>
  </si>
  <si>
    <t>Re (-)</t>
  </si>
  <si>
    <t>Relative Roughness (-)</t>
  </si>
  <si>
    <t>f (-)</t>
  </si>
  <si>
    <t>Hf (m)</t>
  </si>
  <si>
    <t>Hm (m)</t>
  </si>
  <si>
    <t>P (W)</t>
  </si>
  <si>
    <t>Operating Hours (hrs/yr)</t>
  </si>
  <si>
    <t>Energy consumption (kWh/year/m)</t>
  </si>
  <si>
    <t>Energy savings (kWh/year/m)</t>
  </si>
  <si>
    <t>Pipe Flow</t>
  </si>
  <si>
    <t>Flow rate (ft/s)</t>
  </si>
  <si>
    <t>Inner area (m^2)</t>
  </si>
  <si>
    <t>Feet to meters conversion</t>
  </si>
  <si>
    <t>Volumetric flow rate (m^3/s)</t>
  </si>
  <si>
    <t xml:space="preserve"> Losses due to changes in streamlines is through fittings and appurtenances are taken to be equal to 15% of the total friction losses in the pipes.</t>
  </si>
  <si>
    <r>
      <t xml:space="preserve">This is the loss of head caused by pipe wall friction and the viscous dissipation inflowing water. We will use the </t>
    </r>
    <r>
      <rPr>
        <b/>
        <sz val="10"/>
        <color theme="1"/>
        <rFont val="Segoe UI"/>
        <family val="2"/>
        <scheme val="minor"/>
      </rPr>
      <t>Darcy-Weisbach equation</t>
    </r>
    <r>
      <rPr>
        <sz val="10"/>
        <color theme="1"/>
        <rFont val="Segoe UI"/>
        <family val="2"/>
      </rPr>
      <t xml:space="preserve"> to calculate friction losses. For this analysis, differences in friction loss will be driven entirely by the piping material's surface roughness. </t>
    </r>
  </si>
  <si>
    <r>
      <t>The phenomenological Colebrook–White equation (or Colebrook equation) expresses the Darcy friction factor f as a function of Reynolds number Re and pipe relative roughness ε / D</t>
    </r>
    <r>
      <rPr>
        <vertAlign val="subscript"/>
        <sz val="10"/>
        <color theme="1"/>
        <rFont val="Segoe UI"/>
        <family val="2"/>
        <scheme val="minor"/>
      </rPr>
      <t>h</t>
    </r>
    <r>
      <rPr>
        <sz val="10"/>
        <color theme="1"/>
        <rFont val="Segoe UI"/>
        <family val="2"/>
      </rPr>
      <t xml:space="preserve">, fitting the data of experimental studies of turbulent flow in smooth and rough pipes. The equation can be used to (iteratively) solve for the Darcy–Weisbach friction factor f, but we will use the </t>
    </r>
    <r>
      <rPr>
        <b/>
        <sz val="10"/>
        <color theme="1"/>
        <rFont val="Segoe UI"/>
        <family val="2"/>
        <scheme val="minor"/>
      </rPr>
      <t>Swamee-Jain</t>
    </r>
    <r>
      <rPr>
        <sz val="10"/>
        <color theme="1"/>
        <rFont val="Segoe UI"/>
        <family val="2"/>
      </rPr>
      <t xml:space="preserve"> </t>
    </r>
    <r>
      <rPr>
        <b/>
        <sz val="10"/>
        <color theme="1"/>
        <rFont val="Segoe UI"/>
        <family val="2"/>
        <scheme val="minor"/>
      </rPr>
      <t>equation</t>
    </r>
    <r>
      <rPr>
        <sz val="10"/>
        <color theme="1"/>
        <rFont val="Segoe UI"/>
        <family val="2"/>
      </rPr>
      <t xml:space="preserve"> to determine the f value. The Swamee-Jain equation is valid for turbulent flow in the range: 4,000 less than or equal to NR less than or equal to 10^8 . The flow in sprinkler pipes is almost always turbulent. [4]</t>
    </r>
  </si>
  <si>
    <t>Distribution Pumping</t>
  </si>
  <si>
    <t xml:space="preserve">Water Intake Pumping </t>
  </si>
  <si>
    <t>NA</t>
  </si>
  <si>
    <t>Pump Size</t>
  </si>
  <si>
    <t>200 HP and Smaller</t>
  </si>
  <si>
    <t>Greater than 200 HP</t>
  </si>
  <si>
    <t>This section presents the average change in pump efficiency that can be seen by installing a high-efficiency pump. This table holds a separate value for different pump sizes.</t>
  </si>
  <si>
    <t>%200HP or Smaller</t>
  </si>
  <si>
    <t>%Greater than 200 HP</t>
  </si>
  <si>
    <r>
      <t>ΔPumpEfficiency</t>
    </r>
    <r>
      <rPr>
        <b/>
        <vertAlign val="subscript"/>
        <sz val="10"/>
        <color theme="1"/>
        <rFont val="Segoe UI"/>
        <family val="2"/>
      </rPr>
      <t>200HPSmaller</t>
    </r>
  </si>
  <si>
    <r>
      <t>ΔPumpEfficiency</t>
    </r>
    <r>
      <rPr>
        <b/>
        <vertAlign val="subscript"/>
        <sz val="10"/>
        <color theme="1"/>
        <rFont val="Segoe UI"/>
        <family val="2"/>
      </rPr>
      <t>Greater200HP</t>
    </r>
  </si>
  <si>
    <r>
      <t>%Energy</t>
    </r>
    <r>
      <rPr>
        <vertAlign val="subscript"/>
        <sz val="10"/>
        <color theme="1"/>
        <rFont val="Segoe UI"/>
        <family val="2"/>
      </rPr>
      <t>200HPSmaller</t>
    </r>
    <r>
      <rPr>
        <sz val="10"/>
        <color theme="1"/>
        <rFont val="Segoe UI"/>
        <family val="2"/>
      </rPr>
      <t xml:space="preserve"> = </t>
    </r>
  </si>
  <si>
    <r>
      <rPr>
        <sz val="10"/>
        <color theme="1"/>
        <rFont val="Calibri"/>
        <family val="2"/>
      </rPr>
      <t>Δ</t>
    </r>
    <r>
      <rPr>
        <sz val="10"/>
        <color theme="1"/>
        <rFont val="Segoe UI"/>
        <family val="2"/>
      </rPr>
      <t>PumpEfficiency</t>
    </r>
    <r>
      <rPr>
        <vertAlign val="subscript"/>
        <sz val="10"/>
        <color theme="1"/>
        <rFont val="Segoe UI"/>
        <family val="2"/>
      </rPr>
      <t>200HPSmaller</t>
    </r>
    <r>
      <rPr>
        <sz val="10"/>
        <color theme="1"/>
        <rFont val="Segoe UI"/>
        <family val="2"/>
      </rPr>
      <t xml:space="preserve"> = </t>
    </r>
  </si>
  <si>
    <r>
      <t>%Energy</t>
    </r>
    <r>
      <rPr>
        <vertAlign val="subscript"/>
        <sz val="10"/>
        <color theme="1"/>
        <rFont val="Segoe UI"/>
        <family val="2"/>
      </rPr>
      <t xml:space="preserve">Greater200HP </t>
    </r>
    <r>
      <rPr>
        <sz val="10"/>
        <color theme="1"/>
        <rFont val="Segoe UI"/>
        <family val="2"/>
      </rPr>
      <t xml:space="preserve">= </t>
    </r>
  </si>
  <si>
    <r>
      <rPr>
        <sz val="10"/>
        <color theme="1"/>
        <rFont val="Calibri"/>
        <family val="2"/>
      </rPr>
      <t>Δ</t>
    </r>
    <r>
      <rPr>
        <sz val="10"/>
        <color theme="1"/>
        <rFont val="Segoe UI"/>
        <family val="2"/>
      </rPr>
      <t>PumpEfficiency</t>
    </r>
    <r>
      <rPr>
        <vertAlign val="subscript"/>
        <sz val="10"/>
        <color theme="1"/>
        <rFont val="Segoe UI"/>
        <family val="2"/>
      </rPr>
      <t>Greater200HP</t>
    </r>
    <r>
      <rPr>
        <sz val="10"/>
        <color theme="1"/>
        <rFont val="Segoe UI"/>
        <family val="2"/>
      </rPr>
      <t xml:space="preserve"> = </t>
    </r>
  </si>
  <si>
    <t>Average increase in pump efficiency between a standard and more efficient pump that is larger than 200HP</t>
  </si>
  <si>
    <t>Average increase in pump efficiency between a standard and more efficient pump that is 200HP or smaller</t>
  </si>
  <si>
    <t>The percent of pumping energy that is attributed to pumps larger than 200HP</t>
  </si>
  <si>
    <t>The percent of pumping energy that is attributed to pumps 200HP or smaller</t>
  </si>
  <si>
    <t>Where</t>
  </si>
  <si>
    <t>Percent of pump energy consumption that is not already controlled (i.e., already has an ASD)</t>
  </si>
  <si>
    <t xml:space="preserve">%Rotodynamic = </t>
  </si>
  <si>
    <t>The percent of pump energy use that is consumed by rotodynamic pumps</t>
  </si>
  <si>
    <t>The team assumed that right sizing, as a savings opportunity, applies only to constant load systems (as the "load matching" savings opportunity, described in another tab, applies to the variable load systems). The equation above uses "1-%Rotodynamic" as equivalent to %PositiveDisplacement, or the percent of pump energy consumed by positive displacement pumps.</t>
  </si>
  <si>
    <r>
      <t>LPF</t>
    </r>
    <r>
      <rPr>
        <vertAlign val="subscript"/>
        <sz val="10"/>
        <color theme="1"/>
        <rFont val="Segoe UI"/>
        <family val="2"/>
      </rPr>
      <t>NC</t>
    </r>
    <r>
      <rPr>
        <sz val="10"/>
        <color theme="1"/>
        <rFont val="Segoe UI"/>
        <family val="2"/>
      </rPr>
      <t xml:space="preserve"> = </t>
    </r>
  </si>
  <si>
    <t>Load Profile Factor for pumps with No Control</t>
  </si>
  <si>
    <r>
      <t>LPF</t>
    </r>
    <r>
      <rPr>
        <vertAlign val="subscript"/>
        <sz val="10"/>
        <color theme="1"/>
        <rFont val="Segoe UI"/>
        <family val="2"/>
      </rPr>
      <t>VFD</t>
    </r>
    <r>
      <rPr>
        <sz val="10"/>
        <color theme="1"/>
        <rFont val="Segoe UI"/>
        <family val="2"/>
      </rPr>
      <t xml:space="preserve"> = </t>
    </r>
  </si>
  <si>
    <t>Load Profile Factor for pumps with VFDs</t>
  </si>
  <si>
    <t>Water Pumping Energy Intensity</t>
  </si>
  <si>
    <t xml:space="preserve">This section includes energy intensity values for different systems </t>
  </si>
  <si>
    <t>Water Treatment Pumping Energy intensity</t>
  </si>
  <si>
    <t>kWh/million gal</t>
  </si>
  <si>
    <t>Wastewater system energy intensity</t>
  </si>
  <si>
    <t>Avoided kWh per million gallons of water</t>
  </si>
  <si>
    <t>Constants Information</t>
  </si>
  <si>
    <t>metric tons per kWh</t>
  </si>
  <si>
    <t>$ per kWh (2022)</t>
  </si>
  <si>
    <t>metric tons CO2/ million gal</t>
  </si>
  <si>
    <t>Drinking Water Pipe Size Distributions</t>
  </si>
  <si>
    <t>%  Distribution</t>
  </si>
  <si>
    <t>Nominal Diameter</t>
  </si>
  <si>
    <t>Mainline - 8"</t>
  </si>
  <si>
    <t>https://www.engineeringtoolbox.com/surface-roughness-ventilation-ducts-d_209.html</t>
  </si>
  <si>
    <t>This tab include all calculations used to determine the savings opportunities for plastic pipes. Details on calculation inputs are found on the 'piping research' tab.</t>
  </si>
  <si>
    <t>Average people serviced for each mile of water main installed</t>
  </si>
  <si>
    <t>million miles</t>
  </si>
  <si>
    <t>length of municipal wastewater pipe</t>
  </si>
  <si>
    <t>The specification includes a five digit cell class designation system by which PVC compounds are classified according to their physical properties</t>
  </si>
  <si>
    <t>Distribution of pumping applications (i.e. where are pumps used)</t>
  </si>
  <si>
    <t>2018 MSMA; Torque-type is not waste water specific</t>
  </si>
  <si>
    <t xml:space="preserve">double MSMA % CT for water treatment and half the MSMA % CT for water conveyance; Vet MSMA value with SME; </t>
  </si>
  <si>
    <t>Pump efficiency distribution</t>
  </si>
  <si>
    <t>N/A, identified after/with experts</t>
  </si>
  <si>
    <t>Overview of Piping Systems and their Seismic Vulnerability</t>
  </si>
  <si>
    <t>Modern pipe systems such as ductile iron and PVC are suitable for installations where moderate levels of wave propagation (ground shaking) are expected.</t>
  </si>
  <si>
    <t>Source: https://responsiblechoice.info/wp-content/uploads/Overview-of-Piping-Systems-and-their-Seismic-Vulnerability.pdf</t>
  </si>
  <si>
    <t>In summary, earthquakes are damaging to buried pipelines. Liquefaction and associated lateral spreading (PGD) has resulted in the highest damage rates. Cast iron pipe is vulnerable particularly because of its brittle joints, but modern pipelines with unrestrained joints such as ductile iron are vulnerable to joint separation when subjected to PGD.</t>
  </si>
  <si>
    <t xml:space="preserve">underground piping systems, consequently no lining, coating, cathodic protection or plastic encasement is required. </t>
  </si>
  <si>
    <t>PVC pipe will not deteriorate or break down under attack from bacteria or other microorganisms, nor will it serve as a nutrient to microorganisms, macroorganisms, or fungi.</t>
  </si>
  <si>
    <t>Canada can have very corrosive soils (Seargeant, 2013) and this is reflected in the high break rates of cast and ductile iron pipes in Figure 25. Seargeant reported that the highly corrosive soil in Edmonton necessitated a transition from cast iron to asbestos cement pipes in 1966 and then to PVC starting in 1977. The transition to PVC has produced a dramatic reduction in water main break rates for the city.</t>
  </si>
  <si>
    <t>tests demonstrate that PVC pipes provide excellent antimicrobial performance and protection against bio-film formation</t>
  </si>
  <si>
    <t>Source: https://dnr.wisconsin.gov/sites/default/files/topic/Wells/PVCStudyGroup/PVCPipesClimbtoTopPaper.pdf</t>
  </si>
  <si>
    <t>PVC pipes present an effective barrier to “permeation of benzene, toluene, and xylenes in either gasoline vapors or gasoline contaminated groundwater at typical contaminated sites”</t>
  </si>
  <si>
    <t>North America’s Cinderella Pipe Story: A Look at PVC Pipes’ Climb to the Top</t>
  </si>
  <si>
    <t>Over four decades of testing and certified compliance have verified that PVC pipes do not exhibit significant reaction with even aggressive drinking water and are arguably the safest of all common pipe materials.</t>
  </si>
  <si>
    <t>https://www.uni-bell.org/files/Reports/Life_Cycle_Assessment_of_PVC_Water_and_Sewer_Pipe_and_Comparative_Sustainability_Analysis_of_Pipe_Materials.pdf</t>
  </si>
  <si>
    <t>This report includes</t>
  </si>
  <si>
    <t>Thorough examination of a PVC pipe Life Cycle Assessment (LCA) for seven pipe products</t>
  </si>
  <si>
    <t>Extraction and processing of raw materials</t>
  </si>
  <si>
    <t>manufacturing</t>
  </si>
  <si>
    <t>transportation and distribution</t>
  </si>
  <si>
    <t>installation, use, and maintenance</t>
  </si>
  <si>
    <t>Recycling and final disposal</t>
  </si>
  <si>
    <t>PVC pipe is assigned a 100-year service life based on 60 years of experience, extensive industry studies, dig-up field samples and historical data demonstrating low failure and water main break rates.</t>
  </si>
  <si>
    <t>Since there is very little data on the actual longevity and performance of newer HDPE pipe with thinner walls, a 50- year service life was assumed due to the potential for oxidation, strain creep and reduced Safety Factor.</t>
  </si>
  <si>
    <t>``</t>
  </si>
  <si>
    <t>Life Cycle Stage</t>
  </si>
  <si>
    <t>8" DR25 PC165 C900</t>
  </si>
  <si>
    <t>8" PS46 SDR35 D3034 Solid Wall</t>
  </si>
  <si>
    <t>Raw Materials</t>
  </si>
  <si>
    <t>Raw Material Transportation</t>
  </si>
  <si>
    <t>Pipe Manufacturing</t>
  </si>
  <si>
    <t>Packaging</t>
  </si>
  <si>
    <t>Final Product Transportation</t>
  </si>
  <si>
    <t>PVC - 8" DR25 PC165 C900</t>
  </si>
  <si>
    <t>PVC - 8" PS46 SDR35 D3034 Solid Wall</t>
  </si>
  <si>
    <t>100 ft = X miles conversion factor</t>
  </si>
  <si>
    <t>1 kg CO2 = X metric tons CO2 conversion factor</t>
  </si>
  <si>
    <t>Pipe Material Life Cycle Cost (LCC) Data - Costs</t>
  </si>
  <si>
    <t>Hazen-Williams Coefficients</t>
  </si>
  <si>
    <t>Life-Cycle Milestone</t>
  </si>
  <si>
    <t>PVC (DR25)</t>
  </si>
  <si>
    <t>HDPE (DR13.5)</t>
  </si>
  <si>
    <t>Cement-Lined DI (350 psi)</t>
  </si>
  <si>
    <t>Install</t>
  </si>
  <si>
    <t>50 Years</t>
  </si>
  <si>
    <t>100 Years</t>
  </si>
  <si>
    <t>Frictional Energy Loss (kWh/100 ft/ year)</t>
  </si>
  <si>
    <t>Table 8.5 Effects of Friction Factor Deterioration on Head Loss for an 8" Potable Water Pipe Assuming Constant Flow</t>
  </si>
  <si>
    <t>Appendix: Pressure Pipe</t>
  </si>
  <si>
    <t>For the purposes of this study the flow rate was assumed to be common to all pipe alternatives within each pressure class based on the volumetric flow rate for PVC pipe at 2 fps of velocity</t>
  </si>
  <si>
    <t>PVC Size/DR/PC</t>
  </si>
  <si>
    <t>Flow Rate (gpm)</t>
  </si>
  <si>
    <t>Break Time (min)</t>
  </si>
  <si>
    <t>Failure Rate (#/100/yc.)</t>
  </si>
  <si>
    <t>Annual Loss Volume (gal/100)yr.)</t>
  </si>
  <si>
    <t>Treated Water Embodied Energy (kWh/Mgal)</t>
  </si>
  <si>
    <t>100-Year Water Loss Embodied Energy (kWh/100')</t>
  </si>
  <si>
    <t>8"/18/235</t>
  </si>
  <si>
    <t>24/25/165</t>
  </si>
  <si>
    <t>8"/-/350</t>
  </si>
  <si>
    <t>24"/-/200</t>
  </si>
  <si>
    <t>8'/9.0/250</t>
  </si>
  <si>
    <t>24'/13.5/160</t>
  </si>
  <si>
    <t>PCCP</t>
  </si>
  <si>
    <t>Table A.2: Water Loss Volume per Year and 100 Year Water Loss Embodied Energy</t>
  </si>
  <si>
    <t>Sustainable Solutions Corporation, https://www.sustainablesolutionscorporation.com/resources</t>
  </si>
  <si>
    <t>Avoided CO2 per million gallons of water</t>
  </si>
  <si>
    <t>mins</t>
  </si>
  <si>
    <t>Application</t>
  </si>
  <si>
    <t>Standard</t>
  </si>
  <si>
    <t>Dimension Ratio/ Pipe Stiffness</t>
  </si>
  <si>
    <t>Average Weight* (lb./ft.)</t>
  </si>
  <si>
    <t>AWWA C900</t>
  </si>
  <si>
    <t>8"</t>
  </si>
  <si>
    <t>DR18</t>
  </si>
  <si>
    <t>Potable Water</t>
  </si>
  <si>
    <t>DR25</t>
  </si>
  <si>
    <t>AWWA C905**</t>
  </si>
  <si>
    <t>24"</t>
  </si>
  <si>
    <t>Storm Water</t>
  </si>
  <si>
    <t>ASTM F794 AASHTO M304</t>
  </si>
  <si>
    <t>24" Profile Wall</t>
  </si>
  <si>
    <t>PS46</t>
  </si>
  <si>
    <t>ASTM F794</t>
  </si>
  <si>
    <t>8" Profile Wall</t>
  </si>
  <si>
    <t>Sanitary Sewer</t>
  </si>
  <si>
    <t>ASTM D3034</t>
  </si>
  <si>
    <t>8" Solid Wall</t>
  </si>
  <si>
    <t>ASTM F679</t>
  </si>
  <si>
    <t>24" Solid Wall</t>
  </si>
  <si>
    <t>TABLE 3.1 : PVC PIPE PRODUCTS UNDER THE SCOPE OF THE LCA</t>
  </si>
  <si>
    <t>Million gallons</t>
  </si>
  <si>
    <t>Metric tons CO2</t>
  </si>
  <si>
    <t>Cost savings per year (Energy Costs)</t>
  </si>
  <si>
    <t>Frictional Losses for an 8" Potable Water Pipes Assuming Constant Flow</t>
  </si>
  <si>
    <t>Years (1-33)</t>
  </si>
  <si>
    <t>Years (33-67)</t>
  </si>
  <si>
    <t>Years (68-100)</t>
  </si>
  <si>
    <t>Cost savings per year (Break Repair Costs)</t>
  </si>
  <si>
    <t>Friction losses refer to the head loss resulting from the friction between the pipe wall and the flowing water, as well as the dissipation of energy due to water viscosity. The calculations used to determine the frictional losses below involve evaluating the impact of deterioration in the friction factor on head loss. This evaluation utilizes the Hazen-Williams equation, with the C factor determined by the annual deterioration rate specific to the pipe. In this study, the flow rate is assumed to be the same for all pipe alternatives within each pressure class, and is based on the volumetric flow rate for PVC pipe at a velocity of 2 feet per second (fps).</t>
  </si>
  <si>
    <t>Drinking Water Infrastructure Information</t>
  </si>
  <si>
    <t>Calculation</t>
  </si>
  <si>
    <t>Wastewater Infrastructure Information</t>
  </si>
  <si>
    <t>Pipe Material Life Cycle Analysis (LCA) - Embodied Carbon</t>
  </si>
  <si>
    <t>ASCE Wastewater Infrastructure Report Card, https://infrastructurereportcard.org/wp-content/uploads/2020/12/Wastewater-2021.pdf</t>
  </si>
  <si>
    <t>Total Cost of Ownership: PVC-U vs. other pipe materials</t>
  </si>
  <si>
    <t>https://pvc4pipes.com/wp-content/uploads/2019/06/PVC-U_pipe_competitiveness_TCO_Althesys-fact-sheet_final.pdf</t>
  </si>
  <si>
    <t>Purchase</t>
  </si>
  <si>
    <t>TCO</t>
  </si>
  <si>
    <t>Cost of Ownership (€/m)</t>
  </si>
  <si>
    <t>Source 2: Cost for 12" pipes per mile</t>
  </si>
  <si>
    <t>Source 1: Cost for 8" pipes per mile</t>
  </si>
  <si>
    <t>1 ft = X Miles conversion factor</t>
  </si>
  <si>
    <t>1 m = X Miles conversion factor</t>
  </si>
  <si>
    <t>1 € = X $ conversion factor</t>
  </si>
  <si>
    <t>Diameter = 315 mm</t>
  </si>
  <si>
    <t>https://www.mckinsey.com/~/media/mckinsey/industries/chemicals/our%20insights/climate%20impact%20of%20plastics/climate-impact-of-plastics_vf.pdf</t>
  </si>
  <si>
    <t>McKinsey report indicates that GHG contribution of PVC is 35-40% less than Concrete or ductile Iron</t>
  </si>
  <si>
    <t>Climate Impact of Plastics</t>
  </si>
  <si>
    <t>%</t>
  </si>
  <si>
    <t>35-40%</t>
  </si>
  <si>
    <t>PVC - % lower that DI (based on McKinsey Report)</t>
  </si>
  <si>
    <t>gallons per minute</t>
  </si>
  <si>
    <t>Estimated water mains to be replaced in 2020</t>
  </si>
  <si>
    <t>Life Cycle Analysis for Water and Wastewater Pipe Materials, Fei Du, S.M.ASCE; Gwendolyn J. Woods, S.M.ASCE; Doosun Kang; Kevin E. Lansey, A.M.ASCE; and Robert G. Arnold, M.ASCE</t>
  </si>
  <si>
    <t xml:space="preserve">% cost savings </t>
  </si>
  <si>
    <t>LIFE CYCLE ANALYSIS OF WATER NETWORKS</t>
  </si>
  <si>
    <t>https://www.plasticpipe.org/common/Uploaded%20files/1-PPI/Divisions/Municipal%20and%20Industrial/Division%20Publications/Potable%20Water/General/Life%20Cycle%20Analysis%20of%20Water%20Networks%20PP%20XIV%202008%20CSIRO.pdf</t>
  </si>
  <si>
    <t>For sections of pipeline without property connections, the AWWA models for maximum allowable leakage during hydrostatic testing AWWA M23 for PVC (16) and AWWA M41 for DI (17) were adopted, the latter with modifications to factor in effects of ageing.</t>
  </si>
  <si>
    <t>Polyethylene plastic pipe systems vs ductile iron environmental impact comparison</t>
  </si>
  <si>
    <t>https://www.teppfa.eu/wp-content/uploads/LCA3_PW-Leaflet-PE-vs-DI.pdf</t>
  </si>
  <si>
    <t xml:space="preserve"> - below ground pressure transportation of drinking water over a distance of 100 meters from the exit of the water plant to the water meter in a building </t>
  </si>
  <si>
    <t>- assuming a service lifetime for the pipe system of 100 years</t>
  </si>
  <si>
    <t>Background Leakage</t>
  </si>
  <si>
    <t>Burst Failure Leakage</t>
  </si>
  <si>
    <t>Background leakage occurs from small leaks at joints between pipe lengths and at property connections (</t>
  </si>
  <si>
    <t>International Water Association (IWA) studies have shown (15) that 95% of burst leakage events are reported, and on average the leakage losses from each event aggregates to12m3/hour (53 gallons/minute) for 3 days at a nominal 500kPa (72psi) operating pressure before the leak is repaired.</t>
  </si>
  <si>
    <t>1 km = X miles conversion factor</t>
  </si>
  <si>
    <t>Plastic Pipe GHG Emission Impacts Relative to Ductile Iron</t>
  </si>
  <si>
    <t>Wastewater Pipe Material Distribution</t>
  </si>
  <si>
    <t xml:space="preserve">$ per gallon </t>
  </si>
  <si>
    <t>There is a water main break every two minutes and an estimated 6 billion gallons of treated water lost each day in the U.S., enough to fill over 9,000 swimming pools.</t>
  </si>
  <si>
    <t>Our nation’s drinking water systems face staggering public investment needs over the next several decades. ASCE’s 2020 economic study, “The Economic Benefits of Investing in Water Infrastructure: How a Failure to Act Would Affect the U.S. Economic Recovery” found that the annual drinking water and wastewater investment gap will grow to $434 billion by 2029. Additionally, the cost to comply with the EPA’s 2019 Lead and Copper Rule is estimated at between $130 million and $286 million.</t>
  </si>
  <si>
    <t>Background leakage - % of loss in system</t>
  </si>
  <si>
    <t>Average Burst Failure Leakage Rate</t>
  </si>
  <si>
    <t>Total length of drinking water pipe that could be replaced with PVC</t>
  </si>
  <si>
    <t>Average Burst Failure Duration</t>
  </si>
  <si>
    <t xml:space="preserve">Background Leakage Rates </t>
  </si>
  <si>
    <t>The research team found no available resources on background leakage rates by material. Therefore the team is using maximum allowable leakage values during hydrostatic testing, based on AWWA  Design and Installation Manual Best Practices</t>
  </si>
  <si>
    <t xml:space="preserve">The amount of drinking water that is lost due to leaks across the entire nation annually
</t>
  </si>
  <si>
    <t>Billion gallons per year</t>
  </si>
  <si>
    <t>Burst Failures</t>
  </si>
  <si>
    <t>Million Gallons Lost Per Year</t>
  </si>
  <si>
    <t>Burst Failure Break Rates by Material Type</t>
  </si>
  <si>
    <t>Water savings due to reduced burst failures</t>
  </si>
  <si>
    <t>Water savings due to reduced background leakage</t>
  </si>
  <si>
    <t>Frictional Energy Loss (kWh/mi/ year)</t>
  </si>
  <si>
    <t>Assumed annual energy loss for non-plastic pipes</t>
  </si>
  <si>
    <t>Assumed annual energy loss for plastic pipes</t>
  </si>
  <si>
    <t>kWh/mi/year</t>
  </si>
  <si>
    <t>Annual water/energy/cost/carbon savings due to reduced pipe friction if all pipes were plastic</t>
  </si>
  <si>
    <t>Miles of pipe that could be replaced with plastic</t>
  </si>
  <si>
    <t>Drinking Water Pipe Failure and Leakage Calculations</t>
  </si>
  <si>
    <t>Average annual energy loss (kWh/mi/yr)</t>
  </si>
  <si>
    <t>Million miles</t>
  </si>
  <si>
    <t>Vitrified Clay</t>
  </si>
  <si>
    <t>Drinking Water Friction Loss Calculations</t>
  </si>
  <si>
    <t>Drinking Water Pumping Consumption, by application</t>
  </si>
  <si>
    <t>Various types of pumps are used in drinking water systems, including centrifugal pumps, submersible pumps, or vertical turbine pumps. These pumps are designed to move water efficiently and can handle large volumes of water.</t>
  </si>
  <si>
    <t>metric tons CO2</t>
  </si>
  <si>
    <t xml:space="preserve">1 metric ton of C02 </t>
  </si>
  <si>
    <t>Gas power cars avoided annually</t>
  </si>
  <si>
    <t>1 GWh of electricity</t>
  </si>
  <si>
    <t>Equivalency Factors</t>
  </si>
  <si>
    <t>American homes</t>
  </si>
  <si>
    <t>Water Treatment Pumping Electricity Consumption</t>
  </si>
  <si>
    <t>Applications</t>
  </si>
  <si>
    <t>drinking water systems</t>
  </si>
  <si>
    <t>Conversion Information</t>
  </si>
  <si>
    <t>Water Infrastructure</t>
  </si>
  <si>
    <t>USGS: Estimated use of water in the United States in 2015,  https://pubs.er.usgs.gov/publication/cir1441</t>
  </si>
  <si>
    <t>Number of wastewater systems in the United States</t>
  </si>
  <si>
    <t>wastewater systems</t>
  </si>
  <si>
    <t>https://www.epa.gov/energy/greenhouse-gas-equivalencies-calculator#results</t>
  </si>
  <si>
    <t>https://www.eia.gov/tools/faqs/faq.php?id=97&amp;t=3</t>
  </si>
  <si>
    <t>Carbon Intensity</t>
  </si>
  <si>
    <t>National Electricity Cost (2022)</t>
  </si>
  <si>
    <t>https://www.eia.gov/outlooks/steo/data/browser/#/?v=19</t>
  </si>
  <si>
    <t>`</t>
  </si>
  <si>
    <t>Cadeo calculated nation-wide pumping energy consumption based on scaling values from DOE's 2018 Motor System Market Assessment (https://motors.lbl.gov/) to 2022</t>
  </si>
  <si>
    <t>Cadeo calculated nation-wide pumping energy consumption based on scaling values found in EPRI's Electricity Use and Management in the Municipal Water Supply and Wastewater Industries, (https://www.epri.com/research/products/000000003002001433) to the year 2022.</t>
  </si>
  <si>
    <t>*Assuming 30$/month @ 100 gal/day</t>
  </si>
  <si>
    <t>https://www.circleofblue.org/2010/world/the-price-of-water-a-comparison-of-water-rates-usage-in-30-u-s-cities/</t>
  </si>
  <si>
    <t>National Water Cost*</t>
  </si>
  <si>
    <t>Drinking Water System Stats</t>
  </si>
  <si>
    <t>Wastewater System Stats</t>
  </si>
  <si>
    <t>drinking water consumption  per year</t>
  </si>
  <si>
    <t>billion gallons</t>
  </si>
  <si>
    <t>Lowering Costs in Water Infrastructure through Procurement Reform: A Strategy for State Governments</t>
  </si>
  <si>
    <t xml:space="preserve">EPA: The Sources and Solutions: Wastewater, https://www.epa.gov/nutrientpollution/sources-and-solutions-wastewater </t>
  </si>
  <si>
    <t>Estimated wastewater pipes replaced annually</t>
  </si>
  <si>
    <t>Estimated water mains to be replaced annually</t>
  </si>
  <si>
    <t>This tab includes the research finding for drinking water and wastewater piping systems. The research findings on this tab are used as inputs in the 'Piping Calculation' tab.</t>
  </si>
  <si>
    <t xml:space="preserve">Any numbers presented on these infographics without a direct footnote are the result of Cadeo research and analysis based on publicly available data and reports. </t>
  </si>
  <si>
    <t>$ per gallon</t>
  </si>
  <si>
    <t>Annual water/energy/cost/carbon savings due to reduced pipe failures if all drinking water pipes were plastic</t>
  </si>
  <si>
    <t>Annual water/energy/cost/carbon savings due to reduced pipe leaks if all drinking water pipes were plastic</t>
  </si>
  <si>
    <t>Annual energy/cost/carbon savings due to reduced frictional losses if all drinking water pipes were plastic</t>
  </si>
  <si>
    <t>Cadeo calculated nation-wide potential based on DOE's 2021 Motor System Market Assessment, BPA's ASD Market Model,  and feedback from subject matter experts</t>
  </si>
  <si>
    <t>30-50%</t>
  </si>
  <si>
    <t>20-40%</t>
  </si>
  <si>
    <t xml:space="preserve">Cost and carbon reductions from using plastic pipe compared to ductile iron pipe </t>
  </si>
  <si>
    <t>Stats</t>
  </si>
  <si>
    <t xml:space="preserve">This tab summarizes the information that will be included in the Water and Wastewater Savings Opportunity designed deliverables. </t>
  </si>
  <si>
    <t>Cradle-to-installation savings</t>
  </si>
  <si>
    <t>Quantifying Energy Use in the U.S. Public Water Industry - A Summary, https://www.hansenallenluce.com/wp-content/uploads/2015/11/Energy-Use-Water-Sector.pdf</t>
  </si>
  <si>
    <t>EPRI: Electricity Use and Management in the Municipal Water Supply and Wastewater Industries</t>
  </si>
  <si>
    <t>Active public drinking water systems in the US</t>
  </si>
  <si>
    <t>Billion kWh</t>
  </si>
  <si>
    <t>Annual public wastewater system energy consumption</t>
  </si>
  <si>
    <t>In contrast to drinking water systems where pumping accounts for most energy use, wastewater treatment is more closely related to treatment needs. Advanced wastewater treatment usually includes aeration for removing dissolved organic matter and nutrients; thus, aeration is the principal energy-using process in wastewater treatment.</t>
  </si>
  <si>
    <t>wastewater system</t>
  </si>
  <si>
    <t>Drinking Water and Wastewater Pumping System Research</t>
  </si>
  <si>
    <t>Comparisons to other piping materials regarding performance and durability attributes</t>
  </si>
  <si>
    <t>TEPPFA LIFE CYCLE ASSESSMENT</t>
  </si>
  <si>
    <t>Proceedings of the 14th Plastics Pipes Conference, PXIV September 22-24, 2008, Budapest, Hungary</t>
  </si>
  <si>
    <t>https://vtechworks.lib.vt.edu/bitstream/handle/10919/78357/Khurana_M_T_2017.pdf?sequence=1</t>
  </si>
  <si>
    <t>https://www.uni-bell.org/Portals/0/ResourceFile/lowering_costs_in_water_infrastructure_alec_final.pdf?ver=2018-05-25-095636-310</t>
  </si>
  <si>
    <t>https://infrastructurereportcard.org/wp-content/uploads/2017/01/Drinking-Water-2021.pdf</t>
  </si>
  <si>
    <t xml:space="preserve">The blue cells in this workbook are assumptions. The text boxes to the right of the tables provide context/rationale for these assumptions. </t>
  </si>
  <si>
    <t>Percent of Water Treatment and Supply electricity used by pumps**</t>
  </si>
  <si>
    <t>Sector</t>
  </si>
  <si>
    <t>Water Treatment and Supply Pumping Energy Use, 2022</t>
  </si>
  <si>
    <t>Drinking Water and Wastewater Systems Research</t>
  </si>
  <si>
    <t>https://www.epri.com/research/products/000000003002001433</t>
  </si>
  <si>
    <t>EPRI: Water &amp; Sustainability (Volume 4): U.S. Electricity Consumption for Water Supply &amp; Treatment - The Next Half Century</t>
  </si>
  <si>
    <t>The average size of privately owned wastewater treatment facilities will fall into the smallest size range of POTWs.</t>
  </si>
  <si>
    <t>Given the smaller size and potentially higher loadings, the unit electricity consumption of these types of facilities will tend to be higher than for POTWs. A reasonable estimate of unit electricity consumption would be about 2,500 kWh/million gallons (0.661 kWh/cubic meter).</t>
  </si>
  <si>
    <t>https://www.epri.com/research/products/000000000001006787</t>
  </si>
  <si>
    <t>Groundwater systems typically have a different profile because the energy intensity for treatment is often negligible.</t>
  </si>
  <si>
    <t>While pumping does not have the same impact on overall energy performance as it does in drinking water treatment systems, it can often range from10% to 15% of overall energy use at the facility. By including the energy used by lift stations scattered throughout the collection area, the overall impact can be significant.</t>
  </si>
  <si>
    <t>EPRI: Electricity Use and Management in the Municipal Water Supply and Wastewater Industries, https://www.epri.com/research/products/000000003002001433</t>
  </si>
  <si>
    <t>billion gal/yr</t>
  </si>
  <si>
    <t>Air Compressor</t>
  </si>
  <si>
    <t>Fan and Blower</t>
  </si>
  <si>
    <t>Material Handling</t>
  </si>
  <si>
    <t>Material Processing</t>
  </si>
  <si>
    <t>Pump</t>
  </si>
  <si>
    <t>Refrigeration Compressor</t>
  </si>
  <si>
    <t>UTC</t>
  </si>
  <si>
    <t>Q</t>
  </si>
  <si>
    <t>Wastewater System Motor-Driven Electricity Consumption (GWh)</t>
  </si>
  <si>
    <t>Wastewater System Motor-Driven Electricity Consumption (%)</t>
  </si>
  <si>
    <t>Equipment</t>
  </si>
  <si>
    <t>Wastewater System Electricity Consumption Distribution</t>
  </si>
  <si>
    <t>Wastewater System Pumping Electricity Consumption</t>
  </si>
  <si>
    <t>Electricity Consumption</t>
  </si>
  <si>
    <t>To estimate the 2022 pump electricity use, the team scaled the MSMA's estimate of pump electricity use from 2018 to 2022 using the national gross output attributed to of state and local government.</t>
  </si>
  <si>
    <t>Direct link to this specific set of results: https://motors.lbl.gov/analyze/7-0b2G</t>
  </si>
  <si>
    <t>Q = Due to the low number of facilities/systems matching the selected criteria, the results are statistically insignificant
UTC = Unable to collect specific data, "-" = No matching motor data</t>
  </si>
  <si>
    <t>https://motors.lbl.gov/</t>
  </si>
  <si>
    <t>Annual public drinking water system electricity consumption</t>
  </si>
  <si>
    <t>Percent pumping electricity consumption</t>
  </si>
  <si>
    <t>Does not include energy used by lift station pumps, only facility pumping systems</t>
  </si>
  <si>
    <t>Kalyan R. Piratla, S.M.ASCE; Samuel T. Ariaratnam, M.ASCE; and Aaron Cohen</t>
  </si>
  <si>
    <t>Life Cycle Analysis for Water and Wastewater Pipe Materials, 2013</t>
  </si>
  <si>
    <t>EPA: State of Technology Report for Force Main Rehabilitation, 2010</t>
  </si>
  <si>
    <t>Force mains represent about 7.5% of the wastewater system</t>
  </si>
  <si>
    <t>The approximate length of the force main system in the US is 60,000 miles (96561 km).</t>
  </si>
  <si>
    <t>HDPE - % lower that DI (based on Fei Du Et al.  LCA)</t>
  </si>
  <si>
    <t>PVC - % lower that DI (based on Fei Du Et al. LCA)</t>
  </si>
  <si>
    <t>Wastewater Energy Consumption</t>
  </si>
  <si>
    <t>Research Findings</t>
  </si>
  <si>
    <t>This tab holds information informing the calculations on the  'Pump Energy Consumption', 'Pump Energy Savings Mechanisms', and 'Piping Calculations' tab, as well as a description of assumptions used in the calculations.</t>
  </si>
  <si>
    <t>Rao, P., Sheaffer, P., Chen, Y., Goldberg, M., Jones, B., Cropp, J., and J. Hester. U.S. Industrial and Commercial Motor System Market Assessment Report Volume 1: Characteristics of the Installed Base. Lawrence Berkeley National Laboratory, January 2021, https://eta.lbl.gov/publications/us-industrial-and-commercial-motor</t>
  </si>
  <si>
    <t>Wastewater Motor-Driven Electricity Consumption, by Equipment Type.</t>
  </si>
  <si>
    <t>Cost savings*</t>
  </si>
  <si>
    <t>Carbon savings**</t>
  </si>
  <si>
    <t xml:space="preserve">Methodology </t>
  </si>
  <si>
    <t>Calc -Pump Energy Consumption</t>
  </si>
  <si>
    <t>Calc - Pump Energy Savings Mechanisms</t>
  </si>
  <si>
    <t>Calc - Piping</t>
  </si>
  <si>
    <t>Research - Pumps</t>
  </si>
  <si>
    <t>Research - Pipes</t>
  </si>
  <si>
    <t>Research - Water Infrastructure</t>
  </si>
  <si>
    <t>Nationwide drinking water leakage</t>
  </si>
  <si>
    <t>% of total</t>
  </si>
  <si>
    <t>Pipe Failure savings from replacing all drinking water pipes with plastic pipe</t>
  </si>
  <si>
    <t>Background leakage savings from replacing all drinking water pipes with plastic pipe</t>
  </si>
  <si>
    <t>This tab contains the calculations used to estimate the energy, cost, carbon and water savings from plastic piping.</t>
  </si>
  <si>
    <t>National Wastewater Pumping</t>
  </si>
  <si>
    <t>National Water Treatment Pumping</t>
  </si>
  <si>
    <t>Various types of pumps are used in wastewater systems, including centrifugal pumps, submersible pumps, or vertical turbine pumps. These pumps are designed to move water efficiently and can handle large volumes of water.</t>
  </si>
  <si>
    <t>Cadeo calculated nation-wide potential based on EPRI's Electricity Use and Management in the Municipal Water Supply and Wastewater Industries report, BPA's ASD Market Model,  and feedback from subject matter experts</t>
  </si>
  <si>
    <t>**Life Cycle Analysis for Water and Wastewater Pipe Materials, Fei Du, S.M.ASCE; Gwendolyn J. Woods, S.M.ASCE; Doosun Kang; Kevin E. Lansey, A.M.ASCE; and Robert G. Arnold, M.ASCE</t>
  </si>
  <si>
    <t>*https://www.jmeagle.com/pvc-vs-ductile-iron-pipe-installed-cost-comparison-calculator</t>
  </si>
  <si>
    <t>*https://pvc4pipes.com/wp-content/uploads/2019/06/PVC-U_pipe_competitiveness_TCO_Althesys-fact-sheet_final.pdf</t>
  </si>
  <si>
    <t>The team used their equation to calculate the savings associated with right-sizing, specific to the wastewater and drinking water systems.</t>
  </si>
  <si>
    <t>Average burst failure leakage rate</t>
  </si>
  <si>
    <t>Average burst failure duration</t>
  </si>
  <si>
    <t>gal/min</t>
  </si>
  <si>
    <t>minutes</t>
  </si>
  <si>
    <t>Ambrose et al., Life cycle analysis of water networks, https://www.plasticpipe.org/common/Uploaded%20files/1-PPI/Divisions/Municipal%20and%20Industrial/Division%20Publications/Potable%20Water/General/Life%20Cycle%20Analysis%20of%20Water%20Networks%20PP%20XIV%202008%20CSIRO.pdf</t>
  </si>
  <si>
    <t>This tab summarizes the constants, conversion factors, and water and wastewater infrastructure statistics used in the research.</t>
  </si>
  <si>
    <t>Drinking Water and Wastewater Research Workbook</t>
  </si>
  <si>
    <t>Summary of Research Findings</t>
  </si>
  <si>
    <t>**Climate Impact of Plastics, https://www.mckinsey.com/~/media/mckinsey/industries/chemicals/our%20insights/climate%20impact%20of%20plastics/climate-impact-of-plastics_vf.pdf</t>
  </si>
  <si>
    <t>This tab presents the energy savings estimates for three efficiency opportunities: right-sizing pumping equipment, load-matching with variable speed control, and upgrades to efficient pumps.</t>
  </si>
  <si>
    <t>Burst Failure Break Rates by Material Type (assuming all pipes are plastic)</t>
  </si>
  <si>
    <t>Source 1: Life Cycle GHG Emission Impact of 12" PVC Pipe per mi</t>
  </si>
  <si>
    <t>Source 2: Life Cycle GHG Emission Impact of 8" PVC Pipe per mi</t>
  </si>
  <si>
    <t>Sustainable Solutions Corporation, Life Cycle Assessment of PVC Water and Sewer Pipe and Comparative Sustainability Analysis of Pipe Materials</t>
  </si>
  <si>
    <t>Climate Impact of Plastics, https://www.mckinsey.com/~/media/mckinsey/industries/chemicals/our%20insights/climate%20impact%20of%20plastics/climate-impact-of-plastics_vf.pdf</t>
  </si>
  <si>
    <t>Life Cycle Assessment of PVC Water and Sewer Pipe and Comparative Sustainability Analysis of Pipe Materials, 2017</t>
  </si>
  <si>
    <t>Cradle-to-grave life cycle stages, which include</t>
  </si>
  <si>
    <t>Table 4.2: Overall Cradle-through-installation Life Cycle GHG Emission Impact of PVC Pipe (kg CO2 Eq per 100')</t>
  </si>
  <si>
    <t>For the purposes of a direct fair comparison between alternative materials the following identical functional units were used in the LCA study for pressurized water supply systems:</t>
  </si>
  <si>
    <t>This workbook presents the team's findings from a comprehensive literature review to identify savings opportunities in drinking water pumping systems, wastewater pumping systems, and piping distribution systems. The workbook contains raw data inputs identified in the literature review and calculations to determine the savings opportunities presented in associated flyers.</t>
  </si>
  <si>
    <r>
      <rPr>
        <b/>
        <sz val="10"/>
        <color theme="1"/>
        <rFont val="Segoe UI"/>
        <family val="1"/>
      </rPr>
      <t>Savings Opportunity Calculations:</t>
    </r>
    <r>
      <rPr>
        <b/>
        <sz val="11"/>
        <color theme="1"/>
        <rFont val="Calibri"/>
        <family val="2"/>
      </rPr>
      <t xml:space="preserve"> </t>
    </r>
    <r>
      <rPr>
        <sz val="11"/>
        <color theme="1"/>
        <rFont val="Calibri"/>
        <family val="2"/>
      </rPr>
      <t>Subsequently, the team performed calculations to quantify the potential savings. For pumps, this included determining energy, cost, and carbon savings achieved through the adoption of variable frequency drives and more efficient pumps. For pipes, this involved determining savings from "cradle-to-installation opportunities" (manufacturing and installation savings and benefits) and "operational opportuniites" (reduced burst failures, background leakage, and frictional losses). All piping savings and benefits are compared relative to metal piping alternatives. The blue tabls hold details on all calculations.</t>
    </r>
  </si>
  <si>
    <r>
      <rPr>
        <sz val="7"/>
        <rFont val="Times New Roman"/>
        <family val="1"/>
      </rPr>
      <t xml:space="preserve"> </t>
    </r>
    <r>
      <rPr>
        <b/>
        <sz val="11"/>
        <rFont val="Calibri"/>
        <family val="2"/>
      </rPr>
      <t>Literature Review:</t>
    </r>
    <r>
      <rPr>
        <sz val="11"/>
        <rFont val="Calibri"/>
        <family val="2"/>
      </rPr>
      <t xml:space="preserve"> The team conducted an extensive literature review encompassing research on energy, water, cost, and carbon savings opportunities associated with pumps and plastic pipes. The review included life cycle analysis reports, academic papers, industry white papers, and water system infrastructure statistics. The red tabs hold all research findings.</t>
    </r>
  </si>
  <si>
    <r>
      <rPr>
        <b/>
        <sz val="10"/>
        <color theme="1"/>
        <rFont val="Segoe UI"/>
        <family val="1"/>
      </rPr>
      <t>Research Findings Summary:</t>
    </r>
    <r>
      <rPr>
        <b/>
        <sz val="11"/>
        <color theme="1"/>
        <rFont val="Calibri"/>
        <family val="2"/>
      </rPr>
      <t xml:space="preserve"> </t>
    </r>
    <r>
      <rPr>
        <sz val="11"/>
        <color theme="1"/>
        <rFont val="Calibri"/>
        <family val="2"/>
      </rPr>
      <t>The green 'Research Findings' tab presents the results from this investigation and calculations.</t>
    </r>
  </si>
  <si>
    <t>This tab summarizes the information included in the Drinking Water and Wastewater Savings Opportunity designed deliverables (available *******).</t>
  </si>
  <si>
    <t>This tab contains the calculations used to estimate the energy use of wastewater and water treatment pumps. It also presents data used to compare and corroborate those values.</t>
  </si>
  <si>
    <t>Active public wastewater plants in the US</t>
  </si>
  <si>
    <t>About 39 billion gallons of water a day are withdrawn from surface water or groundwater sources for public supply. Public supply use represents about 12% of total freshwater withdrawals.</t>
  </si>
  <si>
    <t>As the nation faces more frequent extreme weather events, water utilities are taking action to increase the resilience of their systems to ensure safety and reliability.</t>
  </si>
  <si>
    <t>Along with the approximately 16,000 publicly owned wastewater treatment plants in the United States, there are approximately 23,000 additional treatment facilities that are privately owned and operated, according to the United States Geological Survey (USGS). These are generally captive facilities associated with industrial plants and commercial operations.</t>
  </si>
  <si>
    <t>For this study, DI pipe is assigned a 50-year service life based on failure data of DI pipes and the fact that new ductile iron pipes have much thinner walls than older iron pipes and lack independent dig-up and pipe material testing studies.</t>
  </si>
  <si>
    <t>Water Treatment Plants</t>
  </si>
  <si>
    <t>Wastewater Treatment Plants</t>
  </si>
  <si>
    <t>Total GWP (10^3 kg CO2/mi)</t>
  </si>
  <si>
    <r>
      <t xml:space="preserve">Drinking Water </t>
    </r>
    <r>
      <rPr>
        <b/>
        <sz val="16"/>
        <color theme="5" tint="-0.499984740745262"/>
        <rFont val="Segoe UI"/>
        <family val="2"/>
      </rPr>
      <t>Pumping</t>
    </r>
    <r>
      <rPr>
        <b/>
        <sz val="16"/>
        <color theme="1"/>
        <rFont val="Segoe UI"/>
        <family val="2"/>
      </rPr>
      <t xml:space="preserve"> Opportunities</t>
    </r>
  </si>
  <si>
    <r>
      <t xml:space="preserve">Wastewater Treatment </t>
    </r>
    <r>
      <rPr>
        <b/>
        <sz val="18"/>
        <color theme="5" tint="-0.499984740745262"/>
        <rFont val="Segoe UI"/>
        <family val="2"/>
      </rPr>
      <t>Pumping</t>
    </r>
    <r>
      <rPr>
        <b/>
        <sz val="18"/>
        <color theme="1"/>
        <rFont val="Segoe UI"/>
        <family val="2"/>
      </rPr>
      <t xml:space="preserve"> Opportunities</t>
    </r>
  </si>
  <si>
    <r>
      <rPr>
        <b/>
        <sz val="18"/>
        <color theme="4"/>
        <rFont val="Segoe UI"/>
        <family val="2"/>
      </rPr>
      <t>Piping</t>
    </r>
    <r>
      <rPr>
        <b/>
        <sz val="18"/>
        <color theme="1"/>
        <rFont val="Segoe UI"/>
        <family val="2"/>
      </rPr>
      <t xml:space="preserve"> Opportunities</t>
    </r>
  </si>
  <si>
    <t>These are the range of values identified from various LCA reports reviewed. Values depend on plastic type material and characteristics of pipes</t>
  </si>
  <si>
    <t>The team compared the calculated value to the pump energy use presented in the Northwest Power and Conservation Council's 2021 Power Plan for the Wastewater industry in the Pacific Northwest. The team scaled the 2018 MSMA value to represent the Pacific Northwest using the estimate that Washington, Oregon, Idaho, and Western Montana make up approximately 3.5% of the national population. The team also scaled the 2018 MSMA value to represent 2016 using Gross Output of state and local government, as that is the year presented in the 2021 Power Plan documentation.</t>
  </si>
  <si>
    <r>
      <t>metric tons CO</t>
    </r>
    <r>
      <rPr>
        <vertAlign val="superscript"/>
        <sz val="10"/>
        <color theme="1"/>
        <rFont val="Segoe UI"/>
        <family val="2"/>
      </rPr>
      <t>2</t>
    </r>
  </si>
  <si>
    <r>
      <t>η</t>
    </r>
    <r>
      <rPr>
        <b/>
        <vertAlign val="subscript"/>
        <sz val="10"/>
        <color theme="1"/>
        <rFont val="Segoe UI"/>
        <family val="2"/>
      </rPr>
      <t>vfd</t>
    </r>
  </si>
  <si>
    <t>This calculation assumes that the load matching savings from VFDs are only applicable to rotodynamic pumps, as they are variable torque systems that see large power savings from decreases in motor speed</t>
  </si>
  <si>
    <t>This calculation assumes the efficiency increase is applicable to both rotodynamic and positive displacement pumps.</t>
  </si>
  <si>
    <t>= Data inputs the team identified as having uncertainty and were vetted with SMEs</t>
  </si>
  <si>
    <t>This section presents the distribution of pump sizes based on data from DOEs MSMA. This table holds a separate value for rotodynamic pumps and positive displacement pumps.</t>
  </si>
  <si>
    <t>Combined Savings Opportunity for Drinking Water Pumps using VFDs</t>
  </si>
  <si>
    <t>Savings Opportunity for Replacing Existing Pumps with more Efficient Pumps</t>
  </si>
  <si>
    <t>Combined Savings Opportunity for an Optimized Drinking Water pumping system</t>
  </si>
  <si>
    <t>Annual Wastewater Processed in the United States</t>
  </si>
  <si>
    <t>Combined Savings Opportunity for Wastewater Pumps using VFDs</t>
  </si>
  <si>
    <t>Combined Savings Opportunity for an Optimized Wastewater Pumping System</t>
  </si>
  <si>
    <t>Combined annual operational savings if all drinking water pipes were plastic</t>
  </si>
  <si>
    <t>Combined Plastic and Piping Savings Opportunities</t>
  </si>
  <si>
    <t xml:space="preserve">*Assuming 30$/month @ 100 gal/day, </t>
  </si>
  <si>
    <t>National Water Cost (2022)*</t>
  </si>
  <si>
    <t>Constants, Conversions, and Statistics</t>
  </si>
  <si>
    <t>This tab include all constants, conversions, and statistics used to determine the savings opportunities for plastic pipes and pumps. Details on calculation inputs are found on the 'Research' tab.</t>
  </si>
  <si>
    <r>
      <rPr>
        <b/>
        <sz val="10"/>
        <color theme="1"/>
        <rFont val="Segoe UI"/>
        <family val="1"/>
      </rPr>
      <t>Expert Validation:</t>
    </r>
    <r>
      <rPr>
        <b/>
        <sz val="11"/>
        <color theme="1"/>
        <rFont val="Calibri"/>
        <family val="2"/>
      </rPr>
      <t xml:space="preserve"> </t>
    </r>
    <r>
      <rPr>
        <sz val="11"/>
        <color theme="1"/>
        <rFont val="Calibri"/>
        <family val="2"/>
      </rPr>
      <t>The team consulted subject matter experts from the municipal water and wastewater industry as well as the plastic piping industry and incorporated their input into the findings. This helped ensure the findings, based on exisiting literature, were representative of specialists' experience in the field.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</si>
</sst>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7" formatCode="&quot;$&quot;#,##0.00_);\(&quot;$&quot;#,##0.00\)"/>
    <numFmt numFmtId="41" formatCode="_(* #,##0_);_(* \(#,##0\);_(* &quot;-&quot;_);_(@_)"/>
    <numFmt numFmtId="44" formatCode="_(&quot;$&quot;* #,##0.00_);_(&quot;$&quot;* \(#,##0.00\);_(&quot;$&quot;* &quot;-&quot;??_);_(@_)"/>
    <numFmt numFmtId="43" formatCode="_(* #,##0.00_);_(* \(#,##0.00\);_(* &quot;-&quot;??_);_(@_)"/>
    <numFmt numFmtId="164" formatCode="0.0"/>
    <numFmt numFmtId="165" formatCode="m/d/\ h:mm"/>
    <numFmt numFmtId="166" formatCode="0.0%"/>
    <numFmt numFmtId="167" formatCode="&quot;$&quot;#,##0.00"/>
    <numFmt numFmtId="168" formatCode="#,##0.00;[Red]\(#,##0.00\)"/>
    <numFmt numFmtId="169" formatCode="_(* #,##0_);_(* \(#,##0\);_(* &quot;-&quot;??_);_(@_)"/>
    <numFmt numFmtId="170" formatCode="_(* #,##0.00000_);_(* \(#,##0.00000\);_(* &quot;-&quot;??_);_(@_)"/>
    <numFmt numFmtId="171" formatCode="#,##0.0000"/>
    <numFmt numFmtId="172" formatCode="_(&quot;$&quot;* #,##0_);_(&quot;$&quot;* \(#,##0\);_(&quot;$&quot;* &quot;-&quot;??_);_(@_)"/>
    <numFmt numFmtId="173" formatCode="#,##0.0"/>
    <numFmt numFmtId="174" formatCode="0.000"/>
    <numFmt numFmtId="175" formatCode="0.000E+00"/>
    <numFmt numFmtId="176" formatCode="0.0000"/>
    <numFmt numFmtId="177" formatCode="0.000000"/>
  </numFmts>
  <fonts count="155">
    <font>
      <sz val="10"/>
      <color theme="1"/>
      <name val="Segoe UI"/>
      <family val="2"/>
    </font>
    <font>
      <sz val="11"/>
      <color theme="1"/>
      <name val="Segoe UI"/>
      <family val="2"/>
      <scheme val="minor"/>
    </font>
    <font>
      <sz val="11"/>
      <color theme="1"/>
      <name val="Segoe UI"/>
      <family val="2"/>
      <scheme val="minor"/>
    </font>
    <font>
      <sz val="11"/>
      <color theme="1"/>
      <name val="Segoe UI"/>
      <family val="2"/>
      <scheme val="minor"/>
    </font>
    <font>
      <sz val="11"/>
      <color theme="1"/>
      <name val="Segoe UI"/>
      <family val="2"/>
      <scheme val="minor"/>
    </font>
    <font>
      <sz val="11"/>
      <color theme="1"/>
      <name val="Segoe UI"/>
      <family val="2"/>
      <scheme val="minor"/>
    </font>
    <font>
      <sz val="9"/>
      <name val="Arial"/>
      <family val="2"/>
    </font>
    <font>
      <sz val="10"/>
      <name val="Arial"/>
      <family val="2"/>
    </font>
    <font>
      <sz val="10"/>
      <color theme="1"/>
      <name val="Arial"/>
      <family val="2"/>
    </font>
    <font>
      <b/>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Helv"/>
      <charset val="204"/>
    </font>
    <font>
      <b/>
      <sz val="15"/>
      <color theme="3"/>
      <name val="Segoe UI"/>
      <family val="2"/>
      <scheme val="minor"/>
    </font>
    <font>
      <b/>
      <sz val="13"/>
      <color theme="3"/>
      <name val="Segoe UI"/>
      <family val="2"/>
      <scheme val="minor"/>
    </font>
    <font>
      <b/>
      <sz val="11"/>
      <color theme="3"/>
      <name val="Segoe UI"/>
      <family val="2"/>
      <scheme val="minor"/>
    </font>
    <font>
      <sz val="11"/>
      <color rgb="FF006100"/>
      <name val="Segoe UI"/>
      <family val="2"/>
      <scheme val="minor"/>
    </font>
    <font>
      <sz val="11"/>
      <color rgb="FF9C0006"/>
      <name val="Segoe UI"/>
      <family val="2"/>
      <scheme val="minor"/>
    </font>
    <font>
      <sz val="11"/>
      <color rgb="FF9C6500"/>
      <name val="Segoe UI"/>
      <family val="2"/>
      <scheme val="minor"/>
    </font>
    <font>
      <sz val="11"/>
      <color rgb="FF3F3F76"/>
      <name val="Segoe UI"/>
      <family val="2"/>
      <scheme val="minor"/>
    </font>
    <font>
      <b/>
      <sz val="11"/>
      <color rgb="FF3F3F3F"/>
      <name val="Segoe UI"/>
      <family val="2"/>
      <scheme val="minor"/>
    </font>
    <font>
      <b/>
      <sz val="11"/>
      <color rgb="FFFA7D00"/>
      <name val="Segoe UI"/>
      <family val="2"/>
      <scheme val="minor"/>
    </font>
    <font>
      <sz val="11"/>
      <color rgb="FFFA7D00"/>
      <name val="Segoe UI"/>
      <family val="2"/>
      <scheme val="minor"/>
    </font>
    <font>
      <b/>
      <sz val="11"/>
      <color theme="0"/>
      <name val="Segoe UI"/>
      <family val="2"/>
      <scheme val="minor"/>
    </font>
    <font>
      <sz val="11"/>
      <color rgb="FFFF0000"/>
      <name val="Segoe UI"/>
      <family val="2"/>
      <scheme val="minor"/>
    </font>
    <font>
      <i/>
      <sz val="11"/>
      <color rgb="FF7F7F7F"/>
      <name val="Segoe UI"/>
      <family val="2"/>
      <scheme val="minor"/>
    </font>
    <font>
      <b/>
      <sz val="11"/>
      <color theme="1"/>
      <name val="Segoe UI"/>
      <family val="2"/>
      <scheme val="minor"/>
    </font>
    <font>
      <sz val="11"/>
      <color theme="0"/>
      <name val="Segoe UI"/>
      <family val="2"/>
      <scheme val="minor"/>
    </font>
    <font>
      <u/>
      <sz val="11"/>
      <color theme="10"/>
      <name val="Segoe UI"/>
      <family val="2"/>
      <scheme val="minor"/>
    </font>
    <font>
      <b/>
      <sz val="18"/>
      <color theme="3"/>
      <name val="Segoe UI"/>
      <family val="2"/>
      <scheme val="major"/>
    </font>
    <font>
      <sz val="10"/>
      <color indexed="8"/>
      <name val="Arial"/>
      <family val="2"/>
    </font>
    <font>
      <sz val="10"/>
      <color indexed="9"/>
      <name val="Arial"/>
      <family val="2"/>
    </font>
    <font>
      <sz val="10"/>
      <color indexed="20"/>
      <name val="Arial"/>
      <family val="2"/>
    </font>
    <font>
      <sz val="11"/>
      <color indexed="14"/>
      <name val="Calibri"/>
      <family val="2"/>
    </font>
    <font>
      <sz val="9"/>
      <color theme="1"/>
      <name val="Segoe UI"/>
      <family val="2"/>
      <scheme val="minor"/>
    </font>
    <font>
      <b/>
      <u/>
      <sz val="10"/>
      <color indexed="23"/>
      <name val="Arial"/>
      <family val="2"/>
    </font>
    <font>
      <b/>
      <sz val="10"/>
      <color indexed="52"/>
      <name val="Arial"/>
      <family val="2"/>
    </font>
    <font>
      <sz val="10"/>
      <name val="Times New Roman"/>
      <family val="1"/>
    </font>
    <font>
      <sz val="11"/>
      <color indexed="8"/>
      <name val="Arial Unicode MS"/>
      <family val="2"/>
    </font>
    <font>
      <sz val="10"/>
      <name val="MS Sans Serif"/>
      <family val="2"/>
    </font>
    <font>
      <sz val="10"/>
      <color theme="1"/>
      <name val="Times New Roman"/>
      <family val="2"/>
    </font>
    <font>
      <sz val="10"/>
      <color indexed="8"/>
      <name val="Times New Roman"/>
      <family val="2"/>
    </font>
    <font>
      <sz val="10"/>
      <color indexed="12"/>
      <name val="Arial"/>
      <family val="2"/>
    </font>
    <font>
      <b/>
      <sz val="14"/>
      <color indexed="9"/>
      <name val="Arial"/>
      <family val="2"/>
    </font>
    <font>
      <b/>
      <u/>
      <sz val="10"/>
      <color indexed="48"/>
      <name val="Arial"/>
      <family val="2"/>
    </font>
    <font>
      <sz val="10"/>
      <color indexed="17"/>
      <name val="Arial"/>
      <family val="2"/>
    </font>
    <font>
      <b/>
      <sz val="10"/>
      <color indexed="8"/>
      <name val="Arial"/>
      <family val="2"/>
    </font>
    <font>
      <i/>
      <sz val="10"/>
      <color indexed="23"/>
      <name val="Arial"/>
      <family val="2"/>
    </font>
    <font>
      <b/>
      <sz val="9"/>
      <color theme="1"/>
      <name val="Segoe UI"/>
      <family val="2"/>
      <scheme val="minor"/>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u/>
      <sz val="10"/>
      <color indexed="12"/>
      <name val="Arial"/>
      <family val="2"/>
    </font>
    <font>
      <u/>
      <sz val="7.5"/>
      <color indexed="12"/>
      <name val="Arial"/>
      <family val="2"/>
    </font>
    <font>
      <u/>
      <sz val="10"/>
      <color rgb="FF0000FF"/>
      <name val="Segoe UI"/>
      <family val="2"/>
      <scheme val="minor"/>
    </font>
    <font>
      <u/>
      <sz val="10"/>
      <color indexed="12"/>
      <name val="Times New Roman"/>
      <family val="1"/>
    </font>
    <font>
      <u/>
      <sz val="9"/>
      <color indexed="12"/>
      <name val="Arial"/>
      <family val="2"/>
    </font>
    <font>
      <u/>
      <sz val="7"/>
      <color indexed="12"/>
      <name val="Arial"/>
      <family val="2"/>
    </font>
    <font>
      <u/>
      <sz val="10"/>
      <color theme="10"/>
      <name val="Arial"/>
      <family val="2"/>
    </font>
    <font>
      <u/>
      <sz val="10"/>
      <color indexed="12"/>
      <name val="Courier"/>
      <family val="3"/>
    </font>
    <font>
      <u/>
      <sz val="11"/>
      <color theme="10"/>
      <name val="Calibri"/>
      <family val="2"/>
    </font>
    <font>
      <sz val="10"/>
      <color indexed="62"/>
      <name val="Arial"/>
      <family val="2"/>
    </font>
    <font>
      <sz val="10"/>
      <color indexed="52"/>
      <name val="Arial"/>
      <family val="2"/>
    </font>
    <font>
      <sz val="10"/>
      <color indexed="60"/>
      <name val="Arial"/>
      <family val="2"/>
    </font>
    <font>
      <sz val="11"/>
      <color theme="1"/>
      <name val="Arial Unicode MS"/>
      <family val="2"/>
    </font>
    <font>
      <sz val="12"/>
      <name val="Helv"/>
    </font>
    <font>
      <sz val="11"/>
      <color rgb="FF000000"/>
      <name val="Segoe UI"/>
      <family val="2"/>
      <scheme val="minor"/>
    </font>
    <font>
      <sz val="10"/>
      <name val="Verdana"/>
      <family val="2"/>
    </font>
    <font>
      <sz val="10"/>
      <name val="Courier"/>
      <family val="3"/>
    </font>
    <font>
      <sz val="11"/>
      <color rgb="FF000000"/>
      <name val="Calibri"/>
      <family val="2"/>
      <charset val="204"/>
    </font>
    <font>
      <b/>
      <sz val="10"/>
      <name val="Arial"/>
      <family val="2"/>
    </font>
    <font>
      <b/>
      <sz val="10"/>
      <color indexed="63"/>
      <name val="Arial"/>
      <family val="2"/>
    </font>
    <font>
      <b/>
      <i/>
      <sz val="10"/>
      <color indexed="8"/>
      <name val="Arial"/>
      <family val="2"/>
    </font>
    <font>
      <b/>
      <sz val="10"/>
      <color indexed="13"/>
      <name val="Arial"/>
      <family val="2"/>
    </font>
    <font>
      <sz val="10"/>
      <name val="Helv"/>
    </font>
    <font>
      <b/>
      <sz val="12"/>
      <color theme="4"/>
      <name val="Segoe UI"/>
      <family val="2"/>
      <scheme val="minor"/>
    </font>
    <font>
      <b/>
      <sz val="18"/>
      <color indexed="62"/>
      <name val="Cambria"/>
      <family val="2"/>
    </font>
    <font>
      <sz val="10"/>
      <color indexed="10"/>
      <name val="Arial"/>
      <family val="2"/>
    </font>
    <font>
      <b/>
      <sz val="10"/>
      <color theme="0"/>
      <name val="Segoe UI"/>
      <family val="2"/>
    </font>
    <font>
      <b/>
      <sz val="16"/>
      <color theme="1"/>
      <name val="Segoe UI"/>
      <family val="2"/>
    </font>
    <font>
      <sz val="10"/>
      <color theme="1"/>
      <name val="Segoe UI"/>
      <family val="2"/>
    </font>
    <font>
      <u/>
      <sz val="10"/>
      <color theme="10"/>
      <name val="Segoe UI"/>
      <family val="2"/>
    </font>
    <font>
      <b/>
      <sz val="10"/>
      <color theme="1"/>
      <name val="Segoe UI"/>
      <family val="2"/>
    </font>
    <font>
      <i/>
      <sz val="11"/>
      <color theme="1"/>
      <name val="Segoe UI"/>
      <family val="2"/>
      <scheme val="minor"/>
    </font>
    <font>
      <sz val="8"/>
      <name val="Segoe UI"/>
      <family val="2"/>
    </font>
    <font>
      <sz val="10"/>
      <name val="Segoe UI"/>
      <family val="2"/>
    </font>
    <font>
      <sz val="11"/>
      <color theme="1"/>
      <name val="Segoe UI"/>
      <family val="2"/>
    </font>
    <font>
      <b/>
      <sz val="11"/>
      <color theme="1"/>
      <name val="Segoe UI"/>
      <family val="2"/>
    </font>
    <font>
      <i/>
      <sz val="10"/>
      <name val="Segoe UI"/>
      <family val="2"/>
    </font>
    <font>
      <i/>
      <sz val="10"/>
      <color theme="1"/>
      <name val="Segoe UI"/>
      <family val="2"/>
    </font>
    <font>
      <sz val="10"/>
      <color theme="0" tint="-0.499984740745262"/>
      <name val="Segoe UI"/>
      <family val="2"/>
    </font>
    <font>
      <i/>
      <sz val="10"/>
      <color theme="0" tint="-0.499984740745262"/>
      <name val="Segoe UI"/>
      <family val="2"/>
    </font>
    <font>
      <b/>
      <sz val="18"/>
      <color theme="1"/>
      <name val="Segoe UI"/>
      <family val="2"/>
    </font>
    <font>
      <b/>
      <sz val="18"/>
      <color theme="4"/>
      <name val="Segoe UI"/>
      <family val="2"/>
    </font>
    <font>
      <b/>
      <sz val="18"/>
      <color theme="5" tint="-0.499984740745262"/>
      <name val="Segoe UI"/>
      <family val="2"/>
    </font>
    <font>
      <sz val="10"/>
      <color theme="0"/>
      <name val="Segoe UI"/>
      <family val="2"/>
    </font>
    <font>
      <sz val="8"/>
      <name val="Arial"/>
      <family val="2"/>
    </font>
    <font>
      <b/>
      <sz val="14"/>
      <color theme="1"/>
      <name val="Segoe UI"/>
      <family val="2"/>
    </font>
    <font>
      <b/>
      <sz val="10"/>
      <name val="Segoe UI"/>
      <family val="2"/>
    </font>
    <font>
      <i/>
      <sz val="9"/>
      <color theme="1"/>
      <name val="Segoe UI"/>
      <family val="2"/>
    </font>
    <font>
      <sz val="10"/>
      <color rgb="FF000000"/>
      <name val="Segoe UI"/>
      <family val="2"/>
    </font>
    <font>
      <sz val="10"/>
      <color theme="1"/>
      <name val="Segoe UI"/>
      <family val="2"/>
      <scheme val="minor"/>
    </font>
    <font>
      <b/>
      <u/>
      <sz val="10"/>
      <name val="Segoe UI"/>
      <family val="2"/>
    </font>
    <font>
      <u/>
      <sz val="11"/>
      <color theme="10"/>
      <name val="Segoe UI"/>
      <family val="2"/>
    </font>
    <font>
      <sz val="11"/>
      <color rgb="FF000000"/>
      <name val="Segoe UI"/>
      <family val="2"/>
    </font>
    <font>
      <b/>
      <sz val="11"/>
      <color theme="0"/>
      <name val="Segoe UI"/>
      <family val="2"/>
    </font>
    <font>
      <vertAlign val="subscript"/>
      <sz val="10"/>
      <color theme="1"/>
      <name val="Segoe UI"/>
      <family val="2"/>
    </font>
    <font>
      <vertAlign val="subscript"/>
      <sz val="11"/>
      <color theme="1"/>
      <name val="Segoe UI"/>
      <family val="2"/>
    </font>
    <font>
      <b/>
      <vertAlign val="subscript"/>
      <sz val="11"/>
      <color theme="1"/>
      <name val="Segoe UI"/>
      <family val="2"/>
    </font>
    <font>
      <b/>
      <vertAlign val="superscript"/>
      <sz val="10"/>
      <color theme="1"/>
      <name val="Segoe UI"/>
      <family val="2"/>
    </font>
    <font>
      <b/>
      <vertAlign val="subscript"/>
      <sz val="10"/>
      <color theme="1"/>
      <name val="Segoe UI"/>
      <family val="2"/>
    </font>
    <font>
      <b/>
      <i/>
      <sz val="10"/>
      <name val="Segoe UI"/>
      <family val="2"/>
    </font>
    <font>
      <b/>
      <sz val="10"/>
      <color theme="1"/>
      <name val="Segoe UI"/>
      <family val="2"/>
      <scheme val="minor"/>
    </font>
    <font>
      <vertAlign val="subscript"/>
      <sz val="10"/>
      <color theme="1"/>
      <name val="Segoe UI"/>
      <family val="2"/>
      <scheme val="minor"/>
    </font>
    <font>
      <sz val="10"/>
      <color theme="1"/>
      <name val="Calibri"/>
      <family val="2"/>
    </font>
    <font>
      <sz val="10"/>
      <color rgb="FF212529"/>
      <name val="Segoe UI"/>
      <family val="2"/>
      <scheme val="minor"/>
    </font>
    <font>
      <b/>
      <sz val="10"/>
      <color rgb="FF212529"/>
      <name val="Segoe UI"/>
      <family val="2"/>
      <scheme val="minor"/>
    </font>
    <font>
      <b/>
      <i/>
      <sz val="10"/>
      <color theme="1"/>
      <name val="Segoe UI"/>
      <family val="2"/>
    </font>
    <font>
      <sz val="8"/>
      <color rgb="FFD1D5DB"/>
      <name val="Segoe UI"/>
      <family val="2"/>
    </font>
    <font>
      <i/>
      <sz val="8"/>
      <color theme="1"/>
      <name val="Segoe UI"/>
      <family val="2"/>
    </font>
    <font>
      <sz val="11"/>
      <color theme="1"/>
      <name val="Calibri"/>
      <family val="2"/>
    </font>
    <font>
      <b/>
      <u/>
      <sz val="10"/>
      <color theme="1"/>
      <name val="Segoe UI"/>
      <family val="2"/>
    </font>
    <font>
      <sz val="8"/>
      <color theme="1"/>
      <name val="Segoe UI"/>
      <family val="2"/>
    </font>
    <font>
      <b/>
      <sz val="16"/>
      <color theme="5" tint="-0.499984740745262"/>
      <name val="Segoe UI"/>
      <family val="2"/>
    </font>
    <font>
      <b/>
      <sz val="11"/>
      <color theme="1"/>
      <name val="Calibri"/>
      <family val="2"/>
    </font>
    <font>
      <sz val="10"/>
      <color theme="1"/>
      <name val="Segoe UI"/>
      <family val="1"/>
    </font>
    <font>
      <b/>
      <sz val="10"/>
      <color theme="1"/>
      <name val="Segoe UI"/>
      <family val="1"/>
    </font>
    <font>
      <b/>
      <u/>
      <sz val="12"/>
      <color rgb="FF000000"/>
      <name val="Segoe UI"/>
      <family val="2"/>
    </font>
    <font>
      <sz val="10"/>
      <name val="Segoe UI"/>
      <family val="1"/>
    </font>
    <font>
      <sz val="7"/>
      <name val="Times New Roman"/>
      <family val="1"/>
    </font>
    <font>
      <b/>
      <sz val="11"/>
      <name val="Calibri"/>
      <family val="2"/>
    </font>
    <font>
      <sz val="11"/>
      <name val="Calibri"/>
      <family val="2"/>
    </font>
    <font>
      <vertAlign val="superscript"/>
      <sz val="10"/>
      <color theme="1"/>
      <name val="Segoe UI"/>
      <family val="2"/>
    </font>
    <font>
      <b/>
      <sz val="10"/>
      <color rgb="FF212529"/>
      <name val="Segoe UI"/>
      <family val="2"/>
    </font>
    <font>
      <sz val="10"/>
      <color rgb="FF212529"/>
      <name val="Segoe UI"/>
      <family val="2"/>
    </font>
  </fonts>
  <fills count="10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1"/>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1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2"/>
        <bgColor indexed="64"/>
      </patternFill>
    </fill>
    <fill>
      <patternFill patternType="lightUp">
        <fgColor indexed="22"/>
        <bgColor indexed="44"/>
      </patternFill>
    </fill>
    <fill>
      <patternFill patternType="solid">
        <fgColor indexed="42"/>
        <bgColor indexed="22"/>
      </patternFill>
    </fill>
    <fill>
      <patternFill patternType="solid">
        <fgColor indexed="9"/>
        <bgColor indexed="64"/>
      </patternFill>
    </fill>
    <fill>
      <patternFill patternType="solid">
        <fgColor indexed="23"/>
        <bgColor indexed="64"/>
      </patternFill>
    </fill>
    <fill>
      <patternFill patternType="solid">
        <fgColor indexed="43"/>
        <bgColor indexed="64"/>
      </patternFill>
    </fill>
    <fill>
      <patternFill patternType="solid">
        <fgColor indexed="54"/>
        <bgColor indexed="64"/>
      </patternFill>
    </fill>
    <fill>
      <patternFill patternType="lightUp">
        <fgColor indexed="55"/>
        <bgColor indexed="9"/>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lightUp">
        <fgColor indexed="22"/>
        <bgColor indexed="55"/>
      </patternFill>
    </fill>
    <fill>
      <patternFill patternType="lightUp">
        <fgColor indexed="55"/>
        <bgColor indexed="22"/>
      </patternFill>
    </fill>
    <fill>
      <patternFill patternType="solid">
        <fgColor indexed="13"/>
      </patternFill>
    </fill>
    <fill>
      <patternFill patternType="solid">
        <fgColor indexed="17"/>
      </patternFill>
    </fill>
    <fill>
      <patternFill patternType="solid">
        <fgColor theme="3"/>
        <bgColor indexed="64"/>
      </patternFill>
    </fill>
    <fill>
      <patternFill patternType="solid">
        <fgColor theme="0"/>
        <bgColor indexed="64"/>
      </patternFill>
    </fill>
    <fill>
      <patternFill patternType="solid">
        <fgColor rgb="FFC2E49C"/>
        <bgColor indexed="64"/>
      </patternFill>
    </fill>
    <fill>
      <patternFill patternType="solid">
        <fgColor rgb="FFF9928F"/>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dashed">
        <color theme="0" tint="-0.24994659260841701"/>
      </bottom>
      <diagonal/>
    </border>
    <border>
      <left style="medium">
        <color indexed="64"/>
      </left>
      <right style="thin">
        <color indexed="64"/>
      </right>
      <top style="thin">
        <color indexed="64"/>
      </top>
      <bottom style="thin">
        <color indexed="64"/>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ck">
        <color indexed="49"/>
      </bottom>
      <diagonal/>
    </border>
    <border>
      <left/>
      <right/>
      <top/>
      <bottom style="medium">
        <color indexed="49"/>
      </bottom>
      <diagonal/>
    </border>
    <border>
      <left/>
      <right style="thin">
        <color indexed="64"/>
      </right>
      <top/>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s>
  <cellStyleXfs count="55343">
    <xf numFmtId="0" fontId="0" fillId="0" borderId="0"/>
    <xf numFmtId="0" fontId="5" fillId="0" borderId="0"/>
    <xf numFmtId="9"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7" fillId="0" borderId="0"/>
    <xf numFmtId="43" fontId="7" fillId="0" borderId="0" applyFont="0" applyFill="0" applyBorder="0" applyAlignment="0" applyProtection="0"/>
    <xf numFmtId="0" fontId="7" fillId="33" borderId="0" applyNumberFormat="0" applyAlignment="0">
      <alignment horizontal="right"/>
    </xf>
    <xf numFmtId="0" fontId="7" fillId="34" borderId="0" applyNumberFormat="0" applyAlignment="0"/>
    <xf numFmtId="9" fontId="7"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 fillId="0" borderId="0"/>
    <xf numFmtId="43" fontId="7" fillId="0" borderId="0" applyFont="0" applyFill="0" applyBorder="0" applyAlignment="0" applyProtection="0"/>
    <xf numFmtId="0" fontId="7" fillId="34" borderId="0" applyNumberFormat="0" applyAlignment="0"/>
    <xf numFmtId="9" fontId="7" fillId="0" borderId="0" applyFont="0" applyFill="0" applyBorder="0" applyAlignment="0" applyProtection="0"/>
    <xf numFmtId="0" fontId="7" fillId="0" borderId="0">
      <alignment readingOrder="1"/>
    </xf>
    <xf numFmtId="44" fontId="7" fillId="0" borderId="0" applyFont="0" applyFill="0" applyBorder="0" applyAlignment="0" applyProtection="0"/>
    <xf numFmtId="165" fontId="10" fillId="0" borderId="0"/>
    <xf numFmtId="0" fontId="11" fillId="0" borderId="0">
      <alignment horizontal="center" wrapText="1"/>
    </xf>
    <xf numFmtId="0" fontId="9" fillId="35" borderId="10">
      <alignment horizontal="left"/>
    </xf>
    <xf numFmtId="0" fontId="7" fillId="0" borderId="0"/>
    <xf numFmtId="0" fontId="7" fillId="0" borderId="0"/>
    <xf numFmtId="0" fontId="7" fillId="0" borderId="0">
      <alignment readingOrder="1"/>
    </xf>
    <xf numFmtId="43" fontId="7" fillId="0" borderId="0" applyFont="0" applyFill="0" applyBorder="0" applyAlignment="0" applyProtection="0"/>
    <xf numFmtId="44" fontId="7" fillId="0" borderId="0" applyFont="0" applyFill="0" applyBorder="0" applyAlignment="0" applyProtection="0"/>
    <xf numFmtId="0" fontId="7" fillId="34" borderId="0" applyNumberFormat="0" applyAlignment="0"/>
    <xf numFmtId="9" fontId="7" fillId="0" borderId="0" applyFont="0" applyFill="0" applyBorder="0" applyAlignment="0" applyProtection="0"/>
    <xf numFmtId="0" fontId="6" fillId="0" borderId="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3" borderId="0" applyNumberFormat="0" applyBorder="0" applyAlignment="0" applyProtection="0"/>
    <xf numFmtId="0" fontId="14" fillId="37" borderId="0" applyNumberFormat="0" applyBorder="0" applyAlignment="0" applyProtection="0"/>
    <xf numFmtId="0" fontId="15" fillId="54" borderId="11" applyNumberFormat="0" applyAlignment="0" applyProtection="0"/>
    <xf numFmtId="0" fontId="16" fillId="55" borderId="12" applyNumberFormat="0" applyAlignment="0" applyProtection="0"/>
    <xf numFmtId="0" fontId="17" fillId="0" borderId="0" applyNumberFormat="0" applyFill="0" applyBorder="0" applyAlignment="0" applyProtection="0"/>
    <xf numFmtId="0" fontId="18" fillId="38" borderId="0" applyNumberFormat="0" applyBorder="0" applyAlignment="0" applyProtection="0"/>
    <xf numFmtId="0" fontId="19" fillId="0" borderId="13" applyNumberFormat="0" applyFill="0" applyAlignment="0" applyProtection="0"/>
    <xf numFmtId="0" fontId="20" fillId="0" borderId="14"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22" fillId="41" borderId="11" applyNumberFormat="0" applyAlignment="0" applyProtection="0"/>
    <xf numFmtId="0" fontId="23" fillId="0" borderId="16" applyNumberFormat="0" applyFill="0" applyAlignment="0" applyProtection="0"/>
    <xf numFmtId="0" fontId="24" fillId="56" borderId="0" applyNumberFormat="0" applyBorder="0" applyAlignment="0" applyProtection="0"/>
    <xf numFmtId="0" fontId="6" fillId="57" borderId="17" applyNumberFormat="0" applyFont="0" applyAlignment="0" applyProtection="0"/>
    <xf numFmtId="0" fontId="25" fillId="54" borderId="18" applyNumberFormat="0" applyAlignment="0" applyProtection="0"/>
    <xf numFmtId="0" fontId="26" fillId="0" borderId="0" applyNumberFormat="0" applyFill="0" applyBorder="0" applyAlignment="0" applyProtection="0"/>
    <xf numFmtId="0" fontId="27" fillId="0" borderId="19" applyNumberFormat="0" applyFill="0" applyAlignment="0" applyProtection="0"/>
    <xf numFmtId="0" fontId="28" fillId="0" borderId="0" applyNumberFormat="0" applyFill="0" applyBorder="0" applyAlignment="0" applyProtection="0"/>
    <xf numFmtId="0" fontId="6" fillId="0" borderId="0"/>
    <xf numFmtId="0" fontId="7" fillId="0" borderId="0"/>
    <xf numFmtId="43" fontId="7" fillId="0" borderId="0" applyFont="0" applyFill="0" applyBorder="0" applyAlignment="0" applyProtection="0"/>
    <xf numFmtId="0" fontId="7" fillId="34" borderId="0" applyNumberFormat="0" applyAlignment="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34" borderId="0" applyNumberFormat="0" applyAlignment="0"/>
    <xf numFmtId="0" fontId="9" fillId="35" borderId="10">
      <alignment horizontal="left"/>
    </xf>
    <xf numFmtId="0" fontId="7" fillId="0" borderId="0">
      <alignment readingOrder="1"/>
    </xf>
    <xf numFmtId="0" fontId="15" fillId="54" borderId="11" applyNumberFormat="0" applyAlignment="0" applyProtection="0"/>
    <xf numFmtId="0" fontId="22" fillId="41" borderId="11" applyNumberFormat="0" applyAlignment="0" applyProtection="0"/>
    <xf numFmtId="0" fontId="7" fillId="57" borderId="17" applyNumberFormat="0" applyFont="0" applyAlignment="0" applyProtection="0"/>
    <xf numFmtId="0" fontId="25" fillId="54" borderId="18" applyNumberFormat="0" applyAlignment="0" applyProtection="0"/>
    <xf numFmtId="0" fontId="29" fillId="0" borderId="0"/>
    <xf numFmtId="0" fontId="27" fillId="0" borderId="19" applyNumberFormat="0" applyFill="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6" fillId="57" borderId="17" applyNumberFormat="0" applyFont="0" applyAlignment="0" applyProtection="0"/>
    <xf numFmtId="0" fontId="6" fillId="0" borderId="0"/>
    <xf numFmtId="0" fontId="7" fillId="0" borderId="0"/>
    <xf numFmtId="43" fontId="7" fillId="0" borderId="0" applyFont="0" applyFill="0" applyBorder="0" applyAlignment="0" applyProtection="0"/>
    <xf numFmtId="0" fontId="7" fillId="34" borderId="0" applyNumberFormat="0" applyAlignment="0"/>
    <xf numFmtId="9" fontId="7"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36" borderId="0" applyNumberFormat="0" applyBorder="0" applyAlignment="0" applyProtection="0"/>
    <xf numFmtId="0" fontId="47" fillId="36" borderId="0" applyNumberFormat="0" applyBorder="0" applyAlignment="0" applyProtection="0"/>
    <xf numFmtId="0" fontId="5" fillId="10" borderId="0" applyNumberFormat="0" applyBorder="0" applyAlignment="0" applyProtection="0"/>
    <xf numFmtId="0" fontId="12" fillId="36" borderId="0" applyNumberFormat="0" applyBorder="0" applyAlignment="0" applyProtection="0"/>
    <xf numFmtId="0" fontId="47"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47" fillId="36"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47"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36" borderId="0" applyNumberFormat="0" applyBorder="0" applyAlignment="0" applyProtection="0"/>
    <xf numFmtId="0" fontId="5" fillId="10" borderId="0" applyNumberFormat="0" applyBorder="0" applyAlignment="0" applyProtection="0"/>
    <xf numFmtId="0" fontId="47" fillId="36" borderId="0" applyNumberFormat="0" applyBorder="0" applyAlignment="0" applyProtection="0"/>
    <xf numFmtId="0" fontId="12"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12"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12"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12" fillId="3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37" borderId="0" applyNumberFormat="0" applyBorder="0" applyAlignment="0" applyProtection="0"/>
    <xf numFmtId="0" fontId="47" fillId="37" borderId="0" applyNumberFormat="0" applyBorder="0" applyAlignment="0" applyProtection="0"/>
    <xf numFmtId="0" fontId="5" fillId="14" borderId="0" applyNumberFormat="0" applyBorder="0" applyAlignment="0" applyProtection="0"/>
    <xf numFmtId="0" fontId="12" fillId="37" borderId="0" applyNumberFormat="0" applyBorder="0" applyAlignment="0" applyProtection="0"/>
    <xf numFmtId="0" fontId="47"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47" fillId="37"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47"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37" borderId="0" applyNumberFormat="0" applyBorder="0" applyAlignment="0" applyProtection="0"/>
    <xf numFmtId="0" fontId="5" fillId="14" borderId="0" applyNumberFormat="0" applyBorder="0" applyAlignment="0" applyProtection="0"/>
    <xf numFmtId="0" fontId="47" fillId="37" borderId="0" applyNumberFormat="0" applyBorder="0" applyAlignment="0" applyProtection="0"/>
    <xf numFmtId="0" fontId="12"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2" fillId="41"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38" borderId="0" applyNumberFormat="0" applyBorder="0" applyAlignment="0" applyProtection="0"/>
    <xf numFmtId="0" fontId="47" fillId="38" borderId="0" applyNumberFormat="0" applyBorder="0" applyAlignment="0" applyProtection="0"/>
    <xf numFmtId="0" fontId="5" fillId="18" borderId="0" applyNumberFormat="0" applyBorder="0" applyAlignment="0" applyProtection="0"/>
    <xf numFmtId="0" fontId="12" fillId="38" borderId="0" applyNumberFormat="0" applyBorder="0" applyAlignment="0" applyProtection="0"/>
    <xf numFmtId="0" fontId="47"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47" fillId="38" borderId="0" applyNumberFormat="0" applyBorder="0" applyAlignment="0" applyProtection="0"/>
    <xf numFmtId="0" fontId="5" fillId="18" borderId="0" applyNumberFormat="0" applyBorder="0" applyAlignment="0" applyProtection="0"/>
    <xf numFmtId="0" fontId="12" fillId="36" borderId="0" applyNumberFormat="0" applyBorder="0" applyAlignment="0" applyProtection="0"/>
    <xf numFmtId="0" fontId="47"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38" borderId="0" applyNumberFormat="0" applyBorder="0" applyAlignment="0" applyProtection="0"/>
    <xf numFmtId="0" fontId="5" fillId="18" borderId="0" applyNumberFormat="0" applyBorder="0" applyAlignment="0" applyProtection="0"/>
    <xf numFmtId="0" fontId="47" fillId="38" borderId="0" applyNumberFormat="0" applyBorder="0" applyAlignment="0" applyProtection="0"/>
    <xf numFmtId="0" fontId="12"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36" borderId="0" applyNumberFormat="0" applyBorder="0" applyAlignment="0" applyProtection="0"/>
    <xf numFmtId="0" fontId="12"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2" fillId="5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39" borderId="0" applyNumberFormat="0" applyBorder="0" applyAlignment="0" applyProtection="0"/>
    <xf numFmtId="0" fontId="47" fillId="39" borderId="0" applyNumberFormat="0" applyBorder="0" applyAlignment="0" applyProtection="0"/>
    <xf numFmtId="0" fontId="5" fillId="22" borderId="0" applyNumberFormat="0" applyBorder="0" applyAlignment="0" applyProtection="0"/>
    <xf numFmtId="0" fontId="12" fillId="39" borderId="0" applyNumberFormat="0" applyBorder="0" applyAlignment="0" applyProtection="0"/>
    <xf numFmtId="0" fontId="47"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47" fillId="39"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47"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39" borderId="0" applyNumberFormat="0" applyBorder="0" applyAlignment="0" applyProtection="0"/>
    <xf numFmtId="0" fontId="5" fillId="22" borderId="0" applyNumberFormat="0" applyBorder="0" applyAlignment="0" applyProtection="0"/>
    <xf numFmtId="0" fontId="47" fillId="39" borderId="0" applyNumberFormat="0" applyBorder="0" applyAlignment="0" applyProtection="0"/>
    <xf numFmtId="0" fontId="12"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12"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12"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12" fillId="39"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2" fillId="5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47" fillId="40"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47"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47" fillId="40" borderId="0" applyNumberFormat="0" applyBorder="0" applyAlignment="0" applyProtection="0"/>
    <xf numFmtId="0" fontId="5" fillId="26" borderId="0" applyNumberFormat="0" applyBorder="0" applyAlignment="0" applyProtection="0"/>
    <xf numFmtId="0" fontId="12" fillId="59" borderId="0" applyNumberFormat="0" applyBorder="0" applyAlignment="0" applyProtection="0"/>
    <xf numFmtId="0" fontId="47"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47" fillId="40"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2" fillId="4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47" fillId="41"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47"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47" fillId="41" borderId="0" applyNumberFormat="0" applyBorder="0" applyAlignment="0" applyProtection="0"/>
    <xf numFmtId="0" fontId="5" fillId="30" borderId="0" applyNumberFormat="0" applyBorder="0" applyAlignment="0" applyProtection="0"/>
    <xf numFmtId="0" fontId="47"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47" fillId="41"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2" fillId="4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42" borderId="0" applyNumberFormat="0" applyBorder="0" applyAlignment="0" applyProtection="0"/>
    <xf numFmtId="0" fontId="47" fillId="42" borderId="0" applyNumberFormat="0" applyBorder="0" applyAlignment="0" applyProtection="0"/>
    <xf numFmtId="0" fontId="5" fillId="11" borderId="0" applyNumberFormat="0" applyBorder="0" applyAlignment="0" applyProtection="0"/>
    <xf numFmtId="0" fontId="12" fillId="42" borderId="0" applyNumberFormat="0" applyBorder="0" applyAlignment="0" applyProtection="0"/>
    <xf numFmtId="0" fontId="47"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47" fillId="42"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47"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42" borderId="0" applyNumberFormat="0" applyBorder="0" applyAlignment="0" applyProtection="0"/>
    <xf numFmtId="0" fontId="5" fillId="11" borderId="0" applyNumberFormat="0" applyBorder="0" applyAlignment="0" applyProtection="0"/>
    <xf numFmtId="0" fontId="47" fillId="42" borderId="0" applyNumberFormat="0" applyBorder="0" applyAlignment="0" applyProtection="0"/>
    <xf numFmtId="0" fontId="12"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12"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12"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12"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2" fillId="5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47" fillId="43"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47"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47" fillId="43" borderId="0" applyNumberFormat="0" applyBorder="0" applyAlignment="0" applyProtection="0"/>
    <xf numFmtId="0" fontId="5" fillId="15" borderId="0" applyNumberFormat="0" applyBorder="0" applyAlignment="0" applyProtection="0"/>
    <xf numFmtId="0" fontId="12" fillId="41" borderId="0" applyNumberFormat="0" applyBorder="0" applyAlignment="0" applyProtection="0"/>
    <xf numFmtId="0" fontId="47"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47" fillId="43"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1"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2" fillId="4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44" borderId="0" applyNumberFormat="0" applyBorder="0" applyAlignment="0" applyProtection="0"/>
    <xf numFmtId="0" fontId="47" fillId="44" borderId="0" applyNumberFormat="0" applyBorder="0" applyAlignment="0" applyProtection="0"/>
    <xf numFmtId="0" fontId="5" fillId="19" borderId="0" applyNumberFormat="0" applyBorder="0" applyAlignment="0" applyProtection="0"/>
    <xf numFmtId="0" fontId="12" fillId="44" borderId="0" applyNumberFormat="0" applyBorder="0" applyAlignment="0" applyProtection="0"/>
    <xf numFmtId="0" fontId="47"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47" fillId="44" borderId="0" applyNumberFormat="0" applyBorder="0" applyAlignment="0" applyProtection="0"/>
    <xf numFmtId="0" fontId="5" fillId="19" borderId="0" applyNumberFormat="0" applyBorder="0" applyAlignment="0" applyProtection="0"/>
    <xf numFmtId="0" fontId="12" fillId="36" borderId="0" applyNumberFormat="0" applyBorder="0" applyAlignment="0" applyProtection="0"/>
    <xf numFmtId="0" fontId="47"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44" borderId="0" applyNumberFormat="0" applyBorder="0" applyAlignment="0" applyProtection="0"/>
    <xf numFmtId="0" fontId="5" fillId="19" borderId="0" applyNumberFormat="0" applyBorder="0" applyAlignment="0" applyProtection="0"/>
    <xf numFmtId="0" fontId="47" fillId="44" borderId="0" applyNumberFormat="0" applyBorder="0" applyAlignment="0" applyProtection="0"/>
    <xf numFmtId="0" fontId="12"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36" borderId="0" applyNumberFormat="0" applyBorder="0" applyAlignment="0" applyProtection="0"/>
    <xf numFmtId="0" fontId="12"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12"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12"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2" fillId="5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39" borderId="0" applyNumberFormat="0" applyBorder="0" applyAlignment="0" applyProtection="0"/>
    <xf numFmtId="0" fontId="47" fillId="39" borderId="0" applyNumberFormat="0" applyBorder="0" applyAlignment="0" applyProtection="0"/>
    <xf numFmtId="0" fontId="5" fillId="23" borderId="0" applyNumberFormat="0" applyBorder="0" applyAlignment="0" applyProtection="0"/>
    <xf numFmtId="0" fontId="12" fillId="39" borderId="0" applyNumberFormat="0" applyBorder="0" applyAlignment="0" applyProtection="0"/>
    <xf numFmtId="0" fontId="47"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47" fillId="39"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47"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39" borderId="0" applyNumberFormat="0" applyBorder="0" applyAlignment="0" applyProtection="0"/>
    <xf numFmtId="0" fontId="5" fillId="23" borderId="0" applyNumberFormat="0" applyBorder="0" applyAlignment="0" applyProtection="0"/>
    <xf numFmtId="0" fontId="47" fillId="39" borderId="0" applyNumberFormat="0" applyBorder="0" applyAlignment="0" applyProtection="0"/>
    <xf numFmtId="0" fontId="12"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12"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12"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12" fillId="3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2" fillId="5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47" fillId="42"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47"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47" fillId="42" borderId="0" applyNumberFormat="0" applyBorder="0" applyAlignment="0" applyProtection="0"/>
    <xf numFmtId="0" fontId="5" fillId="27" borderId="0" applyNumberFormat="0" applyBorder="0" applyAlignment="0" applyProtection="0"/>
    <xf numFmtId="0" fontId="47"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47" fillId="42"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2"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5" borderId="0" applyNumberFormat="0" applyBorder="0" applyAlignment="0" applyProtection="0"/>
    <xf numFmtId="0" fontId="47" fillId="45" borderId="0" applyNumberFormat="0" applyBorder="0" applyAlignment="0" applyProtection="0"/>
    <xf numFmtId="0" fontId="5" fillId="31" borderId="0" applyNumberFormat="0" applyBorder="0" applyAlignment="0" applyProtection="0"/>
    <xf numFmtId="0" fontId="12" fillId="45" borderId="0" applyNumberFormat="0" applyBorder="0" applyAlignment="0" applyProtection="0"/>
    <xf numFmtId="0" fontId="47"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47" fillId="45"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47"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5" borderId="0" applyNumberFormat="0" applyBorder="0" applyAlignment="0" applyProtection="0"/>
    <xf numFmtId="0" fontId="5" fillId="31" borderId="0" applyNumberFormat="0" applyBorder="0" applyAlignment="0" applyProtection="0"/>
    <xf numFmtId="0" fontId="47" fillId="45" borderId="0" applyNumberFormat="0" applyBorder="0" applyAlignment="0" applyProtection="0"/>
    <xf numFmtId="0" fontId="1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2" fillId="41" borderId="0" applyNumberFormat="0" applyBorder="0" applyAlignment="0" applyProtection="0"/>
    <xf numFmtId="0" fontId="13" fillId="46" borderId="0" applyNumberFormat="0" applyBorder="0" applyAlignment="0" applyProtection="0"/>
    <xf numFmtId="0" fontId="48" fillId="46" borderId="0" applyNumberFormat="0" applyBorder="0" applyAlignment="0" applyProtection="0"/>
    <xf numFmtId="0" fontId="13" fillId="46" borderId="0" applyNumberFormat="0" applyBorder="0" applyAlignment="0" applyProtection="0"/>
    <xf numFmtId="0" fontId="48" fillId="46"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6" borderId="0" applyNumberFormat="0" applyBorder="0" applyAlignment="0" applyProtection="0"/>
    <xf numFmtId="0" fontId="44" fillId="12" borderId="0" applyNumberFormat="0" applyBorder="0" applyAlignment="0" applyProtection="0"/>
    <xf numFmtId="0" fontId="13" fillId="46" borderId="0" applyNumberFormat="0" applyBorder="0" applyAlignment="0" applyProtection="0"/>
    <xf numFmtId="0" fontId="48" fillId="46"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48" fillId="43" borderId="0" applyNumberFormat="0" applyBorder="0" applyAlignment="0" applyProtection="0"/>
    <xf numFmtId="0" fontId="13" fillId="43" borderId="0" applyNumberFormat="0" applyBorder="0" applyAlignment="0" applyProtection="0"/>
    <xf numFmtId="0" fontId="48"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44" fillId="16" borderId="0" applyNumberFormat="0" applyBorder="0" applyAlignment="0" applyProtection="0"/>
    <xf numFmtId="0" fontId="13" fillId="43" borderId="0" applyNumberFormat="0" applyBorder="0" applyAlignment="0" applyProtection="0"/>
    <xf numFmtId="0" fontId="48"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48" fillId="44" borderId="0" applyNumberFormat="0" applyBorder="0" applyAlignment="0" applyProtection="0"/>
    <xf numFmtId="0" fontId="13" fillId="44" borderId="0" applyNumberFormat="0" applyBorder="0" applyAlignment="0" applyProtection="0"/>
    <xf numFmtId="0" fontId="48" fillId="4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4" borderId="0" applyNumberFormat="0" applyBorder="0" applyAlignment="0" applyProtection="0"/>
    <xf numFmtId="0" fontId="44" fillId="20" borderId="0" applyNumberFormat="0" applyBorder="0" applyAlignment="0" applyProtection="0"/>
    <xf numFmtId="0" fontId="13" fillId="44" borderId="0" applyNumberFormat="0" applyBorder="0" applyAlignment="0" applyProtection="0"/>
    <xf numFmtId="0" fontId="48" fillId="44"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47" borderId="0" applyNumberFormat="0" applyBorder="0" applyAlignment="0" applyProtection="0"/>
    <xf numFmtId="0" fontId="44" fillId="24"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44" fillId="28"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48" fillId="49" borderId="0" applyNumberFormat="0" applyBorder="0" applyAlignment="0" applyProtection="0"/>
    <xf numFmtId="0" fontId="13" fillId="49" borderId="0" applyNumberFormat="0" applyBorder="0" applyAlignment="0" applyProtection="0"/>
    <xf numFmtId="0" fontId="48" fillId="4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9" borderId="0" applyNumberFormat="0" applyBorder="0" applyAlignment="0" applyProtection="0"/>
    <xf numFmtId="0" fontId="44" fillId="32" borderId="0" applyNumberFormat="0" applyBorder="0" applyAlignment="0" applyProtection="0"/>
    <xf numFmtId="0" fontId="13" fillId="49" borderId="0" applyNumberFormat="0" applyBorder="0" applyAlignment="0" applyProtection="0"/>
    <xf numFmtId="0" fontId="48" fillId="49" borderId="0" applyNumberFormat="0" applyBorder="0" applyAlignment="0" applyProtection="0"/>
    <xf numFmtId="0" fontId="13" fillId="4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8" fillId="62" borderId="0" applyNumberFormat="0" applyBorder="0" applyAlignment="0" applyProtection="0"/>
    <xf numFmtId="0" fontId="13" fillId="50" borderId="0" applyNumberFormat="0" applyBorder="0" applyAlignment="0" applyProtection="0"/>
    <xf numFmtId="0" fontId="48" fillId="50" borderId="0" applyNumberFormat="0" applyBorder="0" applyAlignment="0" applyProtection="0"/>
    <xf numFmtId="0" fontId="13" fillId="50" borderId="0" applyNumberFormat="0" applyBorder="0" applyAlignment="0" applyProtection="0"/>
    <xf numFmtId="0" fontId="48" fillId="50"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44" fillId="9" borderId="0" applyNumberFormat="0" applyBorder="0" applyAlignment="0" applyProtection="0"/>
    <xf numFmtId="0" fontId="13" fillId="50" borderId="0" applyNumberFormat="0" applyBorder="0" applyAlignment="0" applyProtection="0"/>
    <xf numFmtId="0" fontId="48" fillId="50" borderId="0" applyNumberFormat="0" applyBorder="0" applyAlignment="0" applyProtection="0"/>
    <xf numFmtId="0" fontId="13" fillId="50"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8" fillId="64" borderId="0" applyNumberFormat="0" applyBorder="0" applyAlignment="0" applyProtection="0"/>
    <xf numFmtId="0" fontId="13" fillId="51" borderId="0" applyNumberFormat="0" applyBorder="0" applyAlignment="0" applyProtection="0"/>
    <xf numFmtId="0" fontId="48" fillId="51" borderId="0" applyNumberFormat="0" applyBorder="0" applyAlignment="0" applyProtection="0"/>
    <xf numFmtId="0" fontId="13" fillId="51" borderId="0" applyNumberFormat="0" applyBorder="0" applyAlignment="0" applyProtection="0"/>
    <xf numFmtId="0" fontId="48" fillId="51"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51" borderId="0" applyNumberFormat="0" applyBorder="0" applyAlignment="0" applyProtection="0"/>
    <xf numFmtId="0" fontId="44" fillId="13" borderId="0" applyNumberFormat="0" applyBorder="0" applyAlignment="0" applyProtection="0"/>
    <xf numFmtId="0" fontId="13" fillId="51" borderId="0" applyNumberFormat="0" applyBorder="0" applyAlignment="0" applyProtection="0"/>
    <xf numFmtId="0" fontId="48" fillId="51" borderId="0" applyNumberFormat="0" applyBorder="0" applyAlignment="0" applyProtection="0"/>
    <xf numFmtId="0" fontId="13" fillId="51"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8" fillId="67" borderId="0" applyNumberFormat="0" applyBorder="0" applyAlignment="0" applyProtection="0"/>
    <xf numFmtId="0" fontId="13" fillId="52" borderId="0" applyNumberFormat="0" applyBorder="0" applyAlignment="0" applyProtection="0"/>
    <xf numFmtId="0" fontId="48" fillId="52" borderId="0" applyNumberFormat="0" applyBorder="0" applyAlignment="0" applyProtection="0"/>
    <xf numFmtId="0" fontId="13" fillId="52" borderId="0" applyNumberFormat="0" applyBorder="0" applyAlignment="0" applyProtection="0"/>
    <xf numFmtId="0" fontId="48" fillId="5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52" borderId="0" applyNumberFormat="0" applyBorder="0" applyAlignment="0" applyProtection="0"/>
    <xf numFmtId="0" fontId="44" fillId="17" borderId="0" applyNumberFormat="0" applyBorder="0" applyAlignment="0" applyProtection="0"/>
    <xf numFmtId="0" fontId="13" fillId="52" borderId="0" applyNumberFormat="0" applyBorder="0" applyAlignment="0" applyProtection="0"/>
    <xf numFmtId="0" fontId="48" fillId="52" borderId="0" applyNumberFormat="0" applyBorder="0" applyAlignment="0" applyProtection="0"/>
    <xf numFmtId="0" fontId="13" fillId="52"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8" fillId="69"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70" borderId="0" applyNumberFormat="0" applyBorder="0" applyAlignment="0" applyProtection="0"/>
    <xf numFmtId="0" fontId="13" fillId="70" borderId="0" applyNumberFormat="0" applyBorder="0" applyAlignment="0" applyProtection="0"/>
    <xf numFmtId="0" fontId="13" fillId="47" borderId="0" applyNumberFormat="0" applyBorder="0" applyAlignment="0" applyProtection="0"/>
    <xf numFmtId="0" fontId="44" fillId="21" borderId="0" applyNumberFormat="0" applyBorder="0" applyAlignment="0" applyProtection="0"/>
    <xf numFmtId="0" fontId="13" fillId="47" borderId="0" applyNumberFormat="0" applyBorder="0" applyAlignment="0" applyProtection="0"/>
    <xf numFmtId="0" fontId="48" fillId="47" borderId="0" applyNumberFormat="0" applyBorder="0" applyAlignment="0" applyProtection="0"/>
    <xf numFmtId="0" fontId="13" fillId="47"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8" fillId="72"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44" fillId="25" borderId="0" applyNumberFormat="0" applyBorder="0" applyAlignment="0" applyProtection="0"/>
    <xf numFmtId="0" fontId="13" fillId="48" borderId="0" applyNumberFormat="0" applyBorder="0" applyAlignment="0" applyProtection="0"/>
    <xf numFmtId="0" fontId="48" fillId="48" borderId="0" applyNumberFormat="0" applyBorder="0" applyAlignment="0" applyProtection="0"/>
    <xf numFmtId="0" fontId="13"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8" fillId="75" borderId="0" applyNumberFormat="0" applyBorder="0" applyAlignment="0" applyProtection="0"/>
    <xf numFmtId="0" fontId="13" fillId="53" borderId="0" applyNumberFormat="0" applyBorder="0" applyAlignment="0" applyProtection="0"/>
    <xf numFmtId="0" fontId="48" fillId="53" borderId="0" applyNumberFormat="0" applyBorder="0" applyAlignment="0" applyProtection="0"/>
    <xf numFmtId="0" fontId="13" fillId="53" borderId="0" applyNumberFormat="0" applyBorder="0" applyAlignment="0" applyProtection="0"/>
    <xf numFmtId="0" fontId="48" fillId="5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53" borderId="0" applyNumberFormat="0" applyBorder="0" applyAlignment="0" applyProtection="0"/>
    <xf numFmtId="0" fontId="44" fillId="29" borderId="0" applyNumberFormat="0" applyBorder="0" applyAlignment="0" applyProtection="0"/>
    <xf numFmtId="0" fontId="13" fillId="53" borderId="0" applyNumberFormat="0" applyBorder="0" applyAlignment="0" applyProtection="0"/>
    <xf numFmtId="0" fontId="48" fillId="53" borderId="0" applyNumberFormat="0" applyBorder="0" applyAlignment="0" applyProtection="0"/>
    <xf numFmtId="0" fontId="13" fillId="53" borderId="0" applyNumberFormat="0" applyBorder="0" applyAlignment="0" applyProtection="0"/>
    <xf numFmtId="0" fontId="14" fillId="37" borderId="0" applyNumberFormat="0" applyBorder="0" applyAlignment="0" applyProtection="0"/>
    <xf numFmtId="0" fontId="49" fillId="37" borderId="0" applyNumberFormat="0" applyBorder="0" applyAlignment="0" applyProtection="0"/>
    <xf numFmtId="0" fontId="14" fillId="37" borderId="0" applyNumberFormat="0" applyBorder="0" applyAlignment="0" applyProtection="0"/>
    <xf numFmtId="0" fontId="49"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14" fillId="37" borderId="0" applyNumberFormat="0" applyBorder="0" applyAlignment="0" applyProtection="0"/>
    <xf numFmtId="0" fontId="34" fillId="3" borderId="0" applyNumberFormat="0" applyBorder="0" applyAlignment="0" applyProtection="0"/>
    <xf numFmtId="0" fontId="14" fillId="37" borderId="0" applyNumberFormat="0" applyBorder="0" applyAlignment="0" applyProtection="0"/>
    <xf numFmtId="0" fontId="49" fillId="37" borderId="0" applyNumberFormat="0" applyBorder="0" applyAlignment="0" applyProtection="0"/>
    <xf numFmtId="0" fontId="14" fillId="37" borderId="0" applyNumberFormat="0" applyBorder="0" applyAlignment="0" applyProtection="0"/>
    <xf numFmtId="0" fontId="51" fillId="0" borderId="21" applyNumberFormat="0" applyFont="0" applyProtection="0">
      <alignment wrapText="1"/>
    </xf>
    <xf numFmtId="0" fontId="52" fillId="76" borderId="0"/>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164" fontId="7" fillId="77" borderId="22" applyNumberFormat="0" applyBorder="0" applyProtection="0">
      <alignment horizontal="center"/>
    </xf>
    <xf numFmtId="0" fontId="15" fillId="54" borderId="11" applyNumberFormat="0" applyAlignment="0" applyProtection="0"/>
    <xf numFmtId="0" fontId="15" fillId="54" borderId="11" applyNumberFormat="0" applyAlignment="0" applyProtection="0"/>
    <xf numFmtId="0" fontId="53" fillId="54" borderId="11" applyNumberFormat="0" applyAlignment="0" applyProtection="0"/>
    <xf numFmtId="0" fontId="53" fillId="54" borderId="11" applyNumberFormat="0" applyAlignment="0" applyProtection="0"/>
    <xf numFmtId="0" fontId="15" fillId="54" borderId="11" applyNumberFormat="0" applyAlignment="0" applyProtection="0"/>
    <xf numFmtId="0" fontId="53"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53" fillId="54" borderId="11" applyNumberFormat="0" applyAlignment="0" applyProtection="0"/>
    <xf numFmtId="0" fontId="15" fillId="58" borderId="11" applyNumberFormat="0" applyAlignment="0" applyProtection="0"/>
    <xf numFmtId="0" fontId="53" fillId="54" borderId="11" applyNumberFormat="0" applyAlignment="0" applyProtection="0"/>
    <xf numFmtId="0" fontId="15" fillId="58" borderId="11" applyNumberFormat="0" applyAlignment="0" applyProtection="0"/>
    <xf numFmtId="0" fontId="15" fillId="54" borderId="11" applyNumberFormat="0" applyAlignment="0" applyProtection="0"/>
    <xf numFmtId="0" fontId="38" fillId="6" borderId="4" applyNumberFormat="0" applyAlignment="0" applyProtection="0"/>
    <xf numFmtId="0" fontId="15" fillId="54" borderId="11" applyNumberFormat="0" applyAlignment="0" applyProtection="0"/>
    <xf numFmtId="0" fontId="53" fillId="54" borderId="11" applyNumberFormat="0" applyAlignment="0" applyProtection="0"/>
    <xf numFmtId="0" fontId="53" fillId="54" borderId="11" applyNumberFormat="0" applyAlignment="0" applyProtection="0"/>
    <xf numFmtId="0" fontId="53"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5" fillId="54" borderId="11" applyNumberFormat="0" applyAlignment="0" applyProtection="0"/>
    <xf numFmtId="0" fontId="16"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40" fillId="7" borderId="7" applyNumberFormat="0" applyAlignment="0" applyProtection="0"/>
    <xf numFmtId="0" fontId="16"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9"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41" fontId="54" fillId="0" borderId="0" applyFont="0" applyFill="0" applyBorder="0" applyAlignment="0" applyProtection="0"/>
    <xf numFmtId="41"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8" fillId="0" borderId="0" applyFont="0" applyFill="0" applyBorder="0" applyAlignment="0" applyProtection="0"/>
    <xf numFmtId="43" fontId="7" fillId="0" borderId="0" applyFont="0" applyFill="0" applyBorder="0" applyAlignment="0" applyProtection="0"/>
    <xf numFmtId="43" fontId="5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7" fontId="7" fillId="78" borderId="22" applyBorder="0" applyProtection="0">
      <alignment horizontal="center" vertical="center"/>
    </xf>
    <xf numFmtId="39" fontId="7" fillId="78" borderId="22" applyBorder="0" applyProtection="0">
      <alignment horizontal="center" vertical="center"/>
    </xf>
    <xf numFmtId="7" fontId="7" fillId="78" borderId="22" applyBorder="0" applyProtection="0">
      <alignment horizontal="center" vertical="center"/>
    </xf>
    <xf numFmtId="0" fontId="7" fillId="76" borderId="0">
      <alignment horizontal="center"/>
    </xf>
    <xf numFmtId="2" fontId="7" fillId="79" borderId="0" applyNumberFormat="0">
      <alignment horizontal="center"/>
    </xf>
    <xf numFmtId="2" fontId="57" fillId="79" borderId="0" applyNumberFormat="0">
      <alignment horizontal="center"/>
    </xf>
    <xf numFmtId="2" fontId="7" fillId="79" borderId="0" applyNumberFormat="0">
      <alignment horizontal="center"/>
    </xf>
    <xf numFmtId="2" fontId="7" fillId="79" borderId="0" applyNumberFormat="0">
      <alignment horizontal="center"/>
    </xf>
    <xf numFmtId="2" fontId="7" fillId="79" borderId="0" applyNumberFormat="0">
      <alignment horizontal="center"/>
    </xf>
    <xf numFmtId="2" fontId="7" fillId="79" borderId="0" applyNumberFormat="0">
      <alignment horizontal="center"/>
    </xf>
    <xf numFmtId="2" fontId="59" fillId="79" borderId="0">
      <alignment horizontal="center"/>
    </xf>
    <xf numFmtId="0" fontId="9" fillId="80" borderId="0">
      <alignment horizontal="centerContinuous"/>
    </xf>
    <xf numFmtId="0" fontId="60" fillId="80" borderId="0">
      <alignment horizontal="centerContinuous"/>
    </xf>
    <xf numFmtId="0" fontId="7" fillId="81" borderId="0">
      <alignment vertical="top" wrapText="1"/>
    </xf>
    <xf numFmtId="0" fontId="7" fillId="81" borderId="0">
      <alignment vertical="top" wrapText="1"/>
    </xf>
    <xf numFmtId="0" fontId="7" fillId="81" borderId="0">
      <alignment vertical="top" wrapText="1"/>
    </xf>
    <xf numFmtId="0" fontId="7" fillId="81" borderId="0">
      <alignment vertical="top" wrapText="1"/>
    </xf>
    <xf numFmtId="0" fontId="7" fillId="81" borderId="0">
      <alignment vertical="top" wrapText="1"/>
    </xf>
    <xf numFmtId="0" fontId="9" fillId="82" borderId="20">
      <alignment horizontal="center"/>
      <protection locked="0"/>
    </xf>
    <xf numFmtId="0" fontId="9" fillId="82" borderId="20">
      <alignment horizontal="center"/>
      <protection locked="0"/>
    </xf>
    <xf numFmtId="0" fontId="9" fillId="82" borderId="20">
      <alignment horizontal="center"/>
      <protection locked="0"/>
    </xf>
    <xf numFmtId="0" fontId="61" fillId="76" borderId="0" applyFill="0" applyBorder="0"/>
    <xf numFmtId="167" fontId="62" fillId="79" borderId="0">
      <alignment horizontal="center"/>
    </xf>
    <xf numFmtId="167" fontId="57" fillId="79" borderId="0">
      <alignment horizontal="center"/>
    </xf>
    <xf numFmtId="164" fontId="7" fillId="83" borderId="0">
      <alignment horizontal="center"/>
    </xf>
    <xf numFmtId="164" fontId="7" fillId="83" borderId="0">
      <alignment horizontal="center"/>
    </xf>
    <xf numFmtId="164" fontId="7" fillId="83" borderId="0">
      <alignment horizontal="center"/>
    </xf>
    <xf numFmtId="164" fontId="7" fillId="83" borderId="0">
      <alignment horizontal="center"/>
    </xf>
    <xf numFmtId="164" fontId="7" fillId="83" borderId="0">
      <alignment horizontal="center"/>
    </xf>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7"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7" fillId="0" borderId="0" applyFont="0" applyFill="0" applyBorder="0" applyAlignment="0" applyProtection="0"/>
    <xf numFmtId="44" fontId="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3" borderId="0" applyNumberFormat="0" applyAlignment="0">
      <alignment horizontal="right"/>
    </xf>
    <xf numFmtId="0" fontId="7" fillId="34" borderId="0" applyNumberFormat="0" applyAlignment="0"/>
    <xf numFmtId="0" fontId="7" fillId="34" borderId="0" applyNumberFormat="0" applyAlignment="0"/>
    <xf numFmtId="0" fontId="7" fillId="34" borderId="0" applyNumberFormat="0" applyAlignment="0"/>
    <xf numFmtId="0" fontId="7" fillId="34" borderId="0" applyNumberFormat="0" applyAlignment="0"/>
    <xf numFmtId="0" fontId="7" fillId="34" borderId="0" applyNumberFormat="0" applyAlignment="0"/>
    <xf numFmtId="0" fontId="7" fillId="34" borderId="0" applyNumberFormat="0" applyAlignment="0"/>
    <xf numFmtId="0" fontId="63" fillId="84"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7" fillId="87" borderId="20">
      <alignment horizontal="center"/>
    </xf>
    <xf numFmtId="0" fontId="17" fillId="0" borderId="0" applyNumberFormat="0" applyFill="0" applyBorder="0" applyAlignment="0" applyProtection="0"/>
    <xf numFmtId="0" fontId="64" fillId="0" borderId="0" applyNumberFormat="0" applyFill="0" applyBorder="0" applyAlignment="0" applyProtection="0"/>
    <xf numFmtId="0" fontId="17" fillId="0" borderId="0" applyNumberFormat="0" applyFill="0" applyBorder="0" applyAlignment="0" applyProtection="0"/>
    <xf numFmtId="0" fontId="6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2" fillId="0" borderId="0" applyNumberFormat="0" applyFill="0" applyBorder="0" applyAlignment="0" applyProtection="0"/>
    <xf numFmtId="0" fontId="17" fillId="0" borderId="0" applyNumberFormat="0" applyFill="0" applyBorder="0" applyAlignment="0" applyProtection="0"/>
    <xf numFmtId="0" fontId="64" fillId="0" borderId="0" applyNumberFormat="0" applyFill="0" applyBorder="0" applyAlignment="0" applyProtection="0"/>
    <xf numFmtId="0" fontId="17" fillId="0" borderId="0" applyNumberFormat="0" applyFill="0" applyBorder="0" applyAlignment="0" applyProtection="0"/>
    <xf numFmtId="0" fontId="51" fillId="0" borderId="0" applyNumberFormat="0" applyFill="0" applyBorder="0" applyAlignment="0" applyProtection="0"/>
    <xf numFmtId="0" fontId="51" fillId="0" borderId="0" applyNumberFormat="0" applyProtection="0">
      <alignment vertical="top" wrapText="1"/>
    </xf>
    <xf numFmtId="0" fontId="51" fillId="0" borderId="23" applyNumberFormat="0" applyProtection="0">
      <alignment vertical="top" wrapText="1"/>
    </xf>
    <xf numFmtId="0" fontId="18" fillId="38" borderId="0" applyNumberFormat="0" applyBorder="0" applyAlignment="0" applyProtection="0"/>
    <xf numFmtId="0" fontId="62" fillId="38" borderId="0" applyNumberFormat="0" applyBorder="0" applyAlignment="0" applyProtection="0"/>
    <xf numFmtId="0" fontId="18" fillId="38" borderId="0" applyNumberFormat="0" applyBorder="0" applyAlignment="0" applyProtection="0"/>
    <xf numFmtId="0" fontId="62"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3" fillId="2" borderId="0" applyNumberFormat="0" applyBorder="0" applyAlignment="0" applyProtection="0"/>
    <xf numFmtId="0" fontId="18" fillId="38" borderId="0" applyNumberFormat="0" applyBorder="0" applyAlignment="0" applyProtection="0"/>
    <xf numFmtId="0" fontId="62" fillId="38" borderId="0" applyNumberFormat="0" applyBorder="0" applyAlignment="0" applyProtection="0"/>
    <xf numFmtId="0" fontId="18" fillId="38" borderId="0" applyNumberFormat="0" applyBorder="0" applyAlignment="0" applyProtection="0"/>
    <xf numFmtId="0" fontId="9" fillId="80" borderId="0"/>
    <xf numFmtId="0" fontId="65" fillId="0" borderId="1" applyNumberFormat="0" applyProtection="0">
      <alignment wrapText="1"/>
    </xf>
    <xf numFmtId="0" fontId="65" fillId="0" borderId="24" applyNumberFormat="0" applyProtection="0">
      <alignment horizontal="left" wrapText="1"/>
    </xf>
    <xf numFmtId="0" fontId="19" fillId="0" borderId="13" applyNumberFormat="0" applyFill="0" applyAlignment="0" applyProtection="0"/>
    <xf numFmtId="0" fontId="66" fillId="0" borderId="13" applyNumberFormat="0" applyFill="0" applyAlignment="0" applyProtection="0"/>
    <xf numFmtId="0" fontId="19" fillId="0" borderId="13" applyNumberFormat="0" applyFill="0" applyAlignment="0" applyProtection="0"/>
    <xf numFmtId="0" fontId="66" fillId="0" borderId="13" applyNumberFormat="0" applyFill="0" applyAlignment="0" applyProtection="0"/>
    <xf numFmtId="0" fontId="67" fillId="0" borderId="25" applyNumberFormat="0" applyFill="0" applyAlignment="0" applyProtection="0"/>
    <xf numFmtId="0" fontId="66" fillId="0" borderId="13" applyNumberFormat="0" applyFill="0" applyAlignment="0" applyProtection="0"/>
    <xf numFmtId="0" fontId="67" fillId="0" borderId="25" applyNumberFormat="0" applyFill="0" applyAlignment="0" applyProtection="0"/>
    <xf numFmtId="0" fontId="19" fillId="0" borderId="13" applyNumberFormat="0" applyFill="0" applyAlignment="0" applyProtection="0"/>
    <xf numFmtId="0" fontId="30" fillId="0" borderId="1" applyNumberFormat="0" applyFill="0" applyAlignment="0" applyProtection="0"/>
    <xf numFmtId="0" fontId="19" fillId="0" borderId="13" applyNumberFormat="0" applyFill="0" applyAlignment="0" applyProtection="0"/>
    <xf numFmtId="0" fontId="66" fillId="0" borderId="13" applyNumberFormat="0" applyFill="0" applyAlignment="0" applyProtection="0"/>
    <xf numFmtId="0" fontId="66" fillId="0" borderId="13"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68" fillId="0" borderId="14" applyNumberFormat="0" applyFill="0" applyAlignment="0" applyProtection="0"/>
    <xf numFmtId="0" fontId="31" fillId="0" borderId="2" applyNumberFormat="0" applyFill="0" applyAlignment="0" applyProtection="0"/>
    <xf numFmtId="0" fontId="9" fillId="35" borderId="10">
      <alignment horizontal="left"/>
    </xf>
    <xf numFmtId="0" fontId="20" fillId="0" borderId="14" applyNumberFormat="0" applyFill="0" applyAlignment="0" applyProtection="0"/>
    <xf numFmtId="0" fontId="69" fillId="0" borderId="14" applyNumberFormat="0" applyFill="0" applyAlignment="0" applyProtection="0"/>
    <xf numFmtId="0" fontId="9" fillId="35" borderId="10">
      <alignment horizontal="left"/>
    </xf>
    <xf numFmtId="0" fontId="9" fillId="35" borderId="10">
      <alignment horizontal="left"/>
    </xf>
    <xf numFmtId="0" fontId="68" fillId="0" borderId="14" applyNumberFormat="0" applyFill="0" applyAlignment="0" applyProtection="0"/>
    <xf numFmtId="0" fontId="9" fillId="35" borderId="10">
      <alignment horizontal="left"/>
    </xf>
    <xf numFmtId="0" fontId="69" fillId="0" borderId="14" applyNumberFormat="0" applyFill="0" applyAlignment="0" applyProtection="0"/>
    <xf numFmtId="0" fontId="9" fillId="35" borderId="10">
      <alignment horizontal="left"/>
    </xf>
    <xf numFmtId="0" fontId="68" fillId="0" borderId="14" applyNumberFormat="0" applyFill="0" applyAlignment="0" applyProtection="0"/>
    <xf numFmtId="0" fontId="69" fillId="0" borderId="14" applyNumberFormat="0" applyFill="0" applyAlignment="0" applyProtection="0"/>
    <xf numFmtId="0" fontId="20" fillId="0" borderId="14" applyNumberFormat="0" applyFill="0" applyAlignment="0" applyProtection="0"/>
    <xf numFmtId="0" fontId="31" fillId="0" borderId="2" applyNumberFormat="0" applyFill="0" applyAlignment="0" applyProtection="0"/>
    <xf numFmtId="0" fontId="20" fillId="0" borderId="14" applyNumberFormat="0" applyFill="0" applyAlignment="0" applyProtection="0"/>
    <xf numFmtId="0" fontId="68" fillId="0" borderId="14" applyNumberFormat="0" applyFill="0" applyAlignment="0" applyProtection="0"/>
    <xf numFmtId="0" fontId="9" fillId="35" borderId="10">
      <alignment horizontal="left"/>
    </xf>
    <xf numFmtId="0" fontId="20" fillId="0" borderId="14" applyNumberFormat="0" applyFill="0" applyAlignment="0" applyProtection="0"/>
    <xf numFmtId="0" fontId="68" fillId="0" borderId="14" applyNumberFormat="0" applyFill="0" applyAlignment="0" applyProtection="0"/>
    <xf numFmtId="0" fontId="9" fillId="35" borderId="10">
      <alignment horizontal="left"/>
    </xf>
    <xf numFmtId="0" fontId="9" fillId="35" borderId="10">
      <alignment horizontal="left"/>
    </xf>
    <xf numFmtId="0" fontId="20" fillId="0" borderId="14" applyNumberFormat="0" applyFill="0" applyAlignment="0" applyProtection="0"/>
    <xf numFmtId="0" fontId="31" fillId="0" borderId="2" applyNumberFormat="0" applyFill="0" applyAlignment="0" applyProtection="0"/>
    <xf numFmtId="0" fontId="9" fillId="35" borderId="10">
      <alignment horizontal="left"/>
    </xf>
    <xf numFmtId="0" fontId="31" fillId="0" borderId="2" applyNumberFormat="0" applyFill="0" applyAlignment="0" applyProtection="0"/>
    <xf numFmtId="0" fontId="21" fillId="0" borderId="15" applyNumberFormat="0" applyFill="0" applyAlignment="0" applyProtection="0"/>
    <xf numFmtId="0" fontId="70" fillId="0" borderId="15" applyNumberFormat="0" applyFill="0" applyAlignment="0" applyProtection="0"/>
    <xf numFmtId="0" fontId="21" fillId="0" borderId="15" applyNumberFormat="0" applyFill="0" applyAlignment="0" applyProtection="0"/>
    <xf numFmtId="0" fontId="21" fillId="0" borderId="15" applyNumberFormat="0" applyFill="0" applyAlignment="0" applyProtection="0"/>
    <xf numFmtId="0" fontId="70" fillId="0" borderId="15" applyNumberFormat="0" applyFill="0" applyAlignment="0" applyProtection="0"/>
    <xf numFmtId="0" fontId="71" fillId="0" borderId="26" applyNumberFormat="0" applyFill="0" applyAlignment="0" applyProtection="0"/>
    <xf numFmtId="0" fontId="21" fillId="0" borderId="15" applyNumberFormat="0" applyFill="0" applyAlignment="0" applyProtection="0"/>
    <xf numFmtId="0" fontId="21" fillId="0" borderId="15" applyNumberFormat="0" applyFill="0" applyAlignment="0" applyProtection="0"/>
    <xf numFmtId="0" fontId="71" fillId="0" borderId="26" applyNumberFormat="0" applyFill="0" applyAlignment="0" applyProtection="0"/>
    <xf numFmtId="0" fontId="21" fillId="0" borderId="15" applyNumberFormat="0" applyFill="0" applyAlignment="0" applyProtection="0"/>
    <xf numFmtId="0" fontId="32" fillId="0" borderId="3" applyNumberFormat="0" applyFill="0" applyAlignment="0" applyProtection="0"/>
    <xf numFmtId="0" fontId="21" fillId="0" borderId="15" applyNumberFormat="0" applyFill="0" applyAlignment="0" applyProtection="0"/>
    <xf numFmtId="0" fontId="70" fillId="0" borderId="15" applyNumberFormat="0" applyFill="0" applyAlignment="0" applyProtection="0"/>
    <xf numFmtId="0" fontId="21" fillId="0" borderId="15"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70" fillId="0" borderId="0" applyNumberFormat="0" applyFill="0" applyBorder="0" applyAlignment="0" applyProtection="0"/>
    <xf numFmtId="0" fontId="21"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21" fillId="0" borderId="0" applyNumberFormat="0" applyFill="0" applyBorder="0" applyAlignment="0" applyProtection="0"/>
    <xf numFmtId="0" fontId="70" fillId="0" borderId="0" applyNumberFormat="0" applyFill="0" applyBorder="0" applyAlignment="0" applyProtection="0"/>
    <xf numFmtId="0" fontId="21"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Protection="0">
      <alignment horizontal="left"/>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readingOrder="1"/>
    </xf>
    <xf numFmtId="0" fontId="78" fillId="0" borderId="0" applyNumberFormat="0" applyFill="0" applyBorder="0" applyAlignment="0" applyProtection="0">
      <alignment readingOrder="1"/>
    </xf>
    <xf numFmtId="0" fontId="80" fillId="0" borderId="0" applyNumberFormat="0" applyFill="0" applyBorder="0" applyAlignment="0" applyProtection="0">
      <alignment vertical="top"/>
      <protection locked="0"/>
    </xf>
    <xf numFmtId="0" fontId="78" fillId="0" borderId="0" applyNumberFormat="0" applyFill="0" applyBorder="0" applyAlignment="0" applyProtection="0">
      <alignment readingOrder="1"/>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readingOrder="1"/>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45" fillId="0" borderId="0" applyNumberFormat="0" applyFill="0" applyBorder="0" applyAlignment="0" applyProtection="0"/>
    <xf numFmtId="0" fontId="22" fillId="41" borderId="11" applyNumberFormat="0" applyAlignment="0" applyProtection="0"/>
    <xf numFmtId="0" fontId="22" fillId="41" borderId="11" applyNumberFormat="0" applyAlignment="0" applyProtection="0"/>
    <xf numFmtId="0" fontId="81" fillId="41" borderId="11" applyNumberFormat="0" applyAlignment="0" applyProtection="0"/>
    <xf numFmtId="0" fontId="81" fillId="41" borderId="11" applyNumberFormat="0" applyAlignment="0" applyProtection="0"/>
    <xf numFmtId="0" fontId="22" fillId="41" borderId="11" applyNumberFormat="0" applyAlignment="0" applyProtection="0"/>
    <xf numFmtId="0" fontId="81"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81" fillId="41" borderId="11" applyNumberFormat="0" applyAlignment="0" applyProtection="0"/>
    <xf numFmtId="0" fontId="81"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36" fillId="5" borderId="4" applyNumberFormat="0" applyAlignment="0" applyProtection="0"/>
    <xf numFmtId="0" fontId="22" fillId="41" borderId="11" applyNumberFormat="0" applyAlignment="0" applyProtection="0"/>
    <xf numFmtId="0" fontId="81" fillId="41" borderId="11" applyNumberFormat="0" applyAlignment="0" applyProtection="0"/>
    <xf numFmtId="0" fontId="81" fillId="41" borderId="11" applyNumberFormat="0" applyAlignment="0" applyProtection="0"/>
    <xf numFmtId="0" fontId="81"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2" fillId="41" borderId="11" applyNumberFormat="0" applyAlignment="0" applyProtection="0"/>
    <xf numFmtId="0" fontId="23"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39" fillId="0" borderId="6" applyNumberFormat="0" applyFill="0" applyAlignment="0" applyProtection="0"/>
    <xf numFmtId="0" fontId="23"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3" fillId="0" borderId="16" applyNumberFormat="0" applyFill="0" applyAlignment="0" applyProtection="0"/>
    <xf numFmtId="0" fontId="24" fillId="56" borderId="0" applyNumberFormat="0" applyBorder="0" applyAlignment="0" applyProtection="0"/>
    <xf numFmtId="0" fontId="83" fillId="56" borderId="0" applyNumberFormat="0" applyBorder="0" applyAlignment="0" applyProtection="0"/>
    <xf numFmtId="0" fontId="24" fillId="56" borderId="0" applyNumberFormat="0" applyBorder="0" applyAlignment="0" applyProtection="0"/>
    <xf numFmtId="0" fontId="83" fillId="56"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6" borderId="0" applyNumberFormat="0" applyBorder="0" applyAlignment="0" applyProtection="0"/>
    <xf numFmtId="0" fontId="35" fillId="4" borderId="0" applyNumberFormat="0" applyBorder="0" applyAlignment="0" applyProtection="0"/>
    <xf numFmtId="0" fontId="24" fillId="56" borderId="0" applyNumberFormat="0" applyBorder="0" applyAlignment="0" applyProtection="0"/>
    <xf numFmtId="0" fontId="83" fillId="56" borderId="0" applyNumberFormat="0" applyBorder="0" applyAlignment="0" applyProtection="0"/>
    <xf numFmtId="0" fontId="24" fillId="56" borderId="0" applyNumberFormat="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0" borderId="0"/>
    <xf numFmtId="0" fontId="84" fillId="0" borderId="0"/>
    <xf numFmtId="0" fontId="84" fillId="0" borderId="0"/>
    <xf numFmtId="0" fontId="57" fillId="0" borderId="0"/>
    <xf numFmtId="0" fontId="5" fillId="0" borderId="0"/>
    <xf numFmtId="0" fontId="7" fillId="0" borderId="0"/>
    <xf numFmtId="0" fontId="12" fillId="0" borderId="0"/>
    <xf numFmtId="0" fontId="5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4" fillId="0" borderId="0"/>
    <xf numFmtId="0" fontId="84" fillId="0" borderId="0"/>
    <xf numFmtId="0" fontId="84" fillId="0" borderId="0"/>
    <xf numFmtId="0" fontId="84"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84"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12"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8"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alignment readingOrder="1"/>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applyProtection="0"/>
    <xf numFmtId="0" fontId="7" fillId="0" borderId="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readingOrder="1"/>
    </xf>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5" fillId="0" borderId="0"/>
    <xf numFmtId="0" fontId="5"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5" fillId="0" borderId="0"/>
    <xf numFmtId="0" fontId="5" fillId="0" borderId="0"/>
    <xf numFmtId="0" fontId="8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8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4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readingOrder="1"/>
    </xf>
    <xf numFmtId="0" fontId="5" fillId="0" borderId="0"/>
    <xf numFmtId="0" fontId="5" fillId="0" borderId="0"/>
    <xf numFmtId="0" fontId="5"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47"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4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47" fillId="0" borderId="0"/>
    <xf numFmtId="0" fontId="5" fillId="0" borderId="0"/>
    <xf numFmtId="0" fontId="5" fillId="0" borderId="0"/>
    <xf numFmtId="0" fontId="7" fillId="0" borderId="0"/>
    <xf numFmtId="0" fontId="7" fillId="0" borderId="0">
      <alignment readingOrder="1"/>
    </xf>
    <xf numFmtId="0" fontId="5" fillId="0" borderId="0"/>
    <xf numFmtId="0" fontId="7" fillId="0" borderId="0"/>
    <xf numFmtId="0" fontId="5" fillId="0" borderId="0"/>
    <xf numFmtId="0" fontId="56"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6" fillId="0" borderId="0"/>
    <xf numFmtId="0" fontId="12" fillId="0" borderId="0"/>
    <xf numFmtId="0" fontId="12" fillId="0" borderId="0"/>
    <xf numFmtId="0" fontId="7" fillId="0" borderId="0"/>
    <xf numFmtId="0" fontId="7" fillId="0" borderId="0"/>
    <xf numFmtId="0" fontId="54"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6"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5" fillId="0" borderId="0"/>
    <xf numFmtId="0" fontId="7" fillId="0" borderId="0">
      <alignment readingOrder="1"/>
    </xf>
    <xf numFmtId="0" fontId="7" fillId="0" borderId="0">
      <alignment readingOrder="1"/>
    </xf>
    <xf numFmtId="0" fontId="7" fillId="0" borderId="0">
      <alignment readingOrder="1"/>
    </xf>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8"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alignment readingOrder="1"/>
    </xf>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readingOrder="1"/>
    </xf>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readingOrder="1"/>
    </xf>
    <xf numFmtId="0" fontId="5" fillId="0" borderId="0"/>
    <xf numFmtId="0" fontId="5"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7"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7"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47" fillId="0" borderId="0"/>
    <xf numFmtId="0" fontId="5" fillId="0" borderId="0"/>
    <xf numFmtId="0" fontId="12" fillId="0" borderId="0"/>
    <xf numFmtId="0" fontId="7" fillId="0" borderId="0"/>
    <xf numFmtId="0" fontId="7" fillId="0" borderId="0"/>
    <xf numFmtId="0" fontId="7" fillId="0" borderId="0"/>
    <xf numFmtId="0" fontId="47" fillId="0" borderId="0"/>
    <xf numFmtId="0" fontId="7" fillId="0" borderId="0"/>
    <xf numFmtId="0" fontId="5" fillId="0" borderId="0"/>
    <xf numFmtId="0" fontId="5"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47" fillId="0" borderId="0"/>
    <xf numFmtId="0" fontId="7" fillId="0" borderId="0">
      <alignment readingOrder="1"/>
    </xf>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alignment readingOrder="1"/>
    </xf>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47" fillId="0" borderId="0"/>
    <xf numFmtId="0" fontId="7"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12" fillId="0" borderId="0"/>
    <xf numFmtId="0" fontId="8" fillId="0" borderId="0"/>
    <xf numFmtId="0" fontId="8" fillId="0" borderId="0"/>
    <xf numFmtId="0" fontId="7" fillId="0" borderId="0"/>
    <xf numFmtId="0" fontId="84"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12" fillId="0" borderId="0"/>
    <xf numFmtId="0" fontId="12" fillId="0" borderId="0"/>
    <xf numFmtId="0" fontId="12"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7"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7"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5" fillId="0" borderId="0"/>
    <xf numFmtId="0" fontId="7"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2" fillId="0" borderId="0"/>
    <xf numFmtId="0" fontId="7" fillId="0" borderId="0"/>
    <xf numFmtId="0" fontId="12" fillId="0" borderId="0"/>
    <xf numFmtId="0" fontId="7" fillId="0" borderId="0"/>
    <xf numFmtId="0" fontId="5" fillId="0" borderId="0"/>
    <xf numFmtId="0" fontId="5" fillId="0" borderId="0"/>
    <xf numFmtId="0" fontId="87" fillId="0" borderId="0"/>
    <xf numFmtId="0" fontId="5" fillId="0" borderId="0"/>
    <xf numFmtId="0" fontId="5"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7"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8" fillId="0" borderId="0"/>
    <xf numFmtId="0" fontId="87" fillId="0" borderId="0"/>
    <xf numFmtId="0" fontId="7" fillId="0" borderId="0"/>
    <xf numFmtId="0" fontId="5" fillId="0" borderId="0"/>
    <xf numFmtId="0" fontId="7" fillId="0" borderId="0"/>
    <xf numFmtId="0" fontId="54" fillId="0" borderId="0"/>
    <xf numFmtId="0" fontId="54"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7" fillId="0" borderId="0"/>
    <xf numFmtId="0" fontId="88"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7" fillId="0" borderId="0"/>
    <xf numFmtId="0" fontId="5" fillId="0" borderId="0"/>
    <xf numFmtId="0" fontId="7" fillId="0" borderId="0"/>
    <xf numFmtId="0" fontId="57" fillId="0" borderId="0"/>
    <xf numFmtId="0" fontId="7"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8"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4" fillId="0" borderId="0"/>
    <xf numFmtId="0" fontId="5" fillId="0" borderId="0"/>
    <xf numFmtId="0" fontId="5" fillId="0" borderId="0"/>
    <xf numFmtId="0" fontId="5" fillId="0" borderId="0"/>
    <xf numFmtId="0" fontId="88" fillId="0" borderId="0"/>
    <xf numFmtId="0" fontId="5" fillId="0" borderId="0"/>
    <xf numFmtId="0" fontId="5" fillId="0" borderId="0"/>
    <xf numFmtId="0" fontId="5" fillId="0" borderId="0"/>
    <xf numFmtId="0" fontId="7" fillId="0" borderId="0"/>
    <xf numFmtId="0" fontId="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alignment readingOrder="1"/>
    </xf>
    <xf numFmtId="0" fontId="7" fillId="0" borderId="0"/>
    <xf numFmtId="0" fontId="12" fillId="0" borderId="0"/>
    <xf numFmtId="0" fontId="7" fillId="0" borderId="0"/>
    <xf numFmtId="0" fontId="7" fillId="0" borderId="0"/>
    <xf numFmtId="0" fontId="5" fillId="0" borderId="0"/>
    <xf numFmtId="0" fontId="7" fillId="0" borderId="0"/>
    <xf numFmtId="0" fontId="5" fillId="0" borderId="0"/>
    <xf numFmtId="0" fontId="4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12" fillId="0" borderId="0"/>
    <xf numFmtId="0" fontId="12" fillId="0" borderId="0"/>
    <xf numFmtId="0" fontId="89" fillId="0" borderId="0"/>
    <xf numFmtId="0" fontId="57" fillId="0" borderId="0"/>
    <xf numFmtId="0" fontId="5"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47" fillId="0" borderId="0"/>
    <xf numFmtId="0" fontId="47"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 fillId="0" borderId="0">
      <alignment readingOrder="1"/>
    </xf>
    <xf numFmtId="0" fontId="5" fillId="0" borderId="0"/>
    <xf numFmtId="0" fontId="5" fillId="0" borderId="0"/>
    <xf numFmtId="0" fontId="7"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6" fillId="0" borderId="0"/>
    <xf numFmtId="0" fontId="7" fillId="0" borderId="0"/>
    <xf numFmtId="0" fontId="12"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89"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0" borderId="0"/>
    <xf numFmtId="0" fontId="8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5" fillId="0" borderId="0"/>
    <xf numFmtId="0" fontId="7" fillId="0" borderId="0">
      <alignment readingOrder="1"/>
    </xf>
    <xf numFmtId="0" fontId="7" fillId="0" borderId="0">
      <alignment readingOrder="1"/>
    </xf>
    <xf numFmtId="0" fontId="7" fillId="0" borderId="0"/>
    <xf numFmtId="0" fontId="7" fillId="0" borderId="0"/>
    <xf numFmtId="0" fontId="84" fillId="0" borderId="0"/>
    <xf numFmtId="0" fontId="84" fillId="0" borderId="0"/>
    <xf numFmtId="0" fontId="84" fillId="0" borderId="0"/>
    <xf numFmtId="0" fontId="84" fillId="0" borderId="0"/>
    <xf numFmtId="0" fontId="84" fillId="0" borderId="0"/>
    <xf numFmtId="0" fontId="7" fillId="0" borderId="0">
      <alignment readingOrder="1"/>
    </xf>
    <xf numFmtId="0" fontId="7" fillId="0" borderId="0">
      <alignment readingOrder="1"/>
    </xf>
    <xf numFmtId="0" fontId="7" fillId="0" borderId="0">
      <alignment readingOrder="1"/>
    </xf>
    <xf numFmtId="0" fontId="7" fillId="0" borderId="0">
      <alignment readingOrder="1"/>
    </xf>
    <xf numFmtId="0" fontId="7" fillId="0" borderId="0">
      <alignment readingOrder="1"/>
    </xf>
    <xf numFmtId="0" fontId="56"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readingOrder="1"/>
    </xf>
    <xf numFmtId="0" fontId="7" fillId="0" borderId="0">
      <alignment readingOrder="1"/>
    </xf>
    <xf numFmtId="0" fontId="7" fillId="0" borderId="0">
      <alignment readingOrder="1"/>
    </xf>
    <xf numFmtId="0" fontId="7" fillId="0" borderId="0">
      <alignment readingOrder="1"/>
    </xf>
    <xf numFmtId="0" fontId="7" fillId="0" borderId="0">
      <alignment readingOrder="1"/>
    </xf>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6" fillId="0" borderId="0"/>
    <xf numFmtId="0" fontId="7" fillId="0" borderId="0"/>
    <xf numFmtId="0" fontId="84"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6" fillId="0" borderId="0"/>
    <xf numFmtId="0" fontId="12" fillId="0" borderId="0"/>
    <xf numFmtId="0" fontId="12"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4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12" fillId="0" borderId="0"/>
    <xf numFmtId="0" fontId="84" fillId="0" borderId="0"/>
    <xf numFmtId="0" fontId="6" fillId="0" borderId="0"/>
    <xf numFmtId="0" fontId="7" fillId="0" borderId="0"/>
    <xf numFmtId="0" fontId="5" fillId="0" borderId="0"/>
    <xf numFmtId="0" fontId="5" fillId="0" borderId="0"/>
    <xf numFmtId="0" fontId="5" fillId="0" borderId="0"/>
    <xf numFmtId="0" fontId="5" fillId="0" borderId="0"/>
    <xf numFmtId="0" fontId="12" fillId="0" borderId="0"/>
    <xf numFmtId="0" fontId="7" fillId="0" borderId="0"/>
    <xf numFmtId="0" fontId="7" fillId="0" borderId="0"/>
    <xf numFmtId="0" fontId="7"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84" fillId="0" borderId="0"/>
    <xf numFmtId="0" fontId="84" fillId="0" borderId="0"/>
    <xf numFmtId="0" fontId="84"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4"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0" borderId="0"/>
    <xf numFmtId="0" fontId="7" fillId="0" borderId="0"/>
    <xf numFmtId="0" fontId="7"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84" fillId="0" borderId="0"/>
    <xf numFmtId="0" fontId="84" fillId="0" borderId="0"/>
    <xf numFmtId="0" fontId="84" fillId="0" borderId="0"/>
    <xf numFmtId="0" fontId="7" fillId="0" borderId="0"/>
    <xf numFmtId="0" fontId="5" fillId="0" borderId="0"/>
    <xf numFmtId="0" fontId="5" fillId="0" borderId="0"/>
    <xf numFmtId="0" fontId="5"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4"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12" fillId="0" borderId="0"/>
    <xf numFmtId="0" fontId="7" fillId="0" borderId="0">
      <alignment readingOrder="1"/>
    </xf>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84" fillId="0" borderId="0"/>
    <xf numFmtId="0" fontId="84" fillId="0" borderId="0"/>
    <xf numFmtId="0" fontId="7" fillId="0" borderId="0">
      <alignment readingOrder="1"/>
    </xf>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47" fillId="0" borderId="0"/>
    <xf numFmtId="0" fontId="5" fillId="0" borderId="0"/>
    <xf numFmtId="0" fontId="5" fillId="0" borderId="0"/>
    <xf numFmtId="0" fontId="5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84" fillId="0" borderId="0"/>
    <xf numFmtId="0" fontId="84" fillId="0" borderId="0"/>
    <xf numFmtId="0" fontId="84" fillId="0" borderId="0"/>
    <xf numFmtId="0" fontId="84" fillId="0" borderId="0"/>
    <xf numFmtId="0" fontId="84" fillId="0" borderId="0"/>
    <xf numFmtId="0" fontId="7" fillId="0" borderId="0"/>
    <xf numFmtId="0" fontId="5" fillId="0" borderId="0"/>
    <xf numFmtId="0" fontId="7" fillId="0" borderId="0"/>
    <xf numFmtId="0" fontId="5" fillId="0" borderId="0"/>
    <xf numFmtId="0" fontId="7" fillId="0" borderId="0">
      <alignment readingOrder="1"/>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 fontId="90" fillId="88" borderId="22" applyNumberFormat="0" applyBorder="0">
      <alignment horizontal="center" vertical="center"/>
      <protection locked="0"/>
    </xf>
    <xf numFmtId="1" fontId="90" fillId="88" borderId="22" applyNumberFormat="0" applyBorder="0">
      <alignment horizontal="center" vertical="center"/>
      <protection locked="0"/>
    </xf>
    <xf numFmtId="1" fontId="90" fillId="88" borderId="22" applyNumberFormat="0" applyBorder="0">
      <alignment horizontal="center" vertical="center"/>
      <protection locked="0"/>
    </xf>
    <xf numFmtId="1" fontId="90" fillId="88" borderId="22" applyNumberFormat="0" applyBorder="0">
      <alignment horizontal="center" vertical="center"/>
      <protection locked="0"/>
    </xf>
    <xf numFmtId="0" fontId="7" fillId="0" borderId="0"/>
    <xf numFmtId="0" fontId="6" fillId="57" borderId="17" applyNumberFormat="0" applyFont="0" applyAlignment="0" applyProtection="0"/>
    <xf numFmtId="0" fontId="6" fillId="57" borderId="17" applyNumberFormat="0" applyFont="0" applyAlignment="0" applyProtection="0"/>
    <xf numFmtId="0" fontId="12" fillId="57" borderId="17" applyNumberFormat="0" applyFont="0" applyAlignment="0" applyProtection="0"/>
    <xf numFmtId="0" fontId="7" fillId="57" borderId="17" applyNumberFormat="0" applyFont="0" applyAlignment="0" applyProtection="0"/>
    <xf numFmtId="0" fontId="12" fillId="57" borderId="17"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57" borderId="17" applyNumberFormat="0" applyFont="0" applyAlignment="0" applyProtection="0"/>
    <xf numFmtId="0" fontId="12" fillId="57" borderId="17"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57" borderId="17" applyNumberFormat="0" applyFont="0" applyAlignment="0" applyProtection="0"/>
    <xf numFmtId="0" fontId="87" fillId="57" borderId="17" applyNumberFormat="0" applyFont="0" applyAlignment="0" applyProtection="0"/>
    <xf numFmtId="0" fontId="87" fillId="57" borderId="17" applyNumberFormat="0" applyFont="0" applyAlignment="0" applyProtection="0"/>
    <xf numFmtId="0" fontId="87" fillId="57" borderId="17"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12" fillId="57" borderId="17"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7" fillId="0" borderId="0"/>
    <xf numFmtId="0" fontId="5" fillId="8" borderId="8" applyNumberFormat="0" applyFont="0" applyAlignment="0" applyProtection="0"/>
    <xf numFmtId="0" fontId="5" fillId="8" borderId="8" applyNumberFormat="0" applyFont="0" applyAlignment="0" applyProtection="0"/>
    <xf numFmtId="0" fontId="47" fillId="57" borderId="17" applyNumberFormat="0" applyFont="0" applyAlignment="0" applyProtection="0"/>
    <xf numFmtId="0" fontId="12" fillId="57" borderId="17" applyNumberFormat="0" applyFont="0" applyAlignment="0" applyProtection="0"/>
    <xf numFmtId="0" fontId="47" fillId="57" borderId="17" applyNumberFormat="0" applyFont="0" applyAlignment="0" applyProtection="0"/>
    <xf numFmtId="0" fontId="7" fillId="57" borderId="17"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87" fillId="57" borderId="17" applyNumberFormat="0" applyFont="0" applyAlignment="0" applyProtection="0"/>
    <xf numFmtId="0" fontId="87" fillId="57" borderId="17" applyNumberFormat="0" applyFont="0" applyAlignment="0" applyProtection="0"/>
    <xf numFmtId="0" fontId="7" fillId="57" borderId="17"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7" fillId="57" borderId="17"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7" fillId="0" borderId="0"/>
    <xf numFmtId="0" fontId="6" fillId="57" borderId="17"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6" fillId="57" borderId="17" applyNumberFormat="0" applyFont="0" applyAlignment="0" applyProtection="0"/>
    <xf numFmtId="0" fontId="12" fillId="57" borderId="17" applyNumberFormat="0" applyFont="0" applyAlignment="0" applyProtection="0"/>
    <xf numFmtId="0" fontId="7" fillId="0" borderId="0"/>
    <xf numFmtId="0" fontId="6" fillId="57" borderId="17" applyNumberFormat="0" applyFont="0" applyAlignment="0" applyProtection="0"/>
    <xf numFmtId="0" fontId="87" fillId="57" borderId="17" applyNumberFormat="0" applyFont="0" applyAlignment="0" applyProtection="0"/>
    <xf numFmtId="0" fontId="6" fillId="57" borderId="17" applyNumberFormat="0" applyFont="0" applyAlignment="0" applyProtection="0"/>
    <xf numFmtId="0" fontId="6" fillId="57" borderId="17" applyNumberFormat="0" applyFont="0" applyAlignment="0" applyProtection="0"/>
    <xf numFmtId="0" fontId="6" fillId="57" borderId="17" applyNumberFormat="0" applyFont="0" applyAlignment="0" applyProtection="0"/>
    <xf numFmtId="0" fontId="7" fillId="0" borderId="0"/>
    <xf numFmtId="0" fontId="6" fillId="57" borderId="17" applyNumberFormat="0" applyFont="0" applyAlignment="0" applyProtection="0"/>
    <xf numFmtId="0" fontId="7" fillId="57" borderId="17" applyNumberFormat="0" applyFont="0" applyAlignment="0" applyProtection="0"/>
    <xf numFmtId="0" fontId="7" fillId="57" borderId="17" applyNumberFormat="0" applyFont="0" applyAlignment="0" applyProtection="0"/>
    <xf numFmtId="0" fontId="7" fillId="57" borderId="17" applyNumberFormat="0" applyFont="0" applyAlignment="0" applyProtection="0"/>
    <xf numFmtId="0" fontId="12" fillId="8" borderId="8" applyNumberFormat="0" applyFont="0" applyAlignment="0" applyProtection="0"/>
    <xf numFmtId="0" fontId="47" fillId="57" borderId="17" applyNumberFormat="0" applyFont="0" applyAlignment="0" applyProtection="0"/>
    <xf numFmtId="0" fontId="47" fillId="57" borderId="17" applyNumberFormat="0" applyFont="0" applyAlignment="0" applyProtection="0"/>
    <xf numFmtId="0" fontId="47" fillId="57" borderId="17" applyNumberFormat="0" applyFont="0" applyAlignment="0" applyProtection="0"/>
    <xf numFmtId="0" fontId="7" fillId="0" borderId="0"/>
    <xf numFmtId="0" fontId="47" fillId="57" borderId="17" applyNumberFormat="0" applyFont="0" applyAlignment="0" applyProtection="0"/>
    <xf numFmtId="0" fontId="47" fillId="57" borderId="17" applyNumberFormat="0" applyFont="0" applyAlignment="0" applyProtection="0"/>
    <xf numFmtId="0" fontId="47" fillId="57" borderId="17" applyNumberFormat="0" applyFont="0" applyAlignment="0" applyProtection="0"/>
    <xf numFmtId="0" fontId="7" fillId="0" borderId="0"/>
    <xf numFmtId="0" fontId="47" fillId="57" borderId="17" applyNumberFormat="0" applyFont="0" applyAlignment="0" applyProtection="0"/>
    <xf numFmtId="0" fontId="47" fillId="57" borderId="17" applyNumberFormat="0" applyFont="0" applyAlignment="0" applyProtection="0"/>
    <xf numFmtId="0" fontId="7" fillId="57" borderId="17" applyNumberFormat="0" applyFont="0" applyAlignment="0" applyProtection="0"/>
    <xf numFmtId="0" fontId="12" fillId="57" borderId="17" applyNumberFormat="0" applyFont="0" applyAlignment="0" applyProtection="0"/>
    <xf numFmtId="0" fontId="7" fillId="0" borderId="0"/>
    <xf numFmtId="0" fontId="12" fillId="57" borderId="17" applyNumberFormat="0" applyFont="0" applyAlignment="0" applyProtection="0"/>
    <xf numFmtId="0" fontId="12" fillId="8" borderId="8" applyNumberFormat="0" applyFont="0" applyAlignment="0" applyProtection="0"/>
    <xf numFmtId="0" fontId="47" fillId="57" borderId="17" applyNumberFormat="0" applyFont="0" applyAlignment="0" applyProtection="0"/>
    <xf numFmtId="0" fontId="47" fillId="57" borderId="17" applyNumberFormat="0" applyFont="0" applyAlignment="0" applyProtection="0"/>
    <xf numFmtId="0" fontId="7" fillId="0" borderId="0"/>
    <xf numFmtId="0" fontId="12" fillId="57" borderId="17" applyNumberFormat="0" applyFont="0" applyAlignment="0" applyProtection="0"/>
    <xf numFmtId="0" fontId="12" fillId="57" borderId="17" applyNumberFormat="0" applyFont="0" applyAlignment="0" applyProtection="0"/>
    <xf numFmtId="0" fontId="12" fillId="57" borderId="17" applyNumberFormat="0" applyFont="0" applyAlignment="0" applyProtection="0"/>
    <xf numFmtId="0" fontId="7" fillId="0" borderId="0"/>
    <xf numFmtId="0" fontId="12" fillId="57" borderId="17" applyNumberFormat="0" applyFont="0" applyAlignment="0" applyProtection="0"/>
    <xf numFmtId="0" fontId="12" fillId="57" borderId="17" applyNumberFormat="0" applyFont="0" applyAlignment="0" applyProtection="0"/>
    <xf numFmtId="0" fontId="12" fillId="57" borderId="17" applyNumberFormat="0" applyFont="0" applyAlignment="0" applyProtection="0"/>
    <xf numFmtId="0" fontId="7" fillId="0" borderId="0"/>
    <xf numFmtId="0" fontId="12" fillId="57" borderId="17" applyNumberFormat="0" applyFont="0" applyAlignment="0" applyProtection="0"/>
    <xf numFmtId="0" fontId="12" fillId="57" borderId="17" applyNumberFormat="0" applyFont="0" applyAlignment="0" applyProtection="0"/>
    <xf numFmtId="0" fontId="6" fillId="57" borderId="17" applyNumberFormat="0" applyFont="0" applyAlignment="0" applyProtection="0"/>
    <xf numFmtId="0" fontId="6" fillId="57" borderId="17" applyNumberFormat="0" applyFont="0" applyAlignment="0" applyProtection="0"/>
    <xf numFmtId="0" fontId="6" fillId="57" borderId="17" applyNumberFormat="0" applyFont="0" applyAlignment="0" applyProtection="0"/>
    <xf numFmtId="0" fontId="7" fillId="0" borderId="0"/>
    <xf numFmtId="0" fontId="87" fillId="56" borderId="17" applyNumberFormat="0" applyFont="0" applyAlignment="0" applyProtection="0"/>
    <xf numFmtId="0" fontId="87" fillId="56" borderId="17" applyNumberFormat="0" applyFont="0" applyAlignment="0" applyProtection="0"/>
    <xf numFmtId="0" fontId="12" fillId="8" borderId="8" applyNumberFormat="0" applyFont="0" applyAlignment="0" applyProtection="0"/>
    <xf numFmtId="0" fontId="12" fillId="57" borderId="17" applyNumberFormat="0" applyFont="0" applyAlignment="0" applyProtection="0"/>
    <xf numFmtId="0" fontId="12" fillId="57" borderId="17" applyNumberFormat="0" applyFont="0" applyAlignment="0" applyProtection="0"/>
    <xf numFmtId="0" fontId="7" fillId="0" borderId="0"/>
    <xf numFmtId="0" fontId="87" fillId="56" borderId="17" applyNumberFormat="0" applyFont="0" applyAlignment="0" applyProtection="0"/>
    <xf numFmtId="0" fontId="87" fillId="56" borderId="17" applyNumberFormat="0" applyFont="0" applyAlignment="0" applyProtection="0"/>
    <xf numFmtId="0" fontId="12" fillId="57" borderId="17" applyNumberFormat="0" applyFont="0" applyAlignment="0" applyProtection="0"/>
    <xf numFmtId="0" fontId="12" fillId="57" borderId="17" applyNumberFormat="0" applyFont="0" applyAlignment="0" applyProtection="0"/>
    <xf numFmtId="0" fontId="7"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1" fillId="54" borderId="18" applyNumberFormat="0" applyAlignment="0" applyProtection="0"/>
    <xf numFmtId="0" fontId="91" fillId="54" borderId="18" applyNumberFormat="0" applyAlignment="0" applyProtection="0"/>
    <xf numFmtId="0" fontId="25" fillId="54" borderId="18" applyNumberFormat="0" applyAlignment="0" applyProtection="0"/>
    <xf numFmtId="0" fontId="7" fillId="0" borderId="0"/>
    <xf numFmtId="0" fontId="25" fillId="54" borderId="18" applyNumberFormat="0" applyAlignment="0" applyProtection="0"/>
    <xf numFmtId="0" fontId="25" fillId="54" borderId="18" applyNumberFormat="0" applyAlignment="0" applyProtection="0"/>
    <xf numFmtId="0" fontId="25" fillId="54" borderId="18" applyNumberFormat="0" applyAlignment="0" applyProtection="0"/>
    <xf numFmtId="0" fontId="25" fillId="54" borderId="18" applyNumberFormat="0" applyAlignment="0" applyProtection="0"/>
    <xf numFmtId="0" fontId="7" fillId="0" borderId="0"/>
    <xf numFmtId="0" fontId="25" fillId="54" borderId="18" applyNumberFormat="0" applyAlignment="0" applyProtection="0"/>
    <xf numFmtId="0" fontId="91" fillId="54" borderId="18" applyNumberFormat="0" applyAlignment="0" applyProtection="0"/>
    <xf numFmtId="0" fontId="25" fillId="58" borderId="18" applyNumberFormat="0" applyAlignment="0" applyProtection="0"/>
    <xf numFmtId="0" fontId="7" fillId="0" borderId="0"/>
    <xf numFmtId="0" fontId="25" fillId="58" borderId="18" applyNumberFormat="0" applyAlignment="0" applyProtection="0"/>
    <xf numFmtId="0" fontId="25" fillId="54" borderId="18" applyNumberFormat="0" applyAlignment="0" applyProtection="0"/>
    <xf numFmtId="0" fontId="37" fillId="6" borderId="5" applyNumberFormat="0" applyAlignment="0" applyProtection="0"/>
    <xf numFmtId="0" fontId="25" fillId="54" borderId="18" applyNumberFormat="0" applyAlignment="0" applyProtection="0"/>
    <xf numFmtId="0" fontId="91" fillId="54" borderId="18" applyNumberFormat="0" applyAlignment="0" applyProtection="0"/>
    <xf numFmtId="0" fontId="91" fillId="54" borderId="18" applyNumberFormat="0" applyAlignment="0" applyProtection="0"/>
    <xf numFmtId="0" fontId="7" fillId="0" borderId="0"/>
    <xf numFmtId="0" fontId="25" fillId="54" borderId="18" applyNumberFormat="0" applyAlignment="0" applyProtection="0"/>
    <xf numFmtId="0" fontId="25" fillId="54" borderId="18" applyNumberFormat="0" applyAlignment="0" applyProtection="0"/>
    <xf numFmtId="0" fontId="25" fillId="54" borderId="18" applyNumberFormat="0" applyAlignment="0" applyProtection="0"/>
    <xf numFmtId="0" fontId="7" fillId="0" borderId="0"/>
    <xf numFmtId="168" fontId="47" fillId="58" borderId="0">
      <alignment horizontal="right"/>
    </xf>
    <xf numFmtId="0" fontId="92" fillId="89" borderId="0">
      <alignment horizontal="center"/>
    </xf>
    <xf numFmtId="0" fontId="9" fillId="90" borderId="27"/>
    <xf numFmtId="0" fontId="93" fillId="90" borderId="0" applyBorder="0">
      <alignment horizontal="centerContinuous"/>
    </xf>
    <xf numFmtId="0" fontId="65" fillId="0" borderId="28" applyNumberFormat="0" applyProtection="0">
      <alignment wrapText="1"/>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0"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0" fontId="7" fillId="0" borderId="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12" fillId="0" borderId="0" applyFont="0" applyFill="0" applyBorder="0" applyAlignment="0" applyProtection="0"/>
    <xf numFmtId="0" fontId="7" fillId="0" borderId="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7" fillId="0" borderId="0" applyFont="0" applyFill="0" applyBorder="0" applyAlignment="0" applyProtection="0"/>
    <xf numFmtId="0" fontId="7" fillId="0" borderId="0"/>
    <xf numFmtId="9" fontId="57"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56"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5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1" fillId="0" borderId="29" applyNumberFormat="0" applyFont="0" applyFill="0" applyProtection="0">
      <alignment wrapText="1"/>
    </xf>
    <xf numFmtId="0" fontId="65" fillId="0" borderId="30" applyNumberFormat="0" applyFill="0" applyProtection="0">
      <alignment wrapText="1"/>
    </xf>
    <xf numFmtId="0" fontId="26" fillId="0" borderId="0" applyNumberFormat="0" applyFill="0" applyBorder="0" applyAlignment="0" applyProtection="0"/>
    <xf numFmtId="0" fontId="94" fillId="0" borderId="0"/>
    <xf numFmtId="0" fontId="7" fillId="0" borderId="0"/>
    <xf numFmtId="0" fontId="29" fillId="0" borderId="0"/>
    <xf numFmtId="0" fontId="94" fillId="0" borderId="0"/>
    <xf numFmtId="0" fontId="94" fillId="0" borderId="0"/>
    <xf numFmtId="0" fontId="95" fillId="0" borderId="0" applyNumberFormat="0" applyProtection="0">
      <alignment horizontal="left"/>
    </xf>
    <xf numFmtId="0" fontId="26" fillId="0" borderId="0" applyNumberFormat="0" applyFill="0" applyBorder="0" applyAlignment="0" applyProtection="0"/>
    <xf numFmtId="0" fontId="2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6" fillId="0" borderId="0" applyNumberFormat="0" applyFill="0" applyBorder="0" applyAlignment="0" applyProtection="0"/>
    <xf numFmtId="0" fontId="63" fillId="0" borderId="19" applyNumberFormat="0" applyFill="0" applyAlignment="0" applyProtection="0"/>
    <xf numFmtId="0" fontId="63" fillId="0" borderId="19" applyNumberFormat="0" applyFill="0" applyAlignment="0" applyProtection="0"/>
    <xf numFmtId="0" fontId="27" fillId="0" borderId="19" applyNumberFormat="0" applyFill="0" applyAlignment="0" applyProtection="0"/>
    <xf numFmtId="0" fontId="7" fillId="0" borderId="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7" fillId="0" borderId="0"/>
    <xf numFmtId="0" fontId="27" fillId="0" borderId="19" applyNumberFormat="0" applyFill="0" applyAlignment="0" applyProtection="0"/>
    <xf numFmtId="0" fontId="63" fillId="0" borderId="19" applyNumberFormat="0" applyFill="0" applyAlignment="0" applyProtection="0"/>
    <xf numFmtId="0" fontId="27" fillId="0" borderId="31" applyNumberFormat="0" applyFill="0" applyAlignment="0" applyProtection="0"/>
    <xf numFmtId="0" fontId="7" fillId="0" borderId="0"/>
    <xf numFmtId="0" fontId="27" fillId="0" borderId="31" applyNumberFormat="0" applyFill="0" applyAlignment="0" applyProtection="0"/>
    <xf numFmtId="0" fontId="27" fillId="0" borderId="19" applyNumberFormat="0" applyFill="0" applyAlignment="0" applyProtection="0"/>
    <xf numFmtId="0" fontId="43" fillId="0" borderId="9" applyNumberFormat="0" applyFill="0" applyAlignment="0" applyProtection="0"/>
    <xf numFmtId="0" fontId="27" fillId="0" borderId="19" applyNumberFormat="0" applyFill="0" applyAlignment="0" applyProtection="0"/>
    <xf numFmtId="0" fontId="63" fillId="0" borderId="19" applyNumberFormat="0" applyFill="0" applyAlignment="0" applyProtection="0"/>
    <xf numFmtId="0" fontId="63" fillId="0" borderId="19" applyNumberFormat="0" applyFill="0" applyAlignment="0" applyProtection="0"/>
    <xf numFmtId="0" fontId="7" fillId="0" borderId="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7" fillId="0" borderId="0"/>
    <xf numFmtId="0" fontId="28" fillId="0" borderId="0" applyNumberFormat="0" applyFill="0" applyBorder="0" applyAlignment="0" applyProtection="0"/>
    <xf numFmtId="0" fontId="97" fillId="0" borderId="0" applyNumberFormat="0" applyFill="0" applyBorder="0" applyAlignment="0" applyProtection="0"/>
    <xf numFmtId="0" fontId="28" fillId="0" borderId="0" applyNumberFormat="0" applyFill="0" applyBorder="0" applyAlignment="0" applyProtection="0"/>
    <xf numFmtId="0" fontId="97" fillId="0" borderId="0" applyNumberFormat="0" applyFill="0" applyBorder="0" applyAlignment="0" applyProtection="0"/>
    <xf numFmtId="0" fontId="7" fillId="0" borderId="0"/>
    <xf numFmtId="0" fontId="28" fillId="0" borderId="0" applyNumberFormat="0" applyFill="0" applyBorder="0" applyAlignment="0" applyProtection="0"/>
    <xf numFmtId="0" fontId="28" fillId="0" borderId="0" applyNumberFormat="0" applyFill="0" applyBorder="0" applyAlignment="0" applyProtection="0"/>
    <xf numFmtId="0" fontId="41" fillId="0" borderId="0" applyNumberFormat="0" applyFill="0" applyBorder="0" applyAlignment="0" applyProtection="0"/>
    <xf numFmtId="0" fontId="28" fillId="0" borderId="0" applyNumberFormat="0" applyFill="0" applyBorder="0" applyAlignment="0" applyProtection="0"/>
    <xf numFmtId="0" fontId="97" fillId="0" borderId="0" applyNumberFormat="0" applyFill="0" applyBorder="0" applyAlignment="0" applyProtection="0"/>
    <xf numFmtId="0" fontId="7" fillId="0" borderId="0"/>
    <xf numFmtId="0" fontId="28" fillId="0" borderId="0" applyNumberFormat="0" applyFill="0" applyBorder="0" applyAlignment="0" applyProtection="0"/>
    <xf numFmtId="0" fontId="7" fillId="0" borderId="0">
      <alignment readingOrder="1"/>
    </xf>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43" fontId="7" fillId="0" borderId="0" applyFont="0" applyFill="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43" fontId="7" fillId="0" borderId="0" applyFont="0" applyFill="0" applyBorder="0" applyAlignment="0" applyProtection="0"/>
    <xf numFmtId="0" fontId="13" fillId="48" borderId="0" applyNumberFormat="0" applyBorder="0" applyAlignment="0" applyProtection="0"/>
    <xf numFmtId="0" fontId="13" fillId="47" borderId="0" applyNumberFormat="0" applyBorder="0" applyAlignment="0" applyProtection="0"/>
    <xf numFmtId="0" fontId="13" fillId="52" borderId="0" applyNumberFormat="0" applyBorder="0" applyAlignment="0" applyProtection="0"/>
    <xf numFmtId="0" fontId="13" fillId="51" borderId="0" applyNumberFormat="0" applyBorder="0" applyAlignment="0" applyProtection="0"/>
    <xf numFmtId="0" fontId="13" fillId="50"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36" borderId="0" applyNumberFormat="0" applyBorder="0" applyAlignment="0" applyProtection="0"/>
    <xf numFmtId="0" fontId="7" fillId="0" borderId="0">
      <alignment readingOrder="1"/>
    </xf>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57" fillId="0" borderId="0"/>
    <xf numFmtId="0" fontId="57" fillId="0" borderId="0"/>
    <xf numFmtId="0" fontId="57" fillId="0" borderId="0"/>
    <xf numFmtId="0" fontId="7" fillId="0" borderId="0"/>
    <xf numFmtId="0" fontId="7" fillId="0" borderId="0"/>
    <xf numFmtId="0" fontId="7" fillId="0" borderId="0"/>
    <xf numFmtId="0" fontId="7" fillId="0" borderId="0"/>
    <xf numFmtId="0" fontId="57" fillId="0" borderId="0"/>
    <xf numFmtId="0" fontId="57" fillId="0" borderId="0"/>
    <xf numFmtId="0" fontId="57" fillId="0" borderId="0"/>
    <xf numFmtId="0" fontId="7" fillId="0" borderId="0"/>
    <xf numFmtId="0" fontId="7" fillId="0" borderId="0"/>
    <xf numFmtId="0" fontId="7" fillId="0" borderId="0"/>
    <xf numFmtId="0" fontId="7" fillId="0" borderId="0">
      <alignment readingOrder="1"/>
    </xf>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3" borderId="0" applyNumberFormat="0" applyBorder="0" applyAlignment="0" applyProtection="0"/>
    <xf numFmtId="43" fontId="7" fillId="0" borderId="0" applyFont="0" applyFill="0" applyBorder="0" applyAlignment="0" applyProtection="0"/>
    <xf numFmtId="0" fontId="100" fillId="0" borderId="0"/>
    <xf numFmtId="0" fontId="4" fillId="0" borderId="0"/>
    <xf numFmtId="0" fontId="101"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0" fontId="2" fillId="0" borderId="0"/>
    <xf numFmtId="0" fontId="121"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100" fillId="0" borderId="0" applyFont="0" applyFill="0" applyBorder="0" applyAlignment="0" applyProtection="0"/>
  </cellStyleXfs>
  <cellXfs count="504">
    <xf numFmtId="0" fontId="0" fillId="0" borderId="0" xfId="0"/>
    <xf numFmtId="0" fontId="0" fillId="91" borderId="0" xfId="0" applyFill="1"/>
    <xf numFmtId="0" fontId="98" fillId="91" borderId="0" xfId="0" applyFont="1" applyFill="1"/>
    <xf numFmtId="0" fontId="0" fillId="0" borderId="20" xfId="0" applyBorder="1" applyAlignment="1">
      <alignment vertical="top" wrapText="1"/>
    </xf>
    <xf numFmtId="0" fontId="99" fillId="0" borderId="0" xfId="0" applyFont="1" applyAlignment="1">
      <alignment wrapText="1"/>
    </xf>
    <xf numFmtId="0" fontId="0" fillId="0" borderId="0" xfId="0" applyAlignment="1">
      <alignment wrapText="1"/>
    </xf>
    <xf numFmtId="0" fontId="102" fillId="0" borderId="0" xfId="0" applyFont="1" applyAlignment="1">
      <alignment wrapText="1"/>
    </xf>
    <xf numFmtId="0" fontId="102" fillId="0" borderId="0" xfId="0" applyFont="1"/>
    <xf numFmtId="0" fontId="0" fillId="0" borderId="20" xfId="0" applyBorder="1" applyAlignment="1">
      <alignment wrapText="1"/>
    </xf>
    <xf numFmtId="0" fontId="0" fillId="0" borderId="20" xfId="0" applyBorder="1"/>
    <xf numFmtId="0" fontId="102" fillId="0" borderId="20" xfId="0" applyFont="1" applyBorder="1"/>
    <xf numFmtId="0" fontId="103" fillId="92" borderId="0" xfId="55329" applyFont="1" applyFill="1" applyAlignment="1">
      <alignment vertical="top" wrapText="1"/>
    </xf>
    <xf numFmtId="0" fontId="0" fillId="0" borderId="32" xfId="0" applyBorder="1"/>
    <xf numFmtId="0" fontId="0" fillId="0" borderId="0" xfId="0" applyAlignment="1">
      <alignment vertical="top" wrapText="1"/>
    </xf>
    <xf numFmtId="0" fontId="100" fillId="91" borderId="0" xfId="55329" applyFill="1"/>
    <xf numFmtId="0" fontId="100" fillId="0" borderId="0" xfId="55329"/>
    <xf numFmtId="0" fontId="98" fillId="91" borderId="0" xfId="55329" applyFont="1" applyFill="1"/>
    <xf numFmtId="0" fontId="100" fillId="0" borderId="20" xfId="55329" applyBorder="1"/>
    <xf numFmtId="0" fontId="100" fillId="0" borderId="20" xfId="55329" applyBorder="1" applyAlignment="1">
      <alignment vertical="center" wrapText="1"/>
    </xf>
    <xf numFmtId="0" fontId="0" fillId="0" borderId="20" xfId="0" applyBorder="1" applyAlignment="1">
      <alignment horizontal="left" vertical="top" wrapText="1"/>
    </xf>
    <xf numFmtId="0" fontId="0" fillId="0" borderId="20" xfId="0" applyBorder="1" applyAlignment="1">
      <alignment vertical="top"/>
    </xf>
    <xf numFmtId="0" fontId="0" fillId="0" borderId="35" xfId="0" applyBorder="1" applyAlignment="1">
      <alignment vertical="top" wrapText="1"/>
    </xf>
    <xf numFmtId="0" fontId="0" fillId="0" borderId="0" xfId="0" applyAlignment="1">
      <alignment horizontal="left" wrapText="1" indent="2"/>
    </xf>
    <xf numFmtId="0" fontId="0" fillId="0" borderId="32" xfId="0" applyBorder="1" applyAlignment="1">
      <alignment vertical="top"/>
    </xf>
    <xf numFmtId="0" fontId="100" fillId="93" borderId="32" xfId="55329" applyFill="1" applyBorder="1" applyAlignment="1">
      <alignment vertical="top" wrapText="1"/>
    </xf>
    <xf numFmtId="0" fontId="100" fillId="94" borderId="32" xfId="55329" applyFill="1" applyBorder="1" applyAlignment="1">
      <alignment vertical="top" wrapText="1"/>
    </xf>
    <xf numFmtId="0" fontId="110" fillId="0" borderId="20" xfId="0" applyFont="1" applyBorder="1" applyAlignment="1">
      <alignment horizontal="left" vertical="top" wrapText="1" indent="1"/>
    </xf>
    <xf numFmtId="0" fontId="110" fillId="0" borderId="32" xfId="0" applyFont="1" applyBorder="1" applyAlignment="1">
      <alignment vertical="top"/>
    </xf>
    <xf numFmtId="0" fontId="110" fillId="93" borderId="32" xfId="55329" applyFont="1" applyFill="1" applyBorder="1" applyAlignment="1">
      <alignment vertical="top" wrapText="1"/>
    </xf>
    <xf numFmtId="0" fontId="110" fillId="94" borderId="32" xfId="55329" applyFont="1" applyFill="1" applyBorder="1" applyAlignment="1">
      <alignment vertical="top" wrapText="1"/>
    </xf>
    <xf numFmtId="0" fontId="110" fillId="93" borderId="20" xfId="55329" applyFont="1" applyFill="1" applyBorder="1" applyAlignment="1">
      <alignment vertical="top" wrapText="1"/>
    </xf>
    <xf numFmtId="0" fontId="110" fillId="0" borderId="20" xfId="0" applyFont="1" applyBorder="1" applyAlignment="1">
      <alignment vertical="top" wrapText="1"/>
    </xf>
    <xf numFmtId="0" fontId="0" fillId="0" borderId="0" xfId="0" applyAlignment="1">
      <alignment horizontal="left" indent="2"/>
    </xf>
    <xf numFmtId="0" fontId="0" fillId="100" borderId="20" xfId="0" applyFill="1" applyBorder="1"/>
    <xf numFmtId="0" fontId="0" fillId="92" borderId="0" xfId="0" applyFill="1"/>
    <xf numFmtId="0" fontId="112" fillId="92" borderId="0" xfId="0" applyFont="1" applyFill="1" applyAlignment="1">
      <alignment vertical="center"/>
    </xf>
    <xf numFmtId="0" fontId="0" fillId="92" borderId="0" xfId="0" applyFill="1" applyAlignment="1">
      <alignment horizontal="left" vertical="center" indent="1"/>
    </xf>
    <xf numFmtId="0" fontId="0" fillId="92" borderId="0" xfId="0" applyFill="1" applyAlignment="1">
      <alignment horizontal="left" vertical="top" indent="2"/>
    </xf>
    <xf numFmtId="0" fontId="102" fillId="92" borderId="0" xfId="0" applyFont="1" applyFill="1"/>
    <xf numFmtId="0" fontId="102" fillId="92" borderId="20" xfId="0" applyFont="1" applyFill="1" applyBorder="1" applyAlignment="1">
      <alignment wrapText="1"/>
    </xf>
    <xf numFmtId="0" fontId="102" fillId="92" borderId="20" xfId="0" applyFont="1" applyFill="1" applyBorder="1"/>
    <xf numFmtId="0" fontId="0" fillId="92" borderId="20" xfId="0" applyFill="1" applyBorder="1" applyAlignment="1">
      <alignment wrapText="1"/>
    </xf>
    <xf numFmtId="0" fontId="0" fillId="92" borderId="20" xfId="0" applyFill="1" applyBorder="1"/>
    <xf numFmtId="0" fontId="105" fillId="0" borderId="32" xfId="0" applyFont="1" applyBorder="1" applyAlignment="1">
      <alignment vertical="top"/>
    </xf>
    <xf numFmtId="0" fontId="105" fillId="92" borderId="20" xfId="0" applyFont="1" applyFill="1" applyBorder="1"/>
    <xf numFmtId="0" fontId="115" fillId="91" borderId="0" xfId="0" applyFont="1" applyFill="1" applyAlignment="1">
      <alignment wrapText="1"/>
    </xf>
    <xf numFmtId="0" fontId="115" fillId="91" borderId="0" xfId="0" applyFont="1" applyFill="1"/>
    <xf numFmtId="0" fontId="101" fillId="0" borderId="0" xfId="55331" applyBorder="1"/>
    <xf numFmtId="0" fontId="102" fillId="95" borderId="20" xfId="0" applyFont="1" applyFill="1" applyBorder="1" applyAlignment="1">
      <alignment wrapText="1"/>
    </xf>
    <xf numFmtId="0" fontId="98" fillId="91" borderId="0" xfId="0" applyFont="1" applyFill="1" applyAlignment="1">
      <alignment wrapText="1"/>
    </xf>
    <xf numFmtId="0" fontId="105" fillId="0" borderId="32" xfId="0" applyFont="1" applyBorder="1" applyAlignment="1">
      <alignment horizontal="center"/>
    </xf>
    <xf numFmtId="0" fontId="105" fillId="0" borderId="35" xfId="0" applyFont="1" applyBorder="1" applyAlignment="1">
      <alignment horizontal="center"/>
    </xf>
    <xf numFmtId="0" fontId="0" fillId="92" borderId="20" xfId="0" applyFill="1" applyBorder="1" applyAlignment="1">
      <alignment horizontal="left" vertical="top" wrapText="1"/>
    </xf>
    <xf numFmtId="0" fontId="102" fillId="95" borderId="20" xfId="0" applyFont="1" applyFill="1"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117" fillId="92" borderId="0" xfId="0" applyFont="1" applyFill="1"/>
    <xf numFmtId="9" fontId="0" fillId="0" borderId="20" xfId="55335" applyFont="1" applyBorder="1"/>
    <xf numFmtId="0" fontId="0" fillId="0" borderId="34" xfId="0" applyBorder="1"/>
    <xf numFmtId="0" fontId="100" fillId="99" borderId="32" xfId="55329" applyFill="1" applyBorder="1" applyAlignment="1">
      <alignment vertical="top" wrapText="1"/>
    </xf>
    <xf numFmtId="0" fontId="109" fillId="0" borderId="0" xfId="0" applyFont="1"/>
    <xf numFmtId="0" fontId="0" fillId="92" borderId="0" xfId="0" applyFill="1" applyAlignment="1">
      <alignment wrapText="1"/>
    </xf>
    <xf numFmtId="0" fontId="0" fillId="92" borderId="0" xfId="0" applyFill="1" applyAlignment="1">
      <alignment vertical="top" wrapText="1"/>
    </xf>
    <xf numFmtId="0" fontId="99" fillId="92" borderId="0" xfId="0" applyFont="1" applyFill="1"/>
    <xf numFmtId="4" fontId="0" fillId="0" borderId="20" xfId="0" applyNumberFormat="1" applyBorder="1"/>
    <xf numFmtId="0" fontId="102" fillId="92" borderId="0" xfId="0" quotePrefix="1" applyFont="1" applyFill="1" applyAlignment="1">
      <alignment horizontal="left" indent="5"/>
    </xf>
    <xf numFmtId="0" fontId="109" fillId="92" borderId="0" xfId="0" applyFont="1" applyFill="1"/>
    <xf numFmtId="0" fontId="102" fillId="92" borderId="32" xfId="0" applyFont="1" applyFill="1" applyBorder="1"/>
    <xf numFmtId="0" fontId="0" fillId="92" borderId="32" xfId="0" applyFill="1" applyBorder="1"/>
    <xf numFmtId="164" fontId="0" fillId="0" borderId="20" xfId="55335" applyNumberFormat="1" applyFont="1" applyFill="1" applyBorder="1"/>
    <xf numFmtId="3" fontId="0" fillId="0" borderId="20" xfId="0" applyNumberFormat="1" applyBorder="1"/>
    <xf numFmtId="0" fontId="109" fillId="0" borderId="40" xfId="0" applyFont="1" applyBorder="1" applyAlignment="1">
      <alignment horizontal="left"/>
    </xf>
    <xf numFmtId="0" fontId="109" fillId="0" borderId="0" xfId="0" applyFont="1" applyAlignment="1">
      <alignment horizontal="left"/>
    </xf>
    <xf numFmtId="0" fontId="0" fillId="92" borderId="20" xfId="0" applyFill="1" applyBorder="1" applyAlignment="1">
      <alignment horizontal="left" vertical="top"/>
    </xf>
    <xf numFmtId="0" fontId="0" fillId="92" borderId="0" xfId="0" applyFill="1" applyAlignment="1">
      <alignment horizontal="left" vertical="top" wrapText="1"/>
    </xf>
    <xf numFmtId="0" fontId="0" fillId="92" borderId="0" xfId="0" applyFill="1" applyAlignment="1">
      <alignment horizontal="left"/>
    </xf>
    <xf numFmtId="3" fontId="0" fillId="92" borderId="0" xfId="0" applyNumberFormat="1" applyFill="1"/>
    <xf numFmtId="0" fontId="102" fillId="92" borderId="0" xfId="0" applyFont="1" applyFill="1" applyAlignment="1">
      <alignment horizontal="left"/>
    </xf>
    <xf numFmtId="3" fontId="102" fillId="92" borderId="0" xfId="0" applyNumberFormat="1" applyFont="1" applyFill="1"/>
    <xf numFmtId="166" fontId="102" fillId="92" borderId="0" xfId="55335" applyNumberFormat="1" applyFont="1" applyFill="1" applyBorder="1"/>
    <xf numFmtId="0" fontId="98" fillId="92" borderId="0" xfId="0" applyFont="1" applyFill="1"/>
    <xf numFmtId="3" fontId="0" fillId="92" borderId="20" xfId="0" applyNumberFormat="1" applyFill="1" applyBorder="1"/>
    <xf numFmtId="171" fontId="0" fillId="92" borderId="0" xfId="0" applyNumberFormat="1" applyFill="1"/>
    <xf numFmtId="4" fontId="0" fillId="92" borderId="0" xfId="0" applyNumberFormat="1" applyFill="1"/>
    <xf numFmtId="0" fontId="0" fillId="92" borderId="0" xfId="0" applyFill="1" applyAlignment="1">
      <alignment horizontal="left" vertical="top"/>
    </xf>
    <xf numFmtId="43" fontId="0" fillId="92" borderId="20" xfId="55336" applyFont="1" applyFill="1" applyBorder="1"/>
    <xf numFmtId="0" fontId="106" fillId="91" borderId="0" xfId="55337" applyFont="1" applyFill="1"/>
    <xf numFmtId="0" fontId="106" fillId="92" borderId="0" xfId="55337" applyFont="1" applyFill="1"/>
    <xf numFmtId="0" fontId="106" fillId="0" borderId="0" xfId="55337" applyFont="1"/>
    <xf numFmtId="0" fontId="99" fillId="92" borderId="0" xfId="55337" applyFont="1" applyFill="1"/>
    <xf numFmtId="0" fontId="100" fillId="91" borderId="0" xfId="55337" applyFont="1" applyFill="1"/>
    <xf numFmtId="0" fontId="100" fillId="92" borderId="0" xfId="55337" applyFont="1" applyFill="1"/>
    <xf numFmtId="0" fontId="100" fillId="0" borderId="0" xfId="55337" applyFont="1"/>
    <xf numFmtId="0" fontId="98" fillId="91" borderId="20" xfId="55338" applyFont="1" applyFill="1" applyBorder="1" applyAlignment="1">
      <alignment horizontal="center" vertical="center" wrapText="1"/>
    </xf>
    <xf numFmtId="0" fontId="100" fillId="92" borderId="0" xfId="55329" applyFill="1"/>
    <xf numFmtId="0" fontId="2" fillId="0" borderId="0" xfId="55337"/>
    <xf numFmtId="0" fontId="100" fillId="92" borderId="0" xfId="55329" applyFill="1" applyAlignment="1">
      <alignment horizontal="left" vertical="top" wrapText="1"/>
    </xf>
    <xf numFmtId="0" fontId="100" fillId="92" borderId="0" xfId="55329" applyFill="1" applyAlignment="1">
      <alignment horizontal="left" vertical="top"/>
    </xf>
    <xf numFmtId="0" fontId="102" fillId="92" borderId="20" xfId="55329" applyFont="1" applyFill="1" applyBorder="1" applyAlignment="1">
      <alignment horizontal="left" vertical="top" wrapText="1"/>
    </xf>
    <xf numFmtId="0" fontId="100" fillId="92" borderId="0" xfId="55329" applyFill="1" applyAlignment="1">
      <alignment vertical="top" wrapText="1"/>
    </xf>
    <xf numFmtId="169" fontId="102" fillId="92" borderId="20" xfId="55339" applyNumberFormat="1" applyFont="1" applyFill="1" applyBorder="1"/>
    <xf numFmtId="0" fontId="100" fillId="92" borderId="20" xfId="55329" applyFill="1" applyBorder="1"/>
    <xf numFmtId="0" fontId="123" fillId="92" borderId="0" xfId="5562" applyFont="1" applyFill="1"/>
    <xf numFmtId="0" fontId="102" fillId="92" borderId="0" xfId="55329" applyFont="1" applyFill="1"/>
    <xf numFmtId="0" fontId="100" fillId="92" borderId="0" xfId="55329" applyFill="1" applyAlignment="1">
      <alignment wrapText="1"/>
    </xf>
    <xf numFmtId="0" fontId="102" fillId="92" borderId="20" xfId="55329" applyFont="1" applyFill="1" applyBorder="1"/>
    <xf numFmtId="169" fontId="109" fillId="92" borderId="20" xfId="55339" applyNumberFormat="1" applyFont="1" applyFill="1" applyBorder="1"/>
    <xf numFmtId="43" fontId="100" fillId="92" borderId="0" xfId="55329" applyNumberFormat="1" applyFill="1"/>
    <xf numFmtId="169" fontId="100" fillId="92" borderId="20" xfId="55339" applyNumberFormat="1" applyFont="1" applyFill="1" applyBorder="1" applyAlignment="1">
      <alignment wrapText="1"/>
    </xf>
    <xf numFmtId="0" fontId="100" fillId="92" borderId="20" xfId="55329" applyFill="1" applyBorder="1" applyAlignment="1">
      <alignment wrapText="1"/>
    </xf>
    <xf numFmtId="0" fontId="102" fillId="92" borderId="20" xfId="55329" applyFont="1" applyFill="1" applyBorder="1" applyAlignment="1">
      <alignment wrapText="1"/>
    </xf>
    <xf numFmtId="0" fontId="100" fillId="92" borderId="0" xfId="55329" applyFill="1" applyAlignment="1">
      <alignment horizontal="left" wrapText="1"/>
    </xf>
    <xf numFmtId="169" fontId="100" fillId="92" borderId="20" xfId="55339" applyNumberFormat="1" applyFont="1" applyFill="1" applyBorder="1" applyAlignment="1">
      <alignment horizontal="right" vertical="center" wrapText="1"/>
    </xf>
    <xf numFmtId="0" fontId="100" fillId="92" borderId="20" xfId="55329" applyFill="1" applyBorder="1" applyAlignment="1">
      <alignment horizontal="left" vertical="center" wrapText="1"/>
    </xf>
    <xf numFmtId="9" fontId="100" fillId="92" borderId="20" xfId="55329" applyNumberFormat="1" applyFill="1" applyBorder="1" applyAlignment="1">
      <alignment horizontal="right" vertical="center" wrapText="1"/>
    </xf>
    <xf numFmtId="0" fontId="124" fillId="92" borderId="0" xfId="55337" applyFont="1" applyFill="1"/>
    <xf numFmtId="0" fontId="102" fillId="92" borderId="20" xfId="55329" applyFont="1" applyFill="1" applyBorder="1" applyAlignment="1">
      <alignment horizontal="left" wrapText="1"/>
    </xf>
    <xf numFmtId="169" fontId="106" fillId="0" borderId="20" xfId="55339" applyNumberFormat="1" applyFont="1" applyBorder="1"/>
    <xf numFmtId="0" fontId="100" fillId="92" borderId="20" xfId="55329" applyFill="1" applyBorder="1" applyAlignment="1">
      <alignment horizontal="left" wrapText="1"/>
    </xf>
    <xf numFmtId="169" fontId="100" fillId="92" borderId="0" xfId="55339" applyNumberFormat="1" applyFont="1" applyFill="1"/>
    <xf numFmtId="169" fontId="100" fillId="92" borderId="0" xfId="55329" applyNumberFormat="1" applyFill="1"/>
    <xf numFmtId="0" fontId="119" fillId="92" borderId="0" xfId="55329" applyFont="1" applyFill="1"/>
    <xf numFmtId="0" fontId="100" fillId="92" borderId="0" xfId="55329" applyFill="1" applyAlignment="1">
      <alignment horizontal="left" indent="2"/>
    </xf>
    <xf numFmtId="164" fontId="100" fillId="92" borderId="0" xfId="55329" applyNumberFormat="1" applyFill="1" applyAlignment="1">
      <alignment horizontal="left" wrapText="1"/>
    </xf>
    <xf numFmtId="0" fontId="125" fillId="91" borderId="0" xfId="55329" applyFont="1" applyFill="1"/>
    <xf numFmtId="0" fontId="100" fillId="92" borderId="0" xfId="55329" applyFill="1" applyAlignment="1">
      <alignment vertical="center" wrapText="1"/>
    </xf>
    <xf numFmtId="0" fontId="100" fillId="92" borderId="0" xfId="55329" applyFill="1" applyAlignment="1">
      <alignment horizontal="left" vertical="center" wrapText="1"/>
    </xf>
    <xf numFmtId="0" fontId="100" fillId="92" borderId="0" xfId="55329" applyFill="1" applyAlignment="1">
      <alignment horizontal="right" vertical="center" wrapText="1"/>
    </xf>
    <xf numFmtId="0" fontId="100" fillId="92" borderId="0" xfId="55329" applyFill="1" applyAlignment="1">
      <alignment horizontal="left" vertical="center"/>
    </xf>
    <xf numFmtId="0" fontId="106" fillId="92" borderId="0" xfId="55329" applyFont="1" applyFill="1" applyAlignment="1">
      <alignment horizontal="right" vertical="center" wrapText="1"/>
    </xf>
    <xf numFmtId="0" fontId="107" fillId="98" borderId="0" xfId="55329" applyFont="1" applyFill="1" applyAlignment="1">
      <alignment horizontal="left" vertical="center" wrapText="1"/>
    </xf>
    <xf numFmtId="0" fontId="100" fillId="98" borderId="0" xfId="55329" applyFill="1" applyAlignment="1">
      <alignment horizontal="left" vertical="center" wrapText="1"/>
    </xf>
    <xf numFmtId="169" fontId="100" fillId="92" borderId="20" xfId="55339" applyNumberFormat="1" applyFont="1" applyFill="1" applyBorder="1" applyAlignment="1">
      <alignment horizontal="left" vertical="center" wrapText="1"/>
    </xf>
    <xf numFmtId="169" fontId="102" fillId="92" borderId="20" xfId="55329" applyNumberFormat="1" applyFont="1" applyFill="1" applyBorder="1" applyAlignment="1">
      <alignment horizontal="left" vertical="center" wrapText="1"/>
    </xf>
    <xf numFmtId="9" fontId="102" fillId="92" borderId="20" xfId="55340" applyFont="1" applyFill="1" applyBorder="1" applyAlignment="1">
      <alignment horizontal="left" vertical="center" wrapText="1"/>
    </xf>
    <xf numFmtId="172" fontId="102" fillId="92" borderId="20" xfId="55341" applyNumberFormat="1" applyFont="1" applyFill="1" applyBorder="1" applyAlignment="1">
      <alignment horizontal="left" vertical="center" wrapText="1"/>
    </xf>
    <xf numFmtId="0" fontId="102" fillId="92" borderId="20" xfId="55329" applyFont="1" applyFill="1" applyBorder="1" applyAlignment="1">
      <alignment horizontal="left" vertical="center" wrapText="1"/>
    </xf>
    <xf numFmtId="9" fontId="102" fillId="92" borderId="0" xfId="55340" applyFont="1" applyFill="1" applyAlignment="1">
      <alignment horizontal="left" vertical="center" wrapText="1"/>
    </xf>
    <xf numFmtId="43" fontId="100" fillId="92" borderId="20" xfId="55339" applyFont="1" applyFill="1" applyBorder="1" applyAlignment="1">
      <alignment horizontal="left" vertical="center" wrapText="1"/>
    </xf>
    <xf numFmtId="43" fontId="100" fillId="92" borderId="32" xfId="55339" applyFont="1" applyFill="1" applyBorder="1" applyAlignment="1">
      <alignment horizontal="left" vertical="center" wrapText="1"/>
    </xf>
    <xf numFmtId="9" fontId="100" fillId="92" borderId="0" xfId="55340" applyFont="1" applyFill="1" applyAlignment="1">
      <alignment horizontal="left" vertical="center" wrapText="1"/>
    </xf>
    <xf numFmtId="169" fontId="100" fillId="92" borderId="20" xfId="55329" applyNumberFormat="1" applyFill="1" applyBorder="1" applyAlignment="1">
      <alignment horizontal="left" vertical="center" wrapText="1"/>
    </xf>
    <xf numFmtId="0" fontId="102" fillId="101" borderId="20" xfId="55329" applyFont="1" applyFill="1" applyBorder="1" applyAlignment="1">
      <alignment horizontal="left" wrapText="1"/>
    </xf>
    <xf numFmtId="169" fontId="100" fillId="92" borderId="20" xfId="55339" applyNumberFormat="1" applyFont="1" applyFill="1" applyBorder="1" applyAlignment="1">
      <alignment horizontal="left" wrapText="1"/>
    </xf>
    <xf numFmtId="3" fontId="100" fillId="92" borderId="0" xfId="55329" applyNumberFormat="1" applyFill="1" applyAlignment="1">
      <alignment horizontal="left" vertical="center" wrapText="1"/>
    </xf>
    <xf numFmtId="0" fontId="102" fillId="101" borderId="20" xfId="55329" quotePrefix="1" applyFont="1" applyFill="1" applyBorder="1" applyAlignment="1">
      <alignment horizontal="left" wrapText="1"/>
    </xf>
    <xf numFmtId="169" fontId="100" fillId="92" borderId="20" xfId="55339" applyNumberFormat="1" applyFont="1" applyFill="1" applyBorder="1"/>
    <xf numFmtId="169" fontId="102" fillId="0" borderId="20" xfId="55339" applyNumberFormat="1" applyFont="1" applyBorder="1"/>
    <xf numFmtId="0" fontId="109" fillId="92" borderId="0" xfId="55337" applyFont="1" applyFill="1"/>
    <xf numFmtId="0" fontId="102" fillId="92" borderId="20" xfId="55329" applyFont="1" applyFill="1" applyBorder="1" applyAlignment="1">
      <alignment vertical="center" wrapText="1"/>
    </xf>
    <xf numFmtId="9" fontId="100" fillId="0" borderId="20" xfId="55340" applyFont="1" applyBorder="1"/>
    <xf numFmtId="0" fontId="2" fillId="92" borderId="0" xfId="55337" applyFill="1"/>
    <xf numFmtId="0" fontId="100" fillId="92" borderId="20" xfId="55337" applyFont="1" applyFill="1" applyBorder="1"/>
    <xf numFmtId="0" fontId="102" fillId="92" borderId="20" xfId="55337" applyFont="1" applyFill="1" applyBorder="1" applyAlignment="1">
      <alignment horizontal="right"/>
    </xf>
    <xf numFmtId="9" fontId="100" fillId="92" borderId="20" xfId="55340" applyFont="1" applyFill="1" applyBorder="1"/>
    <xf numFmtId="9" fontId="102" fillId="92" borderId="20" xfId="55337" applyNumberFormat="1" applyFont="1" applyFill="1" applyBorder="1"/>
    <xf numFmtId="0" fontId="101" fillId="92" borderId="0" xfId="5562" applyFont="1" applyFill="1"/>
    <xf numFmtId="9" fontId="100" fillId="92" borderId="0" xfId="55337" applyNumberFormat="1" applyFont="1" applyFill="1"/>
    <xf numFmtId="0" fontId="109" fillId="92" borderId="0" xfId="55329" applyFont="1" applyFill="1"/>
    <xf numFmtId="0" fontId="108" fillId="92" borderId="0" xfId="55337" applyFont="1" applyFill="1" applyAlignment="1">
      <alignment horizontal="left" wrapText="1"/>
    </xf>
    <xf numFmtId="0" fontId="108" fillId="92" borderId="0" xfId="55337" applyFont="1" applyFill="1" applyAlignment="1">
      <alignment horizontal="left"/>
    </xf>
    <xf numFmtId="0" fontId="108" fillId="92" borderId="20" xfId="55337" applyFont="1" applyFill="1" applyBorder="1" applyAlignment="1">
      <alignment horizontal="left" wrapText="1"/>
    </xf>
    <xf numFmtId="9" fontId="108" fillId="92" borderId="20" xfId="55340" applyFont="1" applyFill="1" applyBorder="1" applyAlignment="1">
      <alignment horizontal="left" wrapText="1"/>
    </xf>
    <xf numFmtId="2" fontId="108" fillId="92" borderId="20" xfId="55337" applyNumberFormat="1" applyFont="1" applyFill="1" applyBorder="1" applyAlignment="1">
      <alignment horizontal="center" vertical="center" wrapText="1"/>
    </xf>
    <xf numFmtId="0" fontId="118" fillId="92" borderId="0" xfId="5562" applyFont="1" applyFill="1"/>
    <xf numFmtId="49" fontId="122" fillId="96" borderId="20" xfId="5562" applyNumberFormat="1" applyFont="1" applyFill="1" applyBorder="1" applyAlignment="1">
      <alignment horizontal="left" vertical="center" wrapText="1"/>
    </xf>
    <xf numFmtId="49" fontId="122" fillId="95" borderId="20" xfId="5562" applyNumberFormat="1" applyFont="1" applyFill="1" applyBorder="1" applyAlignment="1">
      <alignment horizontal="left" vertical="center" wrapText="1"/>
    </xf>
    <xf numFmtId="0" fontId="102" fillId="92" borderId="0" xfId="0" applyFont="1" applyFill="1" applyAlignment="1">
      <alignment vertical="center"/>
    </xf>
    <xf numFmtId="49" fontId="122" fillId="101" borderId="20" xfId="5562" applyNumberFormat="1" applyFont="1" applyFill="1" applyBorder="1" applyAlignment="1">
      <alignment horizontal="left" vertical="center" wrapText="1"/>
    </xf>
    <xf numFmtId="49" fontId="122" fillId="102" borderId="20" xfId="5562" applyNumberFormat="1" applyFont="1" applyFill="1" applyBorder="1" applyAlignment="1">
      <alignment horizontal="left" vertical="center" wrapText="1"/>
    </xf>
    <xf numFmtId="3" fontId="0" fillId="92" borderId="0" xfId="0" applyNumberFormat="1" applyFill="1" applyAlignment="1">
      <alignment vertical="center"/>
    </xf>
    <xf numFmtId="3" fontId="0" fillId="92" borderId="20" xfId="0" applyNumberFormat="1" applyFill="1" applyBorder="1" applyAlignment="1">
      <alignment vertical="center"/>
    </xf>
    <xf numFmtId="9" fontId="0" fillId="92" borderId="20" xfId="55335" applyFont="1" applyFill="1" applyBorder="1" applyAlignment="1">
      <alignment vertical="center"/>
    </xf>
    <xf numFmtId="0" fontId="0" fillId="92" borderId="33" xfId="0" applyFill="1" applyBorder="1" applyAlignment="1">
      <alignment horizontal="left" vertical="top" wrapText="1"/>
    </xf>
    <xf numFmtId="0" fontId="109" fillId="92" borderId="0" xfId="0" applyFont="1" applyFill="1" applyAlignment="1">
      <alignment horizontal="left"/>
    </xf>
    <xf numFmtId="44" fontId="0" fillId="101" borderId="20" xfId="0" applyNumberFormat="1" applyFill="1" applyBorder="1"/>
    <xf numFmtId="0" fontId="101" fillId="92" borderId="0" xfId="55331" applyFill="1"/>
    <xf numFmtId="0" fontId="1" fillId="91" borderId="0" xfId="55329" applyFont="1" applyFill="1"/>
    <xf numFmtId="0" fontId="1" fillId="92" borderId="0" xfId="55329" applyFont="1" applyFill="1"/>
    <xf numFmtId="0" fontId="1" fillId="0" borderId="0" xfId="55329" applyFont="1"/>
    <xf numFmtId="0" fontId="121" fillId="92" borderId="0" xfId="55329" applyFont="1" applyFill="1"/>
    <xf numFmtId="0" fontId="132" fillId="92" borderId="0" xfId="55329" applyFont="1" applyFill="1"/>
    <xf numFmtId="0" fontId="121" fillId="92" borderId="0" xfId="55329" applyFont="1" applyFill="1" applyAlignment="1">
      <alignment horizontal="left" vertical="top" wrapText="1"/>
    </xf>
    <xf numFmtId="0" fontId="132" fillId="92" borderId="20" xfId="55329" applyFont="1" applyFill="1" applyBorder="1"/>
    <xf numFmtId="0" fontId="121" fillId="92" borderId="20" xfId="55329" applyFont="1" applyFill="1" applyBorder="1"/>
    <xf numFmtId="174" fontId="121" fillId="92" borderId="20" xfId="55329" applyNumberFormat="1" applyFont="1" applyFill="1" applyBorder="1"/>
    <xf numFmtId="0" fontId="121" fillId="92" borderId="0" xfId="55329" applyFont="1" applyFill="1" applyAlignment="1">
      <alignment horizontal="left" vertical="top"/>
    </xf>
    <xf numFmtId="0" fontId="132" fillId="92" borderId="0" xfId="55329" applyFont="1" applyFill="1" applyAlignment="1">
      <alignment horizontal="left" vertical="top" wrapText="1"/>
    </xf>
    <xf numFmtId="0" fontId="121" fillId="92" borderId="0" xfId="55329" applyFont="1" applyFill="1" applyAlignment="1">
      <alignment wrapText="1"/>
    </xf>
    <xf numFmtId="0" fontId="132" fillId="92" borderId="20" xfId="55329" applyFont="1" applyFill="1" applyBorder="1" applyAlignment="1">
      <alignment horizontal="left" vertical="top" wrapText="1"/>
    </xf>
    <xf numFmtId="0" fontId="121" fillId="92" borderId="20" xfId="55329" applyFont="1" applyFill="1" applyBorder="1" applyAlignment="1">
      <alignment horizontal="left" vertical="top" wrapText="1"/>
    </xf>
    <xf numFmtId="0" fontId="132" fillId="92" borderId="20" xfId="55329" applyFont="1" applyFill="1" applyBorder="1" applyAlignment="1">
      <alignment wrapText="1"/>
    </xf>
    <xf numFmtId="175" fontId="121" fillId="92" borderId="20" xfId="55329" applyNumberFormat="1" applyFont="1" applyFill="1" applyBorder="1"/>
    <xf numFmtId="175" fontId="121" fillId="92" borderId="20" xfId="55329" applyNumberFormat="1" applyFont="1" applyFill="1" applyBorder="1" applyAlignment="1">
      <alignment horizontal="right"/>
    </xf>
    <xf numFmtId="0" fontId="121" fillId="92" borderId="20" xfId="55329" applyFont="1" applyFill="1" applyBorder="1" applyAlignment="1">
      <alignment horizontal="right"/>
    </xf>
    <xf numFmtId="0" fontId="121" fillId="92" borderId="0" xfId="55329" applyFont="1" applyFill="1" applyAlignment="1">
      <alignment horizontal="left"/>
    </xf>
    <xf numFmtId="0" fontId="121" fillId="92" borderId="32" xfId="55329" applyFont="1" applyFill="1" applyBorder="1"/>
    <xf numFmtId="1" fontId="121" fillId="92" borderId="20" xfId="55329" applyNumberFormat="1" applyFont="1" applyFill="1" applyBorder="1"/>
    <xf numFmtId="176" fontId="121" fillId="92" borderId="20" xfId="55329" applyNumberFormat="1" applyFont="1" applyFill="1" applyBorder="1"/>
    <xf numFmtId="2" fontId="121" fillId="92" borderId="20" xfId="55329" applyNumberFormat="1" applyFont="1" applyFill="1" applyBorder="1"/>
    <xf numFmtId="11" fontId="121" fillId="92" borderId="20" xfId="55329" applyNumberFormat="1" applyFont="1" applyFill="1" applyBorder="1"/>
    <xf numFmtId="0" fontId="121" fillId="92" borderId="38" xfId="55329" applyFont="1" applyFill="1" applyBorder="1"/>
    <xf numFmtId="2" fontId="121" fillId="92" borderId="34" xfId="55329" applyNumberFormat="1" applyFont="1" applyFill="1" applyBorder="1"/>
    <xf numFmtId="164" fontId="121" fillId="92" borderId="20" xfId="55329" applyNumberFormat="1" applyFont="1" applyFill="1" applyBorder="1"/>
    <xf numFmtId="2" fontId="121" fillId="92" borderId="0" xfId="55329" applyNumberFormat="1" applyFont="1" applyFill="1"/>
    <xf numFmtId="0" fontId="119" fillId="92" borderId="0" xfId="0" applyFont="1" applyFill="1" applyAlignment="1">
      <alignment vertical="top" wrapText="1"/>
    </xf>
    <xf numFmtId="0" fontId="102" fillId="92" borderId="20" xfId="55329" applyFont="1" applyFill="1" applyBorder="1" applyAlignment="1">
      <alignment horizontal="right" vertical="center" wrapText="1"/>
    </xf>
    <xf numFmtId="0" fontId="0" fillId="92" borderId="0" xfId="55329" applyFont="1" applyFill="1" applyAlignment="1">
      <alignment horizontal="right" vertical="center"/>
    </xf>
    <xf numFmtId="0" fontId="0" fillId="92" borderId="0" xfId="55329" applyFont="1" applyFill="1" applyAlignment="1">
      <alignment horizontal="right" vertical="center" wrapText="1"/>
    </xf>
    <xf numFmtId="169" fontId="100" fillId="92" borderId="20" xfId="55336" applyNumberFormat="1" applyFont="1" applyFill="1" applyBorder="1" applyAlignment="1">
      <alignment horizontal="left" vertical="center" wrapText="1"/>
    </xf>
    <xf numFmtId="176" fontId="100" fillId="0" borderId="20" xfId="55329" applyNumberFormat="1" applyBorder="1"/>
    <xf numFmtId="9" fontId="121" fillId="92" borderId="20" xfId="55335" applyFont="1" applyFill="1" applyBorder="1"/>
    <xf numFmtId="0" fontId="109" fillId="0" borderId="0" xfId="0" applyFont="1" applyAlignment="1">
      <alignment vertical="top"/>
    </xf>
    <xf numFmtId="0" fontId="135" fillId="92" borderId="20" xfId="0" applyFont="1" applyFill="1" applyBorder="1" applyAlignment="1">
      <alignment vertical="top" wrapText="1"/>
    </xf>
    <xf numFmtId="0" fontId="135" fillId="92" borderId="20" xfId="0" applyFont="1" applyFill="1" applyBorder="1" applyAlignment="1">
      <alignment horizontal="center" vertical="top" wrapText="1"/>
    </xf>
    <xf numFmtId="0" fontId="135" fillId="92" borderId="20" xfId="0" applyFont="1" applyFill="1" applyBorder="1" applyAlignment="1">
      <alignment horizontal="center" vertical="center" wrapText="1"/>
    </xf>
    <xf numFmtId="0" fontId="0" fillId="92" borderId="0" xfId="0" applyFill="1" applyAlignment="1">
      <alignment horizontal="left" indent="1"/>
    </xf>
    <xf numFmtId="164" fontId="0" fillId="92" borderId="20" xfId="0" applyNumberFormat="1" applyFill="1" applyBorder="1"/>
    <xf numFmtId="0" fontId="121" fillId="92" borderId="0" xfId="0" applyFont="1" applyFill="1"/>
    <xf numFmtId="0" fontId="136" fillId="92" borderId="0" xfId="0" applyFont="1" applyFill="1" applyAlignment="1">
      <alignment vertical="top" wrapText="1"/>
    </xf>
    <xf numFmtId="1" fontId="0" fillId="92" borderId="20" xfId="0" applyNumberFormat="1" applyFill="1" applyBorder="1"/>
    <xf numFmtId="9" fontId="0" fillId="92" borderId="20" xfId="55335" applyFont="1" applyFill="1" applyBorder="1"/>
    <xf numFmtId="164" fontId="0" fillId="92" borderId="20" xfId="55335" applyNumberFormat="1" applyFont="1" applyFill="1" applyBorder="1"/>
    <xf numFmtId="173" fontId="0" fillId="92" borderId="20" xfId="0" applyNumberFormat="1" applyFill="1" applyBorder="1"/>
    <xf numFmtId="0" fontId="102" fillId="92" borderId="20" xfId="0" applyFont="1" applyFill="1" applyBorder="1" applyAlignment="1">
      <alignment vertical="top"/>
    </xf>
    <xf numFmtId="0" fontId="0" fillId="92" borderId="20" xfId="0" applyFill="1" applyBorder="1" applyAlignment="1">
      <alignment vertical="top" wrapText="1"/>
    </xf>
    <xf numFmtId="0" fontId="102" fillId="92" borderId="20" xfId="0" applyFont="1" applyFill="1" applyBorder="1" applyAlignment="1">
      <alignment horizontal="center"/>
    </xf>
    <xf numFmtId="0" fontId="102" fillId="92" borderId="20" xfId="0" applyFont="1" applyFill="1" applyBorder="1" applyAlignment="1">
      <alignment horizontal="left"/>
    </xf>
    <xf numFmtId="0" fontId="102" fillId="92" borderId="0" xfId="0" applyFont="1" applyFill="1" applyAlignment="1">
      <alignment horizontal="center"/>
    </xf>
    <xf numFmtId="0" fontId="116" fillId="92" borderId="20" xfId="0" applyFont="1" applyFill="1" applyBorder="1" applyAlignment="1" applyProtection="1">
      <alignment horizontal="left" vertical="center" indent="1"/>
      <protection hidden="1"/>
    </xf>
    <xf numFmtId="44" fontId="0" fillId="92" borderId="20" xfId="0" applyNumberFormat="1" applyFill="1" applyBorder="1"/>
    <xf numFmtId="0" fontId="102" fillId="92" borderId="20" xfId="0" applyFont="1" applyFill="1" applyBorder="1" applyAlignment="1">
      <alignment horizontal="left" vertical="top" wrapText="1"/>
    </xf>
    <xf numFmtId="0" fontId="0" fillId="92" borderId="0" xfId="0" applyFill="1" applyAlignment="1">
      <alignment vertical="top"/>
    </xf>
    <xf numFmtId="3" fontId="102" fillId="92" borderId="20" xfId="0" applyNumberFormat="1" applyFont="1" applyFill="1" applyBorder="1"/>
    <xf numFmtId="169" fontId="102" fillId="92" borderId="20" xfId="55336" applyNumberFormat="1" applyFont="1" applyFill="1" applyBorder="1"/>
    <xf numFmtId="170" fontId="102" fillId="92" borderId="20" xfId="0" applyNumberFormat="1" applyFont="1" applyFill="1" applyBorder="1"/>
    <xf numFmtId="0" fontId="0" fillId="92" borderId="0" xfId="0" applyFill="1" applyAlignment="1">
      <alignment horizontal="left" wrapText="1"/>
    </xf>
    <xf numFmtId="0" fontId="137" fillId="92" borderId="20" xfId="0" applyFont="1" applyFill="1" applyBorder="1"/>
    <xf numFmtId="3" fontId="0" fillId="0" borderId="0" xfId="0" applyNumberFormat="1"/>
    <xf numFmtId="0" fontId="102" fillId="92" borderId="20" xfId="55337" applyFont="1" applyFill="1" applyBorder="1" applyAlignment="1">
      <alignment horizontal="center" vertical="center" wrapText="1"/>
    </xf>
    <xf numFmtId="0" fontId="102" fillId="92" borderId="20" xfId="55337" applyFont="1" applyFill="1" applyBorder="1" applyAlignment="1">
      <alignment horizontal="left" vertical="center" wrapText="1"/>
    </xf>
    <xf numFmtId="0" fontId="134" fillId="92" borderId="20" xfId="0" applyFont="1" applyFill="1" applyBorder="1"/>
    <xf numFmtId="0" fontId="0" fillId="92" borderId="20" xfId="0" applyFill="1" applyBorder="1" applyAlignment="1">
      <alignment horizontal="right"/>
    </xf>
    <xf numFmtId="164" fontId="102" fillId="92" borderId="20" xfId="0" applyNumberFormat="1" applyFont="1" applyFill="1" applyBorder="1"/>
    <xf numFmtId="0" fontId="109" fillId="92" borderId="20" xfId="0" applyFont="1" applyFill="1" applyBorder="1"/>
    <xf numFmtId="0" fontId="102" fillId="0" borderId="0" xfId="0" applyFont="1" applyAlignment="1">
      <alignment horizontal="left"/>
    </xf>
    <xf numFmtId="166" fontId="118" fillId="92" borderId="0" xfId="55335" applyNumberFormat="1" applyFont="1" applyFill="1" applyBorder="1"/>
    <xf numFmtId="0" fontId="105" fillId="92" borderId="0" xfId="0" applyFont="1" applyFill="1"/>
    <xf numFmtId="0" fontId="118" fillId="92" borderId="0" xfId="0" applyFont="1" applyFill="1"/>
    <xf numFmtId="3" fontId="105" fillId="92" borderId="0" xfId="0" applyNumberFormat="1" applyFont="1" applyFill="1"/>
    <xf numFmtId="0" fontId="43" fillId="92" borderId="0" xfId="0" applyFont="1" applyFill="1"/>
    <xf numFmtId="9" fontId="0" fillId="101" borderId="34" xfId="55335" applyFont="1" applyFill="1" applyBorder="1"/>
    <xf numFmtId="9" fontId="0" fillId="101" borderId="20" xfId="55335" applyFont="1" applyFill="1" applyBorder="1"/>
    <xf numFmtId="0" fontId="138" fillId="0" borderId="0" xfId="0" applyFont="1" applyAlignment="1">
      <alignment vertical="center" wrapText="1"/>
    </xf>
    <xf numFmtId="177" fontId="0" fillId="92" borderId="0" xfId="0" applyNumberFormat="1" applyFill="1"/>
    <xf numFmtId="43" fontId="100" fillId="92" borderId="0" xfId="55329" applyNumberFormat="1" applyFill="1" applyAlignment="1">
      <alignment horizontal="left" vertical="center" wrapText="1"/>
    </xf>
    <xf numFmtId="43" fontId="0" fillId="92" borderId="0" xfId="0" applyNumberFormat="1" applyFill="1"/>
    <xf numFmtId="169" fontId="0" fillId="92" borderId="20" xfId="55336" applyNumberFormat="1" applyFont="1" applyFill="1" applyBorder="1" applyAlignment="1">
      <alignment horizontal="left" indent="3"/>
    </xf>
    <xf numFmtId="2" fontId="0" fillId="92" borderId="20" xfId="0" applyNumberFormat="1" applyFill="1" applyBorder="1" applyAlignment="1">
      <alignment wrapText="1"/>
    </xf>
    <xf numFmtId="0" fontId="100" fillId="92" borderId="20" xfId="55337" applyFont="1" applyFill="1" applyBorder="1" applyAlignment="1">
      <alignment horizontal="left" vertical="center" wrapText="1"/>
    </xf>
    <xf numFmtId="0" fontId="0" fillId="92" borderId="20" xfId="55337" applyFont="1" applyFill="1" applyBorder="1" applyAlignment="1">
      <alignment horizontal="left" vertical="center" wrapText="1"/>
    </xf>
    <xf numFmtId="0" fontId="139" fillId="92" borderId="0" xfId="0" applyFont="1" applyFill="1" applyAlignment="1">
      <alignment horizontal="left"/>
    </xf>
    <xf numFmtId="44" fontId="100" fillId="0" borderId="20" xfId="55342" applyBorder="1"/>
    <xf numFmtId="0" fontId="0" fillId="0" borderId="20" xfId="0" applyBorder="1" applyAlignment="1">
      <alignment horizontal="left" vertical="center"/>
    </xf>
    <xf numFmtId="4" fontId="0" fillId="92" borderId="20" xfId="0" applyNumberFormat="1" applyFill="1" applyBorder="1"/>
    <xf numFmtId="0" fontId="139" fillId="92" borderId="0" xfId="0" applyFont="1" applyFill="1" applyAlignment="1">
      <alignment horizontal="left" vertical="top" wrapText="1"/>
    </xf>
    <xf numFmtId="166" fontId="100" fillId="92" borderId="20" xfId="55329" applyNumberFormat="1" applyFill="1" applyBorder="1" applyAlignment="1">
      <alignment horizontal="right" vertical="center" wrapText="1"/>
    </xf>
    <xf numFmtId="3" fontId="0" fillId="92" borderId="20" xfId="0" applyNumberFormat="1" applyFill="1" applyBorder="1" applyAlignment="1">
      <alignment wrapText="1"/>
    </xf>
    <xf numFmtId="0" fontId="140" fillId="0" borderId="0" xfId="0" applyFont="1" applyAlignment="1">
      <alignment horizontal="left" vertical="center" indent="4"/>
    </xf>
    <xf numFmtId="0" fontId="141" fillId="92" borderId="0" xfId="0" applyFont="1" applyFill="1" applyAlignment="1">
      <alignment horizontal="left" vertical="top"/>
    </xf>
    <xf numFmtId="0" fontId="101" fillId="92" borderId="0" xfId="55331" applyFill="1" applyAlignment="1">
      <alignment horizontal="left" vertical="top"/>
    </xf>
    <xf numFmtId="0" fontId="102" fillId="0" borderId="20" xfId="55337" applyFont="1" applyBorder="1" applyAlignment="1">
      <alignment wrapText="1"/>
    </xf>
    <xf numFmtId="0" fontId="100" fillId="92" borderId="20" xfId="55329" applyFill="1" applyBorder="1" applyAlignment="1">
      <alignment horizontal="left"/>
    </xf>
    <xf numFmtId="0" fontId="101" fillId="0" borderId="0" xfId="55331"/>
    <xf numFmtId="0" fontId="100" fillId="0" borderId="20" xfId="55337" applyFont="1" applyBorder="1"/>
    <xf numFmtId="0" fontId="101" fillId="92" borderId="0" xfId="55331" applyFill="1" applyAlignment="1">
      <alignment vertical="top"/>
    </xf>
    <xf numFmtId="3" fontId="0" fillId="96" borderId="20" xfId="0" applyNumberFormat="1" applyFill="1" applyBorder="1"/>
    <xf numFmtId="4" fontId="0" fillId="96" borderId="20" xfId="0" applyNumberFormat="1" applyFill="1" applyBorder="1"/>
    <xf numFmtId="0" fontId="120" fillId="92" borderId="0" xfId="55337" applyFont="1" applyFill="1" applyAlignment="1">
      <alignment horizontal="left" vertical="top" wrapText="1"/>
    </xf>
    <xf numFmtId="0" fontId="99" fillId="92" borderId="0" xfId="0" applyFont="1" applyFill="1" applyAlignment="1">
      <alignment vertical="center"/>
    </xf>
    <xf numFmtId="0" fontId="119" fillId="92" borderId="0" xfId="0" applyFont="1" applyFill="1"/>
    <xf numFmtId="1" fontId="0" fillId="101" borderId="20" xfId="0" applyNumberFormat="1" applyFill="1" applyBorder="1"/>
    <xf numFmtId="0" fontId="118" fillId="92" borderId="20" xfId="5562" applyFont="1" applyFill="1" applyBorder="1"/>
    <xf numFmtId="0" fontId="139" fillId="92" borderId="0" xfId="0" applyFont="1" applyFill="1"/>
    <xf numFmtId="0" fontId="147" fillId="92" borderId="0" xfId="55337" applyFont="1" applyFill="1" applyAlignment="1">
      <alignment horizontal="left" vertical="top" wrapText="1"/>
    </xf>
    <xf numFmtId="9" fontId="0" fillId="0" borderId="20" xfId="0" applyNumberFormat="1" applyBorder="1"/>
    <xf numFmtId="0" fontId="101" fillId="92" borderId="20" xfId="55331" applyFill="1" applyBorder="1" applyAlignment="1">
      <alignment horizontal="left"/>
    </xf>
    <xf numFmtId="9" fontId="0" fillId="0" borderId="20" xfId="55336" applyNumberFormat="1" applyFont="1" applyFill="1" applyBorder="1"/>
    <xf numFmtId="3" fontId="102" fillId="92" borderId="20" xfId="0" applyNumberFormat="1" applyFont="1" applyFill="1" applyBorder="1" applyAlignment="1">
      <alignment vertical="center"/>
    </xf>
    <xf numFmtId="0" fontId="102" fillId="92" borderId="20" xfId="0" applyFont="1" applyFill="1" applyBorder="1" applyAlignment="1">
      <alignment horizontal="left" vertical="top"/>
    </xf>
    <xf numFmtId="0" fontId="102" fillId="92" borderId="33" xfId="0" applyFont="1" applyFill="1" applyBorder="1" applyAlignment="1">
      <alignment horizontal="left" vertical="top" wrapText="1"/>
    </xf>
    <xf numFmtId="0" fontId="102" fillId="0" borderId="20" xfId="0" applyFont="1" applyBorder="1" applyAlignment="1">
      <alignment wrapText="1"/>
    </xf>
    <xf numFmtId="3" fontId="102" fillId="100" borderId="20" xfId="0" applyNumberFormat="1" applyFont="1" applyFill="1" applyBorder="1" applyAlignment="1">
      <alignment horizontal="center" vertical="center"/>
    </xf>
    <xf numFmtId="3" fontId="102" fillId="100" borderId="20" xfId="0" applyNumberFormat="1" applyFont="1" applyFill="1" applyBorder="1" applyAlignment="1">
      <alignment horizontal="center"/>
    </xf>
    <xf numFmtId="3" fontId="102" fillId="100" borderId="20" xfId="0" applyNumberFormat="1" applyFont="1" applyFill="1" applyBorder="1" applyAlignment="1">
      <alignment vertical="center"/>
    </xf>
    <xf numFmtId="3" fontId="102" fillId="100" borderId="20" xfId="0" applyNumberFormat="1" applyFont="1" applyFill="1" applyBorder="1" applyAlignment="1">
      <alignment vertical="center" wrapText="1"/>
    </xf>
    <xf numFmtId="0" fontId="118" fillId="100" borderId="20" xfId="5562" applyFont="1" applyFill="1" applyBorder="1" applyAlignment="1">
      <alignment vertical="center"/>
    </xf>
    <xf numFmtId="169" fontId="100" fillId="92" borderId="20" xfId="55329" applyNumberFormat="1" applyFill="1" applyBorder="1" applyAlignment="1">
      <alignment horizontal="left" vertical="top"/>
    </xf>
    <xf numFmtId="0" fontId="100" fillId="92" borderId="20" xfId="55329" applyFill="1" applyBorder="1" applyAlignment="1">
      <alignment horizontal="left" vertical="top" wrapText="1"/>
    </xf>
    <xf numFmtId="169" fontId="100" fillId="92" borderId="20" xfId="55339" applyNumberFormat="1" applyFont="1" applyFill="1" applyBorder="1" applyAlignment="1">
      <alignment horizontal="left" vertical="top" wrapText="1"/>
    </xf>
    <xf numFmtId="0" fontId="102" fillId="100" borderId="20" xfId="55329" applyFont="1" applyFill="1" applyBorder="1" applyAlignment="1">
      <alignment horizontal="center"/>
    </xf>
    <xf numFmtId="0" fontId="102" fillId="100" borderId="20" xfId="55329" applyFont="1" applyFill="1" applyBorder="1" applyAlignment="1">
      <alignment horizontal="center" vertical="center" wrapText="1"/>
    </xf>
    <xf numFmtId="0" fontId="102" fillId="100" borderId="20" xfId="55329" applyFont="1" applyFill="1" applyBorder="1" applyAlignment="1">
      <alignment horizontal="center" vertical="center"/>
    </xf>
    <xf numFmtId="0" fontId="100" fillId="100" borderId="20" xfId="55329" applyFill="1" applyBorder="1" applyAlignment="1">
      <alignment horizontal="center"/>
    </xf>
    <xf numFmtId="0" fontId="102" fillId="100" borderId="20" xfId="55329" applyFont="1" applyFill="1" applyBorder="1" applyAlignment="1">
      <alignment wrapText="1"/>
    </xf>
    <xf numFmtId="0" fontId="102" fillId="100" borderId="20" xfId="55329" applyFont="1" applyFill="1" applyBorder="1"/>
    <xf numFmtId="0" fontId="137" fillId="92" borderId="20" xfId="55329" applyFont="1" applyFill="1" applyBorder="1" applyAlignment="1">
      <alignment horizontal="right"/>
    </xf>
    <xf numFmtId="0" fontId="102" fillId="100" borderId="20" xfId="55337" applyFont="1" applyFill="1" applyBorder="1" applyAlignment="1">
      <alignment horizontal="center" vertical="center" wrapText="1"/>
    </xf>
    <xf numFmtId="0" fontId="102" fillId="92" borderId="20" xfId="55329" quotePrefix="1" applyFont="1" applyFill="1" applyBorder="1" applyAlignment="1">
      <alignment horizontal="left" wrapText="1"/>
    </xf>
    <xf numFmtId="9" fontId="100" fillId="101" borderId="20" xfId="55335" applyFont="1" applyFill="1" applyBorder="1" applyAlignment="1">
      <alignment horizontal="left" wrapText="1"/>
    </xf>
    <xf numFmtId="9" fontId="0" fillId="92" borderId="20" xfId="55335" applyFont="1" applyFill="1" applyBorder="1" applyAlignment="1">
      <alignment wrapText="1"/>
    </xf>
    <xf numFmtId="0" fontId="139" fillId="92" borderId="0" xfId="0" applyFont="1" applyFill="1" applyAlignment="1">
      <alignment horizontal="left" vertical="top"/>
    </xf>
    <xf numFmtId="0" fontId="102" fillId="92" borderId="32" xfId="55329" applyFont="1" applyFill="1" applyBorder="1" applyAlignment="1">
      <alignment horizontal="right" vertical="center" wrapText="1"/>
    </xf>
    <xf numFmtId="0" fontId="107" fillId="92" borderId="35" xfId="55329" applyFont="1" applyFill="1" applyBorder="1" applyAlignment="1">
      <alignment horizontal="right" vertical="center" wrapText="1"/>
    </xf>
    <xf numFmtId="169" fontId="102" fillId="92" borderId="20" xfId="55339" applyNumberFormat="1" applyFont="1" applyFill="1" applyBorder="1" applyAlignment="1">
      <alignment horizontal="left" vertical="center" wrapText="1"/>
    </xf>
    <xf numFmtId="9" fontId="100" fillId="92" borderId="20" xfId="55340" applyFont="1" applyFill="1" applyBorder="1" applyAlignment="1">
      <alignment horizontal="left" vertical="center" wrapText="1"/>
    </xf>
    <xf numFmtId="172" fontId="100" fillId="92" borderId="20" xfId="55341" applyNumberFormat="1" applyFont="1" applyFill="1" applyBorder="1" applyAlignment="1">
      <alignment horizontal="left" vertical="center" wrapText="1"/>
    </xf>
    <xf numFmtId="0" fontId="102" fillId="102" borderId="20" xfId="55329" applyFont="1" applyFill="1" applyBorder="1" applyAlignment="1">
      <alignment horizontal="right" vertical="center" wrapText="1"/>
    </xf>
    <xf numFmtId="0" fontId="102" fillId="92" borderId="35" xfId="55329" applyFont="1" applyFill="1" applyBorder="1" applyAlignment="1">
      <alignment horizontal="right" vertical="center" wrapText="1"/>
    </xf>
    <xf numFmtId="9" fontId="100" fillId="92" borderId="20" xfId="55340" applyFont="1" applyFill="1" applyBorder="1" applyAlignment="1">
      <alignment horizontal="right" vertical="center" wrapText="1"/>
    </xf>
    <xf numFmtId="44" fontId="100" fillId="92" borderId="20" xfId="55342" applyFont="1" applyFill="1" applyBorder="1" applyAlignment="1">
      <alignment horizontal="left" vertical="center" wrapText="1"/>
    </xf>
    <xf numFmtId="0" fontId="100" fillId="92" borderId="20" xfId="55329" applyFill="1" applyBorder="1" applyAlignment="1">
      <alignment horizontal="right" vertical="center" wrapText="1"/>
    </xf>
    <xf numFmtId="0" fontId="102" fillId="102" borderId="20" xfId="55337" applyFont="1" applyFill="1" applyBorder="1" applyAlignment="1">
      <alignment horizontal="center" vertical="center" wrapText="1"/>
    </xf>
    <xf numFmtId="9" fontId="100" fillId="101" borderId="20" xfId="55340" applyFont="1" applyFill="1" applyBorder="1" applyAlignment="1">
      <alignment horizontal="right" wrapText="1"/>
    </xf>
    <xf numFmtId="9" fontId="102" fillId="101" borderId="20" xfId="55340" applyFont="1" applyFill="1" applyBorder="1" applyAlignment="1">
      <alignment horizontal="right" wrapText="1"/>
    </xf>
    <xf numFmtId="0" fontId="102" fillId="0" borderId="20" xfId="55337" applyFont="1" applyBorder="1" applyAlignment="1">
      <alignment horizontal="left" vertical="center" wrapText="1"/>
    </xf>
    <xf numFmtId="0" fontId="102" fillId="92" borderId="20" xfId="55337" applyFont="1" applyFill="1" applyBorder="1" applyAlignment="1">
      <alignment horizontal="right" vertical="center" wrapText="1"/>
    </xf>
    <xf numFmtId="0" fontId="121" fillId="92" borderId="0" xfId="55337" applyFont="1" applyFill="1"/>
    <xf numFmtId="0" fontId="102" fillId="92" borderId="0" xfId="55337" applyFont="1" applyFill="1"/>
    <xf numFmtId="0" fontId="153" fillId="102" borderId="20" xfId="55337" applyFont="1" applyFill="1" applyBorder="1" applyAlignment="1">
      <alignment horizontal="center" vertical="center" wrapText="1"/>
    </xf>
    <xf numFmtId="0" fontId="154" fillId="92" borderId="20" xfId="55337" applyFont="1" applyFill="1" applyBorder="1" applyAlignment="1">
      <alignment horizontal="center" vertical="center" wrapText="1"/>
    </xf>
    <xf numFmtId="9" fontId="102" fillId="102" borderId="20" xfId="55340" applyFont="1" applyFill="1" applyBorder="1" applyAlignment="1">
      <alignment horizontal="center" vertical="center"/>
    </xf>
    <xf numFmtId="2" fontId="102" fillId="92" borderId="20" xfId="55337" applyNumberFormat="1" applyFont="1" applyFill="1" applyBorder="1"/>
    <xf numFmtId="9" fontId="105" fillId="92" borderId="20" xfId="55340" applyFont="1" applyFill="1" applyBorder="1" applyAlignment="1">
      <alignment horizontal="center" vertical="center" wrapText="1"/>
    </xf>
    <xf numFmtId="9" fontId="100" fillId="101" borderId="20" xfId="55329" applyNumberFormat="1" applyFill="1" applyBorder="1" applyAlignment="1">
      <alignment wrapText="1"/>
    </xf>
    <xf numFmtId="166" fontId="100" fillId="101" borderId="20" xfId="55329" applyNumberFormat="1" applyFill="1" applyBorder="1" applyAlignment="1">
      <alignment wrapText="1"/>
    </xf>
    <xf numFmtId="0" fontId="121" fillId="0" borderId="0" xfId="55337" applyFont="1"/>
    <xf numFmtId="0" fontId="121" fillId="92" borderId="20" xfId="55337" applyFont="1" applyFill="1" applyBorder="1"/>
    <xf numFmtId="9" fontId="100" fillId="92" borderId="20" xfId="55329" applyNumberFormat="1" applyFill="1" applyBorder="1" applyAlignment="1">
      <alignment wrapText="1"/>
    </xf>
    <xf numFmtId="0" fontId="102" fillId="102" borderId="20" xfId="55337" applyFont="1" applyFill="1" applyBorder="1"/>
    <xf numFmtId="0" fontId="100" fillId="92" borderId="0" xfId="55337" applyFont="1" applyFill="1" applyAlignment="1">
      <alignment horizontal="left" vertical="top"/>
    </xf>
    <xf numFmtId="9" fontId="118" fillId="92" borderId="20" xfId="55340" applyFont="1" applyFill="1" applyBorder="1" applyAlignment="1">
      <alignment horizontal="right" wrapText="1"/>
    </xf>
    <xf numFmtId="0" fontId="118" fillId="92" borderId="0" xfId="55337" applyFont="1" applyFill="1" applyAlignment="1">
      <alignment horizontal="left"/>
    </xf>
    <xf numFmtId="169" fontId="100" fillId="0" borderId="20" xfId="55336" applyNumberFormat="1" applyFont="1" applyBorder="1"/>
    <xf numFmtId="9" fontId="100" fillId="0" borderId="20" xfId="0" applyNumberFormat="1" applyFont="1" applyBorder="1" applyAlignment="1">
      <alignment vertical="center" wrapText="1"/>
    </xf>
    <xf numFmtId="9" fontId="100" fillId="101" borderId="20" xfId="55329" applyNumberFormat="1" applyFill="1" applyBorder="1" applyAlignment="1">
      <alignment horizontal="left" vertical="center" wrapText="1"/>
    </xf>
    <xf numFmtId="9" fontId="102" fillId="102" borderId="20" xfId="55340" applyFont="1" applyFill="1" applyBorder="1"/>
    <xf numFmtId="9" fontId="102" fillId="92" borderId="20" xfId="55340" applyFont="1" applyFill="1" applyBorder="1"/>
    <xf numFmtId="9" fontId="131" fillId="102" borderId="20" xfId="55337" applyNumberFormat="1" applyFont="1" applyFill="1" applyBorder="1" applyAlignment="1">
      <alignment horizontal="left"/>
    </xf>
    <xf numFmtId="9" fontId="105" fillId="101" borderId="20" xfId="55340" applyFont="1" applyFill="1" applyBorder="1" applyAlignment="1">
      <alignment horizontal="left" wrapText="1"/>
    </xf>
    <xf numFmtId="0" fontId="118" fillId="102" borderId="20" xfId="55337" applyFont="1" applyFill="1" applyBorder="1" applyAlignment="1">
      <alignment horizontal="center" wrapText="1"/>
    </xf>
    <xf numFmtId="0" fontId="120" fillId="0" borderId="0" xfId="0" applyFont="1" applyAlignment="1">
      <alignment horizontal="left" vertical="center"/>
    </xf>
    <xf numFmtId="9" fontId="0" fillId="92" borderId="34" xfId="55335" applyFont="1" applyFill="1" applyBorder="1"/>
    <xf numFmtId="0" fontId="0" fillId="92" borderId="34" xfId="0" applyFill="1" applyBorder="1"/>
    <xf numFmtId="164" fontId="0" fillId="92" borderId="34" xfId="55335" applyNumberFormat="1" applyFont="1" applyFill="1" applyBorder="1"/>
    <xf numFmtId="41" fontId="0" fillId="92" borderId="20" xfId="55336" applyNumberFormat="1" applyFont="1" applyFill="1" applyBorder="1" applyAlignment="1">
      <alignment horizontal="left" vertical="top" wrapText="1"/>
    </xf>
    <xf numFmtId="3" fontId="100" fillId="92" borderId="20" xfId="55335" applyNumberFormat="1" applyFont="1" applyFill="1" applyBorder="1"/>
    <xf numFmtId="4" fontId="0" fillId="92" borderId="20" xfId="0" applyNumberFormat="1" applyFill="1" applyBorder="1" applyAlignment="1">
      <alignment horizontal="right"/>
    </xf>
    <xf numFmtId="0" fontId="102" fillId="102" borderId="20" xfId="55337" applyFont="1" applyFill="1" applyBorder="1" applyAlignment="1">
      <alignment horizontal="left" vertical="center" wrapText="1"/>
    </xf>
    <xf numFmtId="0" fontId="102" fillId="102" borderId="20" xfId="0" applyFont="1" applyFill="1" applyBorder="1" applyAlignment="1">
      <alignment wrapText="1"/>
    </xf>
    <xf numFmtId="0" fontId="102" fillId="102" borderId="20" xfId="0" applyFont="1" applyFill="1" applyBorder="1"/>
    <xf numFmtId="0" fontId="102" fillId="102" borderId="20" xfId="0" applyFont="1" applyFill="1" applyBorder="1" applyAlignment="1">
      <alignment horizontal="center"/>
    </xf>
    <xf numFmtId="0" fontId="102" fillId="102" borderId="32" xfId="0" applyFont="1" applyFill="1" applyBorder="1"/>
    <xf numFmtId="0" fontId="136" fillId="102" borderId="20" xfId="0" applyFont="1" applyFill="1" applyBorder="1" applyAlignment="1">
      <alignment vertical="top" wrapText="1"/>
    </xf>
    <xf numFmtId="0" fontId="0" fillId="92" borderId="20" xfId="0" applyFill="1" applyBorder="1" applyAlignment="1">
      <alignment horizontal="center"/>
    </xf>
    <xf numFmtId="1" fontId="100" fillId="92" borderId="20" xfId="55336" applyNumberFormat="1" applyFont="1" applyFill="1" applyBorder="1" applyAlignment="1">
      <alignment horizontal="center" vertical="center" wrapText="1"/>
    </xf>
    <xf numFmtId="0" fontId="0" fillId="92" borderId="20" xfId="0" applyFill="1" applyBorder="1" applyAlignment="1">
      <alignment horizontal="center" vertical="top" wrapText="1"/>
    </xf>
    <xf numFmtId="0" fontId="117" fillId="92" borderId="0" xfId="55329" applyFont="1" applyFill="1"/>
    <xf numFmtId="49" fontId="105" fillId="92" borderId="20" xfId="55338" applyNumberFormat="1" applyFont="1" applyFill="1" applyBorder="1" applyAlignment="1">
      <alignment horizontal="left" vertical="top" wrapText="1"/>
    </xf>
    <xf numFmtId="0" fontId="105" fillId="92" borderId="0" xfId="55337" applyFont="1" applyFill="1" applyAlignment="1">
      <alignment horizontal="left" vertical="top" wrapText="1"/>
    </xf>
    <xf numFmtId="0" fontId="98" fillId="91" borderId="40" xfId="55338" applyFont="1" applyFill="1" applyBorder="1" applyAlignment="1">
      <alignment horizontal="center" vertical="center" wrapText="1"/>
    </xf>
    <xf numFmtId="0" fontId="98" fillId="91" borderId="0" xfId="55338" applyFont="1" applyFill="1" applyAlignment="1">
      <alignment horizontal="center" vertical="center" wrapText="1"/>
    </xf>
    <xf numFmtId="0" fontId="148" fillId="92" borderId="0" xfId="55337" applyFont="1" applyFill="1" applyAlignment="1">
      <alignment horizontal="left" vertical="top" wrapText="1"/>
    </xf>
    <xf numFmtId="0" fontId="145" fillId="92" borderId="0" xfId="55337" applyFont="1" applyFill="1" applyAlignment="1">
      <alignment horizontal="left" vertical="top" wrapText="1"/>
    </xf>
    <xf numFmtId="0" fontId="120" fillId="92" borderId="0" xfId="55337" applyFont="1" applyFill="1" applyAlignment="1">
      <alignment horizontal="left" vertical="top" wrapText="1"/>
    </xf>
    <xf numFmtId="3" fontId="102" fillId="100" borderId="20" xfId="0" applyNumberFormat="1" applyFont="1" applyFill="1" applyBorder="1" applyAlignment="1">
      <alignment horizontal="center" vertical="center"/>
    </xf>
    <xf numFmtId="9" fontId="0" fillId="92" borderId="32" xfId="55335" applyFont="1" applyFill="1" applyBorder="1" applyAlignment="1">
      <alignment horizontal="right"/>
    </xf>
    <xf numFmtId="9" fontId="0" fillId="92" borderId="35" xfId="55335" applyFont="1" applyFill="1" applyBorder="1" applyAlignment="1">
      <alignment horizontal="right"/>
    </xf>
    <xf numFmtId="0" fontId="139" fillId="92" borderId="0" xfId="0" applyFont="1" applyFill="1" applyAlignment="1">
      <alignment horizontal="left" vertical="top" wrapText="1"/>
    </xf>
    <xf numFmtId="0" fontId="0" fillId="92" borderId="0" xfId="0" applyFill="1" applyAlignment="1">
      <alignment horizontal="left" vertical="top" wrapText="1"/>
    </xf>
    <xf numFmtId="0" fontId="139" fillId="92" borderId="0" xfId="0" applyFont="1" applyFill="1" applyAlignment="1">
      <alignment horizontal="left" wrapText="1"/>
    </xf>
    <xf numFmtId="0" fontId="102" fillId="100" borderId="20" xfId="0" applyFont="1" applyFill="1" applyBorder="1" applyAlignment="1">
      <alignment horizontal="left" vertical="center" wrapText="1"/>
    </xf>
    <xf numFmtId="0" fontId="102" fillId="100" borderId="32" xfId="55329" applyFont="1" applyFill="1" applyBorder="1" applyAlignment="1">
      <alignment horizontal="center" wrapText="1"/>
    </xf>
    <xf numFmtId="0" fontId="102" fillId="100" borderId="35" xfId="55329" applyFont="1" applyFill="1" applyBorder="1" applyAlignment="1">
      <alignment horizontal="center" wrapText="1"/>
    </xf>
    <xf numFmtId="0" fontId="100" fillId="92" borderId="0" xfId="55329" applyFill="1" applyAlignment="1">
      <alignment horizontal="left" vertical="top" wrapText="1"/>
    </xf>
    <xf numFmtId="0" fontId="102" fillId="100" borderId="20" xfId="55329" applyFont="1" applyFill="1" applyBorder="1" applyAlignment="1">
      <alignment horizontal="left"/>
    </xf>
    <xf numFmtId="0" fontId="102" fillId="100" borderId="20" xfId="55329" applyFont="1" applyFill="1" applyBorder="1" applyAlignment="1">
      <alignment horizontal="center"/>
    </xf>
    <xf numFmtId="0" fontId="142" fillId="0" borderId="0" xfId="0" applyFont="1" applyAlignment="1">
      <alignment horizontal="left" vertical="top" wrapText="1"/>
    </xf>
    <xf numFmtId="0" fontId="102" fillId="92" borderId="20" xfId="55329" applyFont="1" applyFill="1" applyBorder="1" applyAlignment="1">
      <alignment horizontal="right" vertical="center" wrapText="1"/>
    </xf>
    <xf numFmtId="0" fontId="102" fillId="102" borderId="20" xfId="55329" applyFont="1" applyFill="1" applyBorder="1" applyAlignment="1">
      <alignment horizontal="center" vertical="center" wrapText="1"/>
    </xf>
    <xf numFmtId="0" fontId="102" fillId="92" borderId="20" xfId="55329" applyFont="1" applyFill="1" applyBorder="1" applyAlignment="1">
      <alignment horizontal="center" vertical="center" wrapText="1"/>
    </xf>
    <xf numFmtId="9" fontId="100" fillId="92" borderId="32" xfId="55340" applyFont="1" applyFill="1" applyBorder="1" applyAlignment="1">
      <alignment horizontal="center" vertical="center" wrapText="1"/>
    </xf>
    <xf numFmtId="9" fontId="100" fillId="92" borderId="35" xfId="55340" applyFont="1" applyFill="1" applyBorder="1" applyAlignment="1">
      <alignment horizontal="center" vertical="center" wrapText="1"/>
    </xf>
    <xf numFmtId="0" fontId="102" fillId="102" borderId="20" xfId="55329" applyFont="1" applyFill="1" applyBorder="1" applyAlignment="1">
      <alignment horizontal="center" vertical="center"/>
    </xf>
    <xf numFmtId="0" fontId="120" fillId="0" borderId="0" xfId="0" applyFont="1" applyAlignment="1">
      <alignment horizontal="left" vertical="top" wrapText="1"/>
    </xf>
    <xf numFmtId="0" fontId="100" fillId="92" borderId="0" xfId="55329" applyFill="1" applyAlignment="1">
      <alignment horizontal="left" wrapText="1"/>
    </xf>
    <xf numFmtId="0" fontId="121" fillId="92" borderId="0" xfId="55329" applyFont="1" applyFill="1" applyAlignment="1">
      <alignment horizontal="left" vertical="top" wrapText="1"/>
    </xf>
    <xf numFmtId="0" fontId="0" fillId="0" borderId="0" xfId="0" applyAlignment="1">
      <alignment horizontal="left" vertical="top" wrapText="1"/>
    </xf>
    <xf numFmtId="0" fontId="102" fillId="92" borderId="40" xfId="0" applyFont="1" applyFill="1" applyBorder="1" applyAlignment="1">
      <alignment horizontal="left"/>
    </xf>
    <xf numFmtId="0" fontId="102" fillId="92" borderId="0" xfId="0" applyFont="1" applyFill="1" applyAlignment="1">
      <alignment horizontal="left"/>
    </xf>
    <xf numFmtId="0" fontId="136" fillId="102" borderId="20" xfId="0" applyFont="1" applyFill="1" applyBorder="1" applyAlignment="1">
      <alignment horizontal="center" vertical="top" wrapText="1"/>
    </xf>
    <xf numFmtId="0" fontId="136" fillId="102" borderId="33" xfId="0" applyFont="1" applyFill="1" applyBorder="1" applyAlignment="1">
      <alignment horizontal="center" vertical="top" wrapText="1"/>
    </xf>
    <xf numFmtId="0" fontId="136" fillId="102" borderId="34" xfId="0" applyFont="1" applyFill="1" applyBorder="1" applyAlignment="1">
      <alignment horizontal="center" vertical="top" wrapText="1"/>
    </xf>
    <xf numFmtId="0" fontId="102" fillId="92" borderId="32" xfId="0" applyFont="1" applyFill="1" applyBorder="1" applyAlignment="1">
      <alignment horizontal="left"/>
    </xf>
    <xf numFmtId="0" fontId="102" fillId="92" borderId="35" xfId="0" applyFont="1" applyFill="1" applyBorder="1" applyAlignment="1">
      <alignment horizontal="left"/>
    </xf>
    <xf numFmtId="0" fontId="102" fillId="0" borderId="32" xfId="0" applyFont="1" applyBorder="1" applyAlignment="1">
      <alignment horizontal="left"/>
    </xf>
    <xf numFmtId="0" fontId="102" fillId="0" borderId="35" xfId="0" applyFont="1" applyBorder="1" applyAlignment="1">
      <alignment horizontal="left"/>
    </xf>
    <xf numFmtId="9" fontId="102" fillId="92" borderId="32" xfId="55337" applyNumberFormat="1" applyFont="1" applyFill="1" applyBorder="1" applyAlignment="1">
      <alignment horizontal="center"/>
    </xf>
    <xf numFmtId="9" fontId="102" fillId="92" borderId="35" xfId="55337" applyNumberFormat="1" applyFont="1" applyFill="1" applyBorder="1" applyAlignment="1">
      <alignment horizontal="center"/>
    </xf>
    <xf numFmtId="9" fontId="102" fillId="102" borderId="32" xfId="55340" applyFont="1" applyFill="1" applyBorder="1" applyAlignment="1">
      <alignment horizontal="center"/>
    </xf>
    <xf numFmtId="9" fontId="102" fillId="102" borderId="10" xfId="55340" applyFont="1" applyFill="1" applyBorder="1" applyAlignment="1">
      <alignment horizontal="center"/>
    </xf>
    <xf numFmtId="9" fontId="102" fillId="102" borderId="35" xfId="55340" applyFont="1" applyFill="1" applyBorder="1" applyAlignment="1">
      <alignment horizontal="center"/>
    </xf>
    <xf numFmtId="9" fontId="102" fillId="102" borderId="33" xfId="55340" applyFont="1" applyFill="1" applyBorder="1" applyAlignment="1">
      <alignment horizontal="center" vertical="center"/>
    </xf>
    <xf numFmtId="9" fontId="102" fillId="102" borderId="34" xfId="55340" applyFont="1" applyFill="1" applyBorder="1" applyAlignment="1">
      <alignment horizontal="center" vertical="center"/>
    </xf>
    <xf numFmtId="0" fontId="102" fillId="102" borderId="20" xfId="55337" applyFont="1" applyFill="1" applyBorder="1" applyAlignment="1">
      <alignment horizontal="center"/>
    </xf>
    <xf numFmtId="9" fontId="102" fillId="102" borderId="20" xfId="55340" applyFont="1" applyFill="1" applyBorder="1" applyAlignment="1">
      <alignment horizontal="center"/>
    </xf>
    <xf numFmtId="0" fontId="102" fillId="102" borderId="20" xfId="55337" applyFont="1" applyFill="1" applyBorder="1" applyAlignment="1">
      <alignment horizontal="center" wrapText="1"/>
    </xf>
    <xf numFmtId="9" fontId="100" fillId="92" borderId="20" xfId="55340" applyFont="1" applyFill="1" applyBorder="1" applyAlignment="1">
      <alignment horizontal="center"/>
    </xf>
    <xf numFmtId="2" fontId="100" fillId="92" borderId="20" xfId="55337" applyNumberFormat="1" applyFont="1" applyFill="1" applyBorder="1" applyAlignment="1">
      <alignment horizontal="center"/>
    </xf>
    <xf numFmtId="0" fontId="102" fillId="102" borderId="32" xfId="55337" applyFont="1" applyFill="1" applyBorder="1" applyAlignment="1">
      <alignment horizontal="center" vertical="center" wrapText="1"/>
    </xf>
    <xf numFmtId="0" fontId="102" fillId="102" borderId="35" xfId="55337" applyFont="1" applyFill="1" applyBorder="1" applyAlignment="1">
      <alignment horizontal="center" vertical="center" wrapText="1"/>
    </xf>
    <xf numFmtId="0" fontId="100" fillId="92" borderId="0" xfId="55329" applyFill="1" applyAlignment="1">
      <alignment horizontal="left" vertical="top"/>
    </xf>
    <xf numFmtId="0" fontId="102" fillId="92" borderId="20" xfId="55329" applyFont="1" applyFill="1" applyBorder="1" applyAlignment="1">
      <alignment horizontal="center"/>
    </xf>
    <xf numFmtId="0" fontId="102" fillId="102" borderId="20" xfId="55337" applyFont="1" applyFill="1" applyBorder="1" applyAlignment="1">
      <alignment horizontal="center" vertical="center"/>
    </xf>
    <xf numFmtId="0" fontId="102" fillId="102" borderId="20" xfId="55337" applyFont="1" applyFill="1" applyBorder="1" applyAlignment="1">
      <alignment horizontal="center" vertical="center" wrapText="1"/>
    </xf>
    <xf numFmtId="0" fontId="102" fillId="102" borderId="33" xfId="55337" applyFont="1" applyFill="1" applyBorder="1" applyAlignment="1">
      <alignment horizontal="center" vertical="center" wrapText="1"/>
    </xf>
    <xf numFmtId="0" fontId="102" fillId="102" borderId="34" xfId="55337" applyFont="1" applyFill="1" applyBorder="1" applyAlignment="1">
      <alignment horizontal="center" vertical="center" wrapText="1"/>
    </xf>
    <xf numFmtId="0" fontId="102" fillId="102" borderId="33" xfId="55337" applyFont="1" applyFill="1" applyBorder="1" applyAlignment="1">
      <alignment horizontal="center"/>
    </xf>
    <xf numFmtId="0" fontId="102" fillId="102" borderId="34" xfId="55337" applyFont="1" applyFill="1" applyBorder="1" applyAlignment="1">
      <alignment horizontal="center"/>
    </xf>
    <xf numFmtId="0" fontId="102" fillId="102" borderId="32" xfId="55337" applyFont="1" applyFill="1" applyBorder="1" applyAlignment="1">
      <alignment horizontal="center"/>
    </xf>
    <xf numFmtId="0" fontId="102" fillId="102" borderId="10" xfId="55337" applyFont="1" applyFill="1" applyBorder="1" applyAlignment="1">
      <alignment horizontal="center"/>
    </xf>
    <xf numFmtId="0" fontId="102" fillId="102" borderId="35" xfId="55337" applyFont="1" applyFill="1" applyBorder="1" applyAlignment="1">
      <alignment horizontal="center"/>
    </xf>
    <xf numFmtId="0" fontId="153" fillId="92" borderId="20" xfId="55337" applyFont="1" applyFill="1" applyBorder="1" applyAlignment="1">
      <alignment horizontal="center" vertical="center" wrapText="1"/>
    </xf>
    <xf numFmtId="0" fontId="108" fillId="92" borderId="0" xfId="55337" applyFont="1" applyFill="1" applyAlignment="1">
      <alignment horizontal="left" wrapText="1"/>
    </xf>
    <xf numFmtId="0" fontId="102" fillId="100" borderId="20" xfId="55337" applyFont="1" applyFill="1" applyBorder="1" applyAlignment="1">
      <alignment horizontal="center" vertical="center"/>
    </xf>
    <xf numFmtId="0" fontId="102" fillId="100" borderId="20" xfId="55337" applyFont="1" applyFill="1" applyBorder="1" applyAlignment="1">
      <alignment horizontal="center" vertical="center" wrapText="1"/>
    </xf>
    <xf numFmtId="0" fontId="102" fillId="92" borderId="0" xfId="0" applyFont="1" applyFill="1" applyAlignment="1">
      <alignment horizontal="left" vertical="top"/>
    </xf>
    <xf numFmtId="0" fontId="135" fillId="92" borderId="33" xfId="0" applyFont="1" applyFill="1" applyBorder="1" applyAlignment="1">
      <alignment horizontal="center" vertical="center" wrapText="1"/>
    </xf>
    <xf numFmtId="0" fontId="135" fillId="92" borderId="41" xfId="0" applyFont="1" applyFill="1" applyBorder="1" applyAlignment="1">
      <alignment horizontal="center" vertical="center" wrapText="1"/>
    </xf>
    <xf numFmtId="0" fontId="135" fillId="92" borderId="34" xfId="0" applyFont="1" applyFill="1" applyBorder="1" applyAlignment="1">
      <alignment horizontal="center" vertical="center" wrapText="1"/>
    </xf>
    <xf numFmtId="0" fontId="102" fillId="92" borderId="0" xfId="0" applyFont="1" applyFill="1" applyAlignment="1">
      <alignment horizontal="left" vertical="top" wrapText="1"/>
    </xf>
    <xf numFmtId="0" fontId="109" fillId="92" borderId="0" xfId="0" applyFont="1" applyFill="1" applyAlignment="1">
      <alignment horizontal="left" vertical="top" wrapText="1"/>
    </xf>
    <xf numFmtId="0" fontId="135" fillId="92" borderId="33" xfId="0" applyFont="1" applyFill="1" applyBorder="1" applyAlignment="1">
      <alignment horizontal="center" vertical="top" wrapText="1"/>
    </xf>
    <xf numFmtId="0" fontId="135" fillId="92" borderId="34" xfId="0" applyFont="1" applyFill="1" applyBorder="1" applyAlignment="1">
      <alignment horizontal="center" vertical="top" wrapText="1"/>
    </xf>
    <xf numFmtId="0" fontId="0" fillId="92" borderId="0" xfId="0" applyFill="1" applyAlignment="1">
      <alignment horizontal="left" wrapText="1"/>
    </xf>
    <xf numFmtId="0" fontId="102" fillId="102" borderId="20" xfId="0" applyFont="1" applyFill="1" applyBorder="1" applyAlignment="1">
      <alignment horizontal="center"/>
    </xf>
    <xf numFmtId="0" fontId="102" fillId="102" borderId="33" xfId="0" applyFont="1" applyFill="1" applyBorder="1" applyAlignment="1">
      <alignment horizontal="center"/>
    </xf>
    <xf numFmtId="0" fontId="102" fillId="102" borderId="34" xfId="0" applyFont="1" applyFill="1" applyBorder="1" applyAlignment="1">
      <alignment horizontal="center"/>
    </xf>
    <xf numFmtId="0" fontId="118" fillId="92" borderId="0" xfId="0" applyFont="1" applyFill="1" applyAlignment="1">
      <alignment horizontal="left" vertical="top" wrapText="1"/>
    </xf>
    <xf numFmtId="0" fontId="0" fillId="0" borderId="32"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0" fillId="0" borderId="40" xfId="0" applyBorder="1" applyAlignment="1">
      <alignment horizontal="left" vertical="top" wrapText="1"/>
    </xf>
    <xf numFmtId="0" fontId="0" fillId="0" borderId="27" xfId="0"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100" fillId="93" borderId="20" xfId="55329" applyFill="1" applyBorder="1" applyAlignment="1">
      <alignment horizontal="left" vertical="top" wrapText="1"/>
    </xf>
    <xf numFmtId="0" fontId="100" fillId="99" borderId="20" xfId="55329" applyFill="1" applyBorder="1" applyAlignment="1">
      <alignment horizontal="left" vertical="top" wrapText="1"/>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100" fillId="99" borderId="36" xfId="55329" applyFill="1" applyBorder="1" applyAlignment="1">
      <alignment horizontal="center" vertical="top" wrapText="1"/>
    </xf>
    <xf numFmtId="0" fontId="100" fillId="99" borderId="37" xfId="55329" applyFill="1" applyBorder="1" applyAlignment="1">
      <alignment horizontal="center" vertical="top" wrapText="1"/>
    </xf>
    <xf numFmtId="0" fontId="100" fillId="99" borderId="38" xfId="55329" applyFill="1" applyBorder="1" applyAlignment="1">
      <alignment horizontal="center" vertical="top" wrapText="1"/>
    </xf>
    <xf numFmtId="0" fontId="100" fillId="99" borderId="39" xfId="55329" applyFill="1" applyBorder="1" applyAlignment="1">
      <alignment horizontal="center" vertical="top" wrapText="1"/>
    </xf>
    <xf numFmtId="0" fontId="100" fillId="93" borderId="32" xfId="55329" applyFill="1" applyBorder="1" applyAlignment="1">
      <alignment horizontal="left" vertical="top" wrapText="1"/>
    </xf>
    <xf numFmtId="0" fontId="100" fillId="93" borderId="35" xfId="55329" applyFill="1" applyBorder="1" applyAlignment="1">
      <alignment horizontal="left" vertical="top" wrapText="1"/>
    </xf>
    <xf numFmtId="0" fontId="0" fillId="99" borderId="32" xfId="55329" applyFont="1" applyFill="1" applyBorder="1" applyAlignment="1">
      <alignment horizontal="left" vertical="top" wrapText="1"/>
    </xf>
    <xf numFmtId="0" fontId="100" fillId="99" borderId="35" xfId="55329" applyFill="1" applyBorder="1" applyAlignment="1">
      <alignment horizontal="left" vertical="top" wrapText="1"/>
    </xf>
    <xf numFmtId="0" fontId="100" fillId="99" borderId="32" xfId="55329" applyFill="1" applyBorder="1" applyAlignment="1">
      <alignment horizontal="left" vertical="top" wrapText="1"/>
    </xf>
    <xf numFmtId="0" fontId="0" fillId="0" borderId="32" xfId="0" applyBorder="1" applyAlignment="1">
      <alignment horizontal="center"/>
    </xf>
    <xf numFmtId="0" fontId="0" fillId="0" borderId="35" xfId="0" applyBorder="1" applyAlignment="1">
      <alignment horizontal="center"/>
    </xf>
    <xf numFmtId="0" fontId="102" fillId="0" borderId="20" xfId="0" applyFont="1" applyBorder="1" applyAlignment="1">
      <alignment horizontal="center"/>
    </xf>
    <xf numFmtId="0" fontId="100" fillId="94" borderId="32" xfId="55329" applyFill="1" applyBorder="1" applyAlignment="1">
      <alignment horizontal="left" vertical="top" wrapText="1"/>
    </xf>
    <xf numFmtId="0" fontId="100" fillId="94" borderId="35" xfId="55329" applyFill="1" applyBorder="1" applyAlignment="1">
      <alignment horizontal="left" vertical="top" wrapText="1"/>
    </xf>
    <xf numFmtId="0" fontId="100" fillId="97" borderId="20" xfId="55329" applyFill="1" applyBorder="1" applyAlignment="1">
      <alignment vertical="top"/>
    </xf>
    <xf numFmtId="0" fontId="100" fillId="97" borderId="32" xfId="55329" applyFill="1" applyBorder="1" applyAlignment="1">
      <alignment vertical="top"/>
    </xf>
    <xf numFmtId="0" fontId="0" fillId="99" borderId="32" xfId="0" applyFill="1" applyBorder="1" applyAlignment="1">
      <alignment vertical="top"/>
    </xf>
    <xf numFmtId="0" fontId="0" fillId="99" borderId="10" xfId="0" applyFill="1" applyBorder="1" applyAlignment="1">
      <alignment vertical="top"/>
    </xf>
    <xf numFmtId="0" fontId="100" fillId="93" borderId="20" xfId="55329" applyFill="1" applyBorder="1" applyAlignment="1">
      <alignment vertical="top"/>
    </xf>
    <xf numFmtId="0" fontId="100" fillId="93" borderId="32" xfId="55329" applyFill="1" applyBorder="1" applyAlignment="1">
      <alignment vertical="top"/>
    </xf>
    <xf numFmtId="0" fontId="110" fillId="93" borderId="20" xfId="55329" applyFont="1" applyFill="1" applyBorder="1" applyAlignment="1">
      <alignment vertical="top"/>
    </xf>
    <xf numFmtId="0" fontId="110" fillId="93" borderId="32" xfId="55329" applyFont="1" applyFill="1" applyBorder="1" applyAlignment="1">
      <alignment vertical="top"/>
    </xf>
    <xf numFmtId="0" fontId="100" fillId="99" borderId="32" xfId="55329" applyFill="1" applyBorder="1" applyAlignment="1">
      <alignment vertical="top" wrapText="1"/>
    </xf>
    <xf numFmtId="0" fontId="100" fillId="99" borderId="10" xfId="55329" applyFill="1" applyBorder="1" applyAlignment="1">
      <alignment vertical="top" wrapText="1"/>
    </xf>
    <xf numFmtId="0" fontId="0" fillId="94" borderId="32" xfId="55329" applyFont="1" applyFill="1" applyBorder="1" applyAlignment="1">
      <alignment vertical="top" wrapText="1"/>
    </xf>
    <xf numFmtId="0" fontId="100" fillId="94" borderId="10" xfId="55329" applyFill="1" applyBorder="1" applyAlignment="1">
      <alignment vertical="top" wrapText="1"/>
    </xf>
    <xf numFmtId="0" fontId="110" fillId="94" borderId="32" xfId="55329" applyFont="1" applyFill="1" applyBorder="1" applyAlignment="1">
      <alignment vertical="top" wrapText="1"/>
    </xf>
    <xf numFmtId="0" fontId="110" fillId="94" borderId="10" xfId="55329" applyFont="1" applyFill="1" applyBorder="1" applyAlignment="1">
      <alignment vertical="top" wrapText="1"/>
    </xf>
    <xf numFmtId="0" fontId="110" fillId="99" borderId="32" xfId="0" applyFont="1" applyFill="1" applyBorder="1" applyAlignment="1">
      <alignment vertical="top"/>
    </xf>
    <xf numFmtId="0" fontId="110" fillId="99" borderId="10" xfId="0" applyFont="1" applyFill="1" applyBorder="1" applyAlignment="1">
      <alignment vertical="top"/>
    </xf>
    <xf numFmtId="0" fontId="0" fillId="0" borderId="0" xfId="0"/>
    <xf numFmtId="0" fontId="0" fillId="92" borderId="0" xfId="0" applyFill="1" applyAlignment="1">
      <alignment horizontal="left" vertical="top"/>
    </xf>
    <xf numFmtId="0" fontId="0" fillId="92" borderId="33" xfId="0" applyFill="1" applyBorder="1" applyAlignment="1">
      <alignment horizontal="left" vertical="center"/>
    </xf>
    <xf numFmtId="0" fontId="0" fillId="92" borderId="41" xfId="0" applyFill="1" applyBorder="1" applyAlignment="1">
      <alignment horizontal="left" vertical="center"/>
    </xf>
    <xf numFmtId="0" fontId="0" fillId="92" borderId="34" xfId="0" applyFill="1" applyBorder="1" applyAlignment="1">
      <alignment horizontal="left" vertical="center"/>
    </xf>
    <xf numFmtId="0" fontId="0" fillId="92" borderId="33" xfId="0" applyFill="1" applyBorder="1" applyAlignment="1">
      <alignment horizontal="left" vertical="center" wrapText="1"/>
    </xf>
    <xf numFmtId="0" fontId="0" fillId="92" borderId="34" xfId="0" applyFill="1" applyBorder="1" applyAlignment="1">
      <alignment horizontal="left" vertical="center" wrapText="1"/>
    </xf>
    <xf numFmtId="0" fontId="0" fillId="0" borderId="33" xfId="0" applyBorder="1" applyAlignment="1">
      <alignment horizontal="left" vertical="center"/>
    </xf>
    <xf numFmtId="0" fontId="0" fillId="0" borderId="34" xfId="0" applyBorder="1" applyAlignment="1">
      <alignment horizontal="left" vertical="center"/>
    </xf>
  </cellXfs>
  <cellStyles count="55343">
    <cellStyle name="20% - Accent1 10" xfId="102" xr:uid="{00000000-0005-0000-0000-000000000000}"/>
    <cellStyle name="20% - Accent1 10 2" xfId="103" xr:uid="{00000000-0005-0000-0000-000001000000}"/>
    <cellStyle name="20% - Accent1 10 2 2" xfId="104" xr:uid="{00000000-0005-0000-0000-000002000000}"/>
    <cellStyle name="20% - Accent1 10 2 3" xfId="105" xr:uid="{00000000-0005-0000-0000-000003000000}"/>
    <cellStyle name="20% - Accent1 10 3" xfId="106" xr:uid="{00000000-0005-0000-0000-000004000000}"/>
    <cellStyle name="20% - Accent1 10 4" xfId="107" xr:uid="{00000000-0005-0000-0000-000005000000}"/>
    <cellStyle name="20% - Accent1 10_Lcc_inputs" xfId="108" xr:uid="{00000000-0005-0000-0000-000006000000}"/>
    <cellStyle name="20% - Accent1 11" xfId="109" xr:uid="{00000000-0005-0000-0000-000007000000}"/>
    <cellStyle name="20% - Accent1 11 2" xfId="110" xr:uid="{00000000-0005-0000-0000-000008000000}"/>
    <cellStyle name="20% - Accent1 11 2 2" xfId="111" xr:uid="{00000000-0005-0000-0000-000009000000}"/>
    <cellStyle name="20% - Accent1 11 3" xfId="112" xr:uid="{00000000-0005-0000-0000-00000A000000}"/>
    <cellStyle name="20% - Accent1 12" xfId="113" xr:uid="{00000000-0005-0000-0000-00000B000000}"/>
    <cellStyle name="20% - Accent1 12 2" xfId="114" xr:uid="{00000000-0005-0000-0000-00000C000000}"/>
    <cellStyle name="20% - Accent1 13" xfId="115" xr:uid="{00000000-0005-0000-0000-00000D000000}"/>
    <cellStyle name="20% - Accent1 13 2" xfId="116" xr:uid="{00000000-0005-0000-0000-00000E000000}"/>
    <cellStyle name="20% - Accent1 14" xfId="117" xr:uid="{00000000-0005-0000-0000-00000F000000}"/>
    <cellStyle name="20% - Accent1 15" xfId="55252" xr:uid="{00000000-0005-0000-0000-000010000000}"/>
    <cellStyle name="20% - Accent1 16" xfId="55289" xr:uid="{00000000-0005-0000-0000-000011000000}"/>
    <cellStyle name="20% - Accent1 17" xfId="55310" xr:uid="{00000000-0005-0000-0000-000012000000}"/>
    <cellStyle name="20% - Accent1 2" xfId="31" xr:uid="{00000000-0005-0000-0000-000013000000}"/>
    <cellStyle name="20% - Accent1 2 2" xfId="118" xr:uid="{00000000-0005-0000-0000-000014000000}"/>
    <cellStyle name="20% - Accent1 2 2 2" xfId="119" xr:uid="{00000000-0005-0000-0000-000015000000}"/>
    <cellStyle name="20% - Accent1 2 2 2 2" xfId="120" xr:uid="{00000000-0005-0000-0000-000016000000}"/>
    <cellStyle name="20% - Accent1 2 3" xfId="121" xr:uid="{00000000-0005-0000-0000-000017000000}"/>
    <cellStyle name="20% - Accent1 2 3 2" xfId="122" xr:uid="{00000000-0005-0000-0000-000018000000}"/>
    <cellStyle name="20% - Accent1 2 4" xfId="123" xr:uid="{00000000-0005-0000-0000-000019000000}"/>
    <cellStyle name="20% - Accent1 2 4 2" xfId="124" xr:uid="{00000000-0005-0000-0000-00001A000000}"/>
    <cellStyle name="20% - Accent1 2 4 2 2" xfId="125" xr:uid="{00000000-0005-0000-0000-00001B000000}"/>
    <cellStyle name="20% - Accent1 2 4 2 2 2" xfId="126" xr:uid="{00000000-0005-0000-0000-00001C000000}"/>
    <cellStyle name="20% - Accent1 2 4 2 2 3" xfId="127" xr:uid="{00000000-0005-0000-0000-00001D000000}"/>
    <cellStyle name="20% - Accent1 2 4 2 3" xfId="128" xr:uid="{00000000-0005-0000-0000-00001E000000}"/>
    <cellStyle name="20% - Accent1 2 4 2 3 2" xfId="129" xr:uid="{00000000-0005-0000-0000-00001F000000}"/>
    <cellStyle name="20% - Accent1 2 4 2 4" xfId="130" xr:uid="{00000000-0005-0000-0000-000020000000}"/>
    <cellStyle name="20% - Accent1 2 4 2 5" xfId="131" xr:uid="{00000000-0005-0000-0000-000021000000}"/>
    <cellStyle name="20% - Accent1 2 4 2_Lcc_inputs" xfId="132" xr:uid="{00000000-0005-0000-0000-000022000000}"/>
    <cellStyle name="20% - Accent1 2 4 3" xfId="133" xr:uid="{00000000-0005-0000-0000-000023000000}"/>
    <cellStyle name="20% - Accent1 2 4 3 2" xfId="134" xr:uid="{00000000-0005-0000-0000-000024000000}"/>
    <cellStyle name="20% - Accent1 2 4 3 2 2" xfId="135" xr:uid="{00000000-0005-0000-0000-000025000000}"/>
    <cellStyle name="20% - Accent1 2 4 3 3" xfId="136" xr:uid="{00000000-0005-0000-0000-000026000000}"/>
    <cellStyle name="20% - Accent1 2 4 3 4" xfId="137" xr:uid="{00000000-0005-0000-0000-000027000000}"/>
    <cellStyle name="20% - Accent1 2 4 3_Lcc_inputs" xfId="138" xr:uid="{00000000-0005-0000-0000-000028000000}"/>
    <cellStyle name="20% - Accent1 2 4 4" xfId="139" xr:uid="{00000000-0005-0000-0000-000029000000}"/>
    <cellStyle name="20% - Accent1 2 4 4 2" xfId="140" xr:uid="{00000000-0005-0000-0000-00002A000000}"/>
    <cellStyle name="20% - Accent1 2 4 4 3" xfId="141" xr:uid="{00000000-0005-0000-0000-00002B000000}"/>
    <cellStyle name="20% - Accent1 2 4 5" xfId="142" xr:uid="{00000000-0005-0000-0000-00002C000000}"/>
    <cellStyle name="20% - Accent1 2 4 5 2" xfId="143" xr:uid="{00000000-0005-0000-0000-00002D000000}"/>
    <cellStyle name="20% - Accent1 2 4 6" xfId="144" xr:uid="{00000000-0005-0000-0000-00002E000000}"/>
    <cellStyle name="20% - Accent1 2 4_Lcc_inputs" xfId="145" xr:uid="{00000000-0005-0000-0000-00002F000000}"/>
    <cellStyle name="20% - Accent1 2 5" xfId="146" xr:uid="{00000000-0005-0000-0000-000030000000}"/>
    <cellStyle name="20% - Accent1 2 5 2" xfId="147" xr:uid="{00000000-0005-0000-0000-000031000000}"/>
    <cellStyle name="20% - Accent1 2 5 2 2" xfId="148" xr:uid="{00000000-0005-0000-0000-000032000000}"/>
    <cellStyle name="20% - Accent1 2 5 2 3" xfId="149" xr:uid="{00000000-0005-0000-0000-000033000000}"/>
    <cellStyle name="20% - Accent1 2 5 3" xfId="150" xr:uid="{00000000-0005-0000-0000-000034000000}"/>
    <cellStyle name="20% - Accent1 2 5 3 2" xfId="151" xr:uid="{00000000-0005-0000-0000-000035000000}"/>
    <cellStyle name="20% - Accent1 2 5 4" xfId="152" xr:uid="{00000000-0005-0000-0000-000036000000}"/>
    <cellStyle name="20% - Accent1 2 5_Lcc_inputs" xfId="153" xr:uid="{00000000-0005-0000-0000-000037000000}"/>
    <cellStyle name="20% - Accent1 2 6" xfId="154" xr:uid="{00000000-0005-0000-0000-000038000000}"/>
    <cellStyle name="20% - Accent1 2 6 2" xfId="155" xr:uid="{00000000-0005-0000-0000-000039000000}"/>
    <cellStyle name="20% - Accent1 2 6 2 2" xfId="156" xr:uid="{00000000-0005-0000-0000-00003A000000}"/>
    <cellStyle name="20% - Accent1 2 6 2 3" xfId="157" xr:uid="{00000000-0005-0000-0000-00003B000000}"/>
    <cellStyle name="20% - Accent1 2 6 3" xfId="158" xr:uid="{00000000-0005-0000-0000-00003C000000}"/>
    <cellStyle name="20% - Accent1 2 6 3 2" xfId="159" xr:uid="{00000000-0005-0000-0000-00003D000000}"/>
    <cellStyle name="20% - Accent1 2 6 4" xfId="160" xr:uid="{00000000-0005-0000-0000-00003E000000}"/>
    <cellStyle name="20% - Accent1 2 6_Lcc_inputs" xfId="161" xr:uid="{00000000-0005-0000-0000-00003F000000}"/>
    <cellStyle name="20% - Accent1 2 7" xfId="162" xr:uid="{00000000-0005-0000-0000-000040000000}"/>
    <cellStyle name="20% - Accent1 2 8" xfId="163" xr:uid="{00000000-0005-0000-0000-000041000000}"/>
    <cellStyle name="20% - Accent1 2 9" xfId="164" xr:uid="{00000000-0005-0000-0000-000042000000}"/>
    <cellStyle name="20% - Accent1 2_Lcc_inputs" xfId="165" xr:uid="{00000000-0005-0000-0000-000043000000}"/>
    <cellStyle name="20% - Accent1 3" xfId="166" xr:uid="{00000000-0005-0000-0000-000044000000}"/>
    <cellStyle name="20% - Accent1 3 2" xfId="167" xr:uid="{00000000-0005-0000-0000-000045000000}"/>
    <cellStyle name="20% - Accent1 3 2 2" xfId="168" xr:uid="{00000000-0005-0000-0000-000046000000}"/>
    <cellStyle name="20% - Accent1 3 2 2 2" xfId="169" xr:uid="{00000000-0005-0000-0000-000047000000}"/>
    <cellStyle name="20% - Accent1 3 2 3" xfId="170" xr:uid="{00000000-0005-0000-0000-000048000000}"/>
    <cellStyle name="20% - Accent1 3 3" xfId="171" xr:uid="{00000000-0005-0000-0000-000049000000}"/>
    <cellStyle name="20% - Accent1 3 3 2" xfId="172" xr:uid="{00000000-0005-0000-0000-00004A000000}"/>
    <cellStyle name="20% - Accent1 3 3 3" xfId="173" xr:uid="{00000000-0005-0000-0000-00004B000000}"/>
    <cellStyle name="20% - Accent1 3 4" xfId="174" xr:uid="{00000000-0005-0000-0000-00004C000000}"/>
    <cellStyle name="20% - Accent1 3 4 2" xfId="175" xr:uid="{00000000-0005-0000-0000-00004D000000}"/>
    <cellStyle name="20% - Accent1 3 5" xfId="176" xr:uid="{00000000-0005-0000-0000-00004E000000}"/>
    <cellStyle name="20% - Accent1 3 5 2" xfId="177" xr:uid="{00000000-0005-0000-0000-00004F000000}"/>
    <cellStyle name="20% - Accent1 3 6" xfId="178" xr:uid="{00000000-0005-0000-0000-000050000000}"/>
    <cellStyle name="20% - Accent1 3 7" xfId="179" xr:uid="{00000000-0005-0000-0000-000051000000}"/>
    <cellStyle name="20% - Accent1 3 8" xfId="180" xr:uid="{00000000-0005-0000-0000-000052000000}"/>
    <cellStyle name="20% - Accent1 4" xfId="181" xr:uid="{00000000-0005-0000-0000-000053000000}"/>
    <cellStyle name="20% - Accent1 4 2" xfId="182" xr:uid="{00000000-0005-0000-0000-000054000000}"/>
    <cellStyle name="20% - Accent1 4 2 2" xfId="183" xr:uid="{00000000-0005-0000-0000-000055000000}"/>
    <cellStyle name="20% - Accent1 4 2 2 2" xfId="184" xr:uid="{00000000-0005-0000-0000-000056000000}"/>
    <cellStyle name="20% - Accent1 4 2 2 2 2" xfId="185" xr:uid="{00000000-0005-0000-0000-000057000000}"/>
    <cellStyle name="20% - Accent1 4 2 2 2 2 2" xfId="186" xr:uid="{00000000-0005-0000-0000-000058000000}"/>
    <cellStyle name="20% - Accent1 4 2 2 2 3" xfId="187" xr:uid="{00000000-0005-0000-0000-000059000000}"/>
    <cellStyle name="20% - Accent1 4 2 2 3" xfId="188" xr:uid="{00000000-0005-0000-0000-00005A000000}"/>
    <cellStyle name="20% - Accent1 4 2 2 3 2" xfId="189" xr:uid="{00000000-0005-0000-0000-00005B000000}"/>
    <cellStyle name="20% - Accent1 4 2 2 3 2 2" xfId="190" xr:uid="{00000000-0005-0000-0000-00005C000000}"/>
    <cellStyle name="20% - Accent1 4 2 2 3 3" xfId="191" xr:uid="{00000000-0005-0000-0000-00005D000000}"/>
    <cellStyle name="20% - Accent1 4 2 2 4" xfId="192" xr:uid="{00000000-0005-0000-0000-00005E000000}"/>
    <cellStyle name="20% - Accent1 4 2 2 4 2" xfId="193" xr:uid="{00000000-0005-0000-0000-00005F000000}"/>
    <cellStyle name="20% - Accent1 4 2 2 5" xfId="194" xr:uid="{00000000-0005-0000-0000-000060000000}"/>
    <cellStyle name="20% - Accent1 4 2 2_Lcc_inputs" xfId="195" xr:uid="{00000000-0005-0000-0000-000061000000}"/>
    <cellStyle name="20% - Accent1 4 2 3" xfId="196" xr:uid="{00000000-0005-0000-0000-000062000000}"/>
    <cellStyle name="20% - Accent1 4 2 3 2" xfId="197" xr:uid="{00000000-0005-0000-0000-000063000000}"/>
    <cellStyle name="20% - Accent1 4 2 3 2 2" xfId="198" xr:uid="{00000000-0005-0000-0000-000064000000}"/>
    <cellStyle name="20% - Accent1 4 2 3 2 3" xfId="199" xr:uid="{00000000-0005-0000-0000-000065000000}"/>
    <cellStyle name="20% - Accent1 4 2 3 3" xfId="200" xr:uid="{00000000-0005-0000-0000-000066000000}"/>
    <cellStyle name="20% - Accent1 4 2 3 4" xfId="201" xr:uid="{00000000-0005-0000-0000-000067000000}"/>
    <cellStyle name="20% - Accent1 4 2 3_Lcc_inputs" xfId="202" xr:uid="{00000000-0005-0000-0000-000068000000}"/>
    <cellStyle name="20% - Accent1 4 2 4" xfId="203" xr:uid="{00000000-0005-0000-0000-000069000000}"/>
    <cellStyle name="20% - Accent1 4 2 4 2" xfId="204" xr:uid="{00000000-0005-0000-0000-00006A000000}"/>
    <cellStyle name="20% - Accent1 4 2 4 2 2" xfId="205" xr:uid="{00000000-0005-0000-0000-00006B000000}"/>
    <cellStyle name="20% - Accent1 4 2 4 3" xfId="206" xr:uid="{00000000-0005-0000-0000-00006C000000}"/>
    <cellStyle name="20% - Accent1 4 2 5" xfId="207" xr:uid="{00000000-0005-0000-0000-00006D000000}"/>
    <cellStyle name="20% - Accent1 4 2 5 2" xfId="208" xr:uid="{00000000-0005-0000-0000-00006E000000}"/>
    <cellStyle name="20% - Accent1 4 2 6" xfId="209" xr:uid="{00000000-0005-0000-0000-00006F000000}"/>
    <cellStyle name="20% - Accent1 4 2 7" xfId="210" xr:uid="{00000000-0005-0000-0000-000070000000}"/>
    <cellStyle name="20% - Accent1 4 2 8" xfId="211" xr:uid="{00000000-0005-0000-0000-000071000000}"/>
    <cellStyle name="20% - Accent1 4 2_Lcc_inputs" xfId="212" xr:uid="{00000000-0005-0000-0000-000072000000}"/>
    <cellStyle name="20% - Accent1 4 3" xfId="213" xr:uid="{00000000-0005-0000-0000-000073000000}"/>
    <cellStyle name="20% - Accent1 4 3 2" xfId="214" xr:uid="{00000000-0005-0000-0000-000074000000}"/>
    <cellStyle name="20% - Accent1 4 3 2 2" xfId="215" xr:uid="{00000000-0005-0000-0000-000075000000}"/>
    <cellStyle name="20% - Accent1 4 3 2 2 2" xfId="216" xr:uid="{00000000-0005-0000-0000-000076000000}"/>
    <cellStyle name="20% - Accent1 4 3 2 2 2 2" xfId="217" xr:uid="{00000000-0005-0000-0000-000077000000}"/>
    <cellStyle name="20% - Accent1 4 3 2 2 3" xfId="218" xr:uid="{00000000-0005-0000-0000-000078000000}"/>
    <cellStyle name="20% - Accent1 4 3 2 3" xfId="219" xr:uid="{00000000-0005-0000-0000-000079000000}"/>
    <cellStyle name="20% - Accent1 4 3 2 3 2" xfId="220" xr:uid="{00000000-0005-0000-0000-00007A000000}"/>
    <cellStyle name="20% - Accent1 4 3 2 3 2 2" xfId="221" xr:uid="{00000000-0005-0000-0000-00007B000000}"/>
    <cellStyle name="20% - Accent1 4 3 2 3 3" xfId="222" xr:uid="{00000000-0005-0000-0000-00007C000000}"/>
    <cellStyle name="20% - Accent1 4 3 2 4" xfId="223" xr:uid="{00000000-0005-0000-0000-00007D000000}"/>
    <cellStyle name="20% - Accent1 4 3 2 4 2" xfId="224" xr:uid="{00000000-0005-0000-0000-00007E000000}"/>
    <cellStyle name="20% - Accent1 4 3 2 5" xfId="225" xr:uid="{00000000-0005-0000-0000-00007F000000}"/>
    <cellStyle name="20% - Accent1 4 3 2_Lcc_inputs" xfId="226" xr:uid="{00000000-0005-0000-0000-000080000000}"/>
    <cellStyle name="20% - Accent1 4 3 3" xfId="227" xr:uid="{00000000-0005-0000-0000-000081000000}"/>
    <cellStyle name="20% - Accent1 4 3 3 2" xfId="228" xr:uid="{00000000-0005-0000-0000-000082000000}"/>
    <cellStyle name="20% - Accent1 4 3 3 2 2" xfId="229" xr:uid="{00000000-0005-0000-0000-000083000000}"/>
    <cellStyle name="20% - Accent1 4 3 3 2 3" xfId="230" xr:uid="{00000000-0005-0000-0000-000084000000}"/>
    <cellStyle name="20% - Accent1 4 3 3 3" xfId="231" xr:uid="{00000000-0005-0000-0000-000085000000}"/>
    <cellStyle name="20% - Accent1 4 3 3 4" xfId="232" xr:uid="{00000000-0005-0000-0000-000086000000}"/>
    <cellStyle name="20% - Accent1 4 3 3_Lcc_inputs" xfId="233" xr:uid="{00000000-0005-0000-0000-000087000000}"/>
    <cellStyle name="20% - Accent1 4 3 4" xfId="234" xr:uid="{00000000-0005-0000-0000-000088000000}"/>
    <cellStyle name="20% - Accent1 4 3 4 2" xfId="235" xr:uid="{00000000-0005-0000-0000-000089000000}"/>
    <cellStyle name="20% - Accent1 4 3 4 2 2" xfId="236" xr:uid="{00000000-0005-0000-0000-00008A000000}"/>
    <cellStyle name="20% - Accent1 4 3 4 3" xfId="237" xr:uid="{00000000-0005-0000-0000-00008B000000}"/>
    <cellStyle name="20% - Accent1 4 3 5" xfId="238" xr:uid="{00000000-0005-0000-0000-00008C000000}"/>
    <cellStyle name="20% - Accent1 4 3 5 2" xfId="239" xr:uid="{00000000-0005-0000-0000-00008D000000}"/>
    <cellStyle name="20% - Accent1 4 3 6" xfId="240" xr:uid="{00000000-0005-0000-0000-00008E000000}"/>
    <cellStyle name="20% - Accent1 4 3 7" xfId="241" xr:uid="{00000000-0005-0000-0000-00008F000000}"/>
    <cellStyle name="20% - Accent1 4 3 8" xfId="242" xr:uid="{00000000-0005-0000-0000-000090000000}"/>
    <cellStyle name="20% - Accent1 4 3_Lcc_inputs" xfId="243" xr:uid="{00000000-0005-0000-0000-000091000000}"/>
    <cellStyle name="20% - Accent1 4 4" xfId="244" xr:uid="{00000000-0005-0000-0000-000092000000}"/>
    <cellStyle name="20% - Accent1 5" xfId="245" xr:uid="{00000000-0005-0000-0000-000093000000}"/>
    <cellStyle name="20% - Accent1 5 2" xfId="246" xr:uid="{00000000-0005-0000-0000-000094000000}"/>
    <cellStyle name="20% - Accent1 5 2 2" xfId="247" xr:uid="{00000000-0005-0000-0000-000095000000}"/>
    <cellStyle name="20% - Accent1 5 2 2 2" xfId="248" xr:uid="{00000000-0005-0000-0000-000096000000}"/>
    <cellStyle name="20% - Accent1 5 2 2 2 2" xfId="249" xr:uid="{00000000-0005-0000-0000-000097000000}"/>
    <cellStyle name="20% - Accent1 5 2 2 2 2 2" xfId="250" xr:uid="{00000000-0005-0000-0000-000098000000}"/>
    <cellStyle name="20% - Accent1 5 2 2 2 3" xfId="251" xr:uid="{00000000-0005-0000-0000-000099000000}"/>
    <cellStyle name="20% - Accent1 5 2 2 3" xfId="252" xr:uid="{00000000-0005-0000-0000-00009A000000}"/>
    <cellStyle name="20% - Accent1 5 2 2 3 2" xfId="253" xr:uid="{00000000-0005-0000-0000-00009B000000}"/>
    <cellStyle name="20% - Accent1 5 2 2 3 2 2" xfId="254" xr:uid="{00000000-0005-0000-0000-00009C000000}"/>
    <cellStyle name="20% - Accent1 5 2 2 3 3" xfId="255" xr:uid="{00000000-0005-0000-0000-00009D000000}"/>
    <cellStyle name="20% - Accent1 5 2 2 4" xfId="256" xr:uid="{00000000-0005-0000-0000-00009E000000}"/>
    <cellStyle name="20% - Accent1 5 2 2 4 2" xfId="257" xr:uid="{00000000-0005-0000-0000-00009F000000}"/>
    <cellStyle name="20% - Accent1 5 2 2 5" xfId="258" xr:uid="{00000000-0005-0000-0000-0000A0000000}"/>
    <cellStyle name="20% - Accent1 5 2 2_Lcc_inputs" xfId="259" xr:uid="{00000000-0005-0000-0000-0000A1000000}"/>
    <cellStyle name="20% - Accent1 5 2 3" xfId="260" xr:uid="{00000000-0005-0000-0000-0000A2000000}"/>
    <cellStyle name="20% - Accent1 5 2 3 2" xfId="261" xr:uid="{00000000-0005-0000-0000-0000A3000000}"/>
    <cellStyle name="20% - Accent1 5 2 3 2 2" xfId="262" xr:uid="{00000000-0005-0000-0000-0000A4000000}"/>
    <cellStyle name="20% - Accent1 5 2 3 2 3" xfId="263" xr:uid="{00000000-0005-0000-0000-0000A5000000}"/>
    <cellStyle name="20% - Accent1 5 2 3 3" xfId="264" xr:uid="{00000000-0005-0000-0000-0000A6000000}"/>
    <cellStyle name="20% - Accent1 5 2 3 4" xfId="265" xr:uid="{00000000-0005-0000-0000-0000A7000000}"/>
    <cellStyle name="20% - Accent1 5 2 3_Lcc_inputs" xfId="266" xr:uid="{00000000-0005-0000-0000-0000A8000000}"/>
    <cellStyle name="20% - Accent1 5 2 4" xfId="267" xr:uid="{00000000-0005-0000-0000-0000A9000000}"/>
    <cellStyle name="20% - Accent1 5 2 4 2" xfId="268" xr:uid="{00000000-0005-0000-0000-0000AA000000}"/>
    <cellStyle name="20% - Accent1 5 2 4 2 2" xfId="269" xr:uid="{00000000-0005-0000-0000-0000AB000000}"/>
    <cellStyle name="20% - Accent1 5 2 4 3" xfId="270" xr:uid="{00000000-0005-0000-0000-0000AC000000}"/>
    <cellStyle name="20% - Accent1 5 2 5" xfId="271" xr:uid="{00000000-0005-0000-0000-0000AD000000}"/>
    <cellStyle name="20% - Accent1 5 2 5 2" xfId="272" xr:uid="{00000000-0005-0000-0000-0000AE000000}"/>
    <cellStyle name="20% - Accent1 5 2 6" xfId="273" xr:uid="{00000000-0005-0000-0000-0000AF000000}"/>
    <cellStyle name="20% - Accent1 5 2 7" xfId="274" xr:uid="{00000000-0005-0000-0000-0000B0000000}"/>
    <cellStyle name="20% - Accent1 5 2 8" xfId="275" xr:uid="{00000000-0005-0000-0000-0000B1000000}"/>
    <cellStyle name="20% - Accent1 5 2_Lcc_inputs" xfId="276" xr:uid="{00000000-0005-0000-0000-0000B2000000}"/>
    <cellStyle name="20% - Accent1 5 3" xfId="277" xr:uid="{00000000-0005-0000-0000-0000B3000000}"/>
    <cellStyle name="20% - Accent1 5 3 2" xfId="278" xr:uid="{00000000-0005-0000-0000-0000B4000000}"/>
    <cellStyle name="20% - Accent1 5 3 2 2" xfId="279" xr:uid="{00000000-0005-0000-0000-0000B5000000}"/>
    <cellStyle name="20% - Accent1 5 3 2 2 2" xfId="280" xr:uid="{00000000-0005-0000-0000-0000B6000000}"/>
    <cellStyle name="20% - Accent1 5 3 2 2 2 2" xfId="281" xr:uid="{00000000-0005-0000-0000-0000B7000000}"/>
    <cellStyle name="20% - Accent1 5 3 2 2 3" xfId="282" xr:uid="{00000000-0005-0000-0000-0000B8000000}"/>
    <cellStyle name="20% - Accent1 5 3 2 3" xfId="283" xr:uid="{00000000-0005-0000-0000-0000B9000000}"/>
    <cellStyle name="20% - Accent1 5 3 2 3 2" xfId="284" xr:uid="{00000000-0005-0000-0000-0000BA000000}"/>
    <cellStyle name="20% - Accent1 5 3 2 3 2 2" xfId="285" xr:uid="{00000000-0005-0000-0000-0000BB000000}"/>
    <cellStyle name="20% - Accent1 5 3 2 3 3" xfId="286" xr:uid="{00000000-0005-0000-0000-0000BC000000}"/>
    <cellStyle name="20% - Accent1 5 3 2 4" xfId="287" xr:uid="{00000000-0005-0000-0000-0000BD000000}"/>
    <cellStyle name="20% - Accent1 5 3 2 4 2" xfId="288" xr:uid="{00000000-0005-0000-0000-0000BE000000}"/>
    <cellStyle name="20% - Accent1 5 3 2 5" xfId="289" xr:uid="{00000000-0005-0000-0000-0000BF000000}"/>
    <cellStyle name="20% - Accent1 5 3 2_Lcc_inputs" xfId="290" xr:uid="{00000000-0005-0000-0000-0000C0000000}"/>
    <cellStyle name="20% - Accent1 5 3 3" xfId="291" xr:uid="{00000000-0005-0000-0000-0000C1000000}"/>
    <cellStyle name="20% - Accent1 5 3 3 2" xfId="292" xr:uid="{00000000-0005-0000-0000-0000C2000000}"/>
    <cellStyle name="20% - Accent1 5 3 3 2 2" xfId="293" xr:uid="{00000000-0005-0000-0000-0000C3000000}"/>
    <cellStyle name="20% - Accent1 5 3 3 2 3" xfId="294" xr:uid="{00000000-0005-0000-0000-0000C4000000}"/>
    <cellStyle name="20% - Accent1 5 3 3 3" xfId="295" xr:uid="{00000000-0005-0000-0000-0000C5000000}"/>
    <cellStyle name="20% - Accent1 5 3 3 4" xfId="296" xr:uid="{00000000-0005-0000-0000-0000C6000000}"/>
    <cellStyle name="20% - Accent1 5 3 3_Lcc_inputs" xfId="297" xr:uid="{00000000-0005-0000-0000-0000C7000000}"/>
    <cellStyle name="20% - Accent1 5 3 4" xfId="298" xr:uid="{00000000-0005-0000-0000-0000C8000000}"/>
    <cellStyle name="20% - Accent1 5 3 4 2" xfId="299" xr:uid="{00000000-0005-0000-0000-0000C9000000}"/>
    <cellStyle name="20% - Accent1 5 3 4 2 2" xfId="300" xr:uid="{00000000-0005-0000-0000-0000CA000000}"/>
    <cellStyle name="20% - Accent1 5 3 4 3" xfId="301" xr:uid="{00000000-0005-0000-0000-0000CB000000}"/>
    <cellStyle name="20% - Accent1 5 3 5" xfId="302" xr:uid="{00000000-0005-0000-0000-0000CC000000}"/>
    <cellStyle name="20% - Accent1 5 3 5 2" xfId="303" xr:uid="{00000000-0005-0000-0000-0000CD000000}"/>
    <cellStyle name="20% - Accent1 5 3 6" xfId="304" xr:uid="{00000000-0005-0000-0000-0000CE000000}"/>
    <cellStyle name="20% - Accent1 5 3 7" xfId="305" xr:uid="{00000000-0005-0000-0000-0000CF000000}"/>
    <cellStyle name="20% - Accent1 5 3 8" xfId="306" xr:uid="{00000000-0005-0000-0000-0000D0000000}"/>
    <cellStyle name="20% - Accent1 5 3_Lcc_inputs" xfId="307" xr:uid="{00000000-0005-0000-0000-0000D1000000}"/>
    <cellStyle name="20% - Accent1 5 4" xfId="308" xr:uid="{00000000-0005-0000-0000-0000D2000000}"/>
    <cellStyle name="20% - Accent1 6" xfId="309" xr:uid="{00000000-0005-0000-0000-0000D3000000}"/>
    <cellStyle name="20% - Accent1 6 2" xfId="310" xr:uid="{00000000-0005-0000-0000-0000D4000000}"/>
    <cellStyle name="20% - Accent1 6 2 2" xfId="311" xr:uid="{00000000-0005-0000-0000-0000D5000000}"/>
    <cellStyle name="20% - Accent1 6 2 2 2" xfId="312" xr:uid="{00000000-0005-0000-0000-0000D6000000}"/>
    <cellStyle name="20% - Accent1 6 2 2 2 2" xfId="313" xr:uid="{00000000-0005-0000-0000-0000D7000000}"/>
    <cellStyle name="20% - Accent1 6 2 2 2 2 2" xfId="314" xr:uid="{00000000-0005-0000-0000-0000D8000000}"/>
    <cellStyle name="20% - Accent1 6 2 2 2 3" xfId="315" xr:uid="{00000000-0005-0000-0000-0000D9000000}"/>
    <cellStyle name="20% - Accent1 6 2 2 3" xfId="316" xr:uid="{00000000-0005-0000-0000-0000DA000000}"/>
    <cellStyle name="20% - Accent1 6 2 2 3 2" xfId="317" xr:uid="{00000000-0005-0000-0000-0000DB000000}"/>
    <cellStyle name="20% - Accent1 6 2 2 3 2 2" xfId="318" xr:uid="{00000000-0005-0000-0000-0000DC000000}"/>
    <cellStyle name="20% - Accent1 6 2 2 3 3" xfId="319" xr:uid="{00000000-0005-0000-0000-0000DD000000}"/>
    <cellStyle name="20% - Accent1 6 2 2 4" xfId="320" xr:uid="{00000000-0005-0000-0000-0000DE000000}"/>
    <cellStyle name="20% - Accent1 6 2 2 4 2" xfId="321" xr:uid="{00000000-0005-0000-0000-0000DF000000}"/>
    <cellStyle name="20% - Accent1 6 2 2 5" xfId="322" xr:uid="{00000000-0005-0000-0000-0000E0000000}"/>
    <cellStyle name="20% - Accent1 6 2 2_Lcc_inputs" xfId="323" xr:uid="{00000000-0005-0000-0000-0000E1000000}"/>
    <cellStyle name="20% - Accent1 6 2 3" xfId="324" xr:uid="{00000000-0005-0000-0000-0000E2000000}"/>
    <cellStyle name="20% - Accent1 6 2 3 2" xfId="325" xr:uid="{00000000-0005-0000-0000-0000E3000000}"/>
    <cellStyle name="20% - Accent1 6 2 3 2 2" xfId="326" xr:uid="{00000000-0005-0000-0000-0000E4000000}"/>
    <cellStyle name="20% - Accent1 6 2 3 2 3" xfId="327" xr:uid="{00000000-0005-0000-0000-0000E5000000}"/>
    <cellStyle name="20% - Accent1 6 2 3 3" xfId="328" xr:uid="{00000000-0005-0000-0000-0000E6000000}"/>
    <cellStyle name="20% - Accent1 6 2 3 4" xfId="329" xr:uid="{00000000-0005-0000-0000-0000E7000000}"/>
    <cellStyle name="20% - Accent1 6 2 3_Lcc_inputs" xfId="330" xr:uid="{00000000-0005-0000-0000-0000E8000000}"/>
    <cellStyle name="20% - Accent1 6 2 4" xfId="331" xr:uid="{00000000-0005-0000-0000-0000E9000000}"/>
    <cellStyle name="20% - Accent1 6 2 4 2" xfId="332" xr:uid="{00000000-0005-0000-0000-0000EA000000}"/>
    <cellStyle name="20% - Accent1 6 2 4 2 2" xfId="333" xr:uid="{00000000-0005-0000-0000-0000EB000000}"/>
    <cellStyle name="20% - Accent1 6 2 4 3" xfId="334" xr:uid="{00000000-0005-0000-0000-0000EC000000}"/>
    <cellStyle name="20% - Accent1 6 2 5" xfId="335" xr:uid="{00000000-0005-0000-0000-0000ED000000}"/>
    <cellStyle name="20% - Accent1 6 2 5 2" xfId="336" xr:uid="{00000000-0005-0000-0000-0000EE000000}"/>
    <cellStyle name="20% - Accent1 6 2 6" xfId="337" xr:uid="{00000000-0005-0000-0000-0000EF000000}"/>
    <cellStyle name="20% - Accent1 6 2 7" xfId="338" xr:uid="{00000000-0005-0000-0000-0000F0000000}"/>
    <cellStyle name="20% - Accent1 6 2 8" xfId="339" xr:uid="{00000000-0005-0000-0000-0000F1000000}"/>
    <cellStyle name="20% - Accent1 6 2_Lcc_inputs" xfId="340" xr:uid="{00000000-0005-0000-0000-0000F2000000}"/>
    <cellStyle name="20% - Accent1 6 3" xfId="341" xr:uid="{00000000-0005-0000-0000-0000F3000000}"/>
    <cellStyle name="20% - Accent1 6 3 2" xfId="342" xr:uid="{00000000-0005-0000-0000-0000F4000000}"/>
    <cellStyle name="20% - Accent1 6 3 2 2" xfId="343" xr:uid="{00000000-0005-0000-0000-0000F5000000}"/>
    <cellStyle name="20% - Accent1 6 3 2 2 2" xfId="344" xr:uid="{00000000-0005-0000-0000-0000F6000000}"/>
    <cellStyle name="20% - Accent1 6 3 2 3" xfId="345" xr:uid="{00000000-0005-0000-0000-0000F7000000}"/>
    <cellStyle name="20% - Accent1 6 3 3" xfId="346" xr:uid="{00000000-0005-0000-0000-0000F8000000}"/>
    <cellStyle name="20% - Accent1 6 3 3 2" xfId="347" xr:uid="{00000000-0005-0000-0000-0000F9000000}"/>
    <cellStyle name="20% - Accent1 6 3 3 2 2" xfId="348" xr:uid="{00000000-0005-0000-0000-0000FA000000}"/>
    <cellStyle name="20% - Accent1 6 3 3 3" xfId="349" xr:uid="{00000000-0005-0000-0000-0000FB000000}"/>
    <cellStyle name="20% - Accent1 6 3 4" xfId="350" xr:uid="{00000000-0005-0000-0000-0000FC000000}"/>
    <cellStyle name="20% - Accent1 6 3 4 2" xfId="351" xr:uid="{00000000-0005-0000-0000-0000FD000000}"/>
    <cellStyle name="20% - Accent1 6 3 5" xfId="352" xr:uid="{00000000-0005-0000-0000-0000FE000000}"/>
    <cellStyle name="20% - Accent1 6 3_Lcc_inputs" xfId="353" xr:uid="{00000000-0005-0000-0000-0000FF000000}"/>
    <cellStyle name="20% - Accent1 6 4" xfId="354" xr:uid="{00000000-0005-0000-0000-000000010000}"/>
    <cellStyle name="20% - Accent1 6 4 2" xfId="355" xr:uid="{00000000-0005-0000-0000-000001010000}"/>
    <cellStyle name="20% - Accent1 6 4 2 2" xfId="356" xr:uid="{00000000-0005-0000-0000-000002010000}"/>
    <cellStyle name="20% - Accent1 6 4 2 3" xfId="357" xr:uid="{00000000-0005-0000-0000-000003010000}"/>
    <cellStyle name="20% - Accent1 6 4 3" xfId="358" xr:uid="{00000000-0005-0000-0000-000004010000}"/>
    <cellStyle name="20% - Accent1 6 4 4" xfId="359" xr:uid="{00000000-0005-0000-0000-000005010000}"/>
    <cellStyle name="20% - Accent1 6 4_Lcc_inputs" xfId="360" xr:uid="{00000000-0005-0000-0000-000006010000}"/>
    <cellStyle name="20% - Accent1 6 5" xfId="361" xr:uid="{00000000-0005-0000-0000-000007010000}"/>
    <cellStyle name="20% - Accent1 6 5 2" xfId="362" xr:uid="{00000000-0005-0000-0000-000008010000}"/>
    <cellStyle name="20% - Accent1 6 5 2 2" xfId="363" xr:uid="{00000000-0005-0000-0000-000009010000}"/>
    <cellStyle name="20% - Accent1 6 5 3" xfId="364" xr:uid="{00000000-0005-0000-0000-00000A010000}"/>
    <cellStyle name="20% - Accent1 6 6" xfId="365" xr:uid="{00000000-0005-0000-0000-00000B010000}"/>
    <cellStyle name="20% - Accent1 6 6 2" xfId="366" xr:uid="{00000000-0005-0000-0000-00000C010000}"/>
    <cellStyle name="20% - Accent1 6 7" xfId="367" xr:uid="{00000000-0005-0000-0000-00000D010000}"/>
    <cellStyle name="20% - Accent1 6 8" xfId="368" xr:uid="{00000000-0005-0000-0000-00000E010000}"/>
    <cellStyle name="20% - Accent1 6 9" xfId="369" xr:uid="{00000000-0005-0000-0000-00000F010000}"/>
    <cellStyle name="20% - Accent1 6_Lcc_inputs" xfId="370" xr:uid="{00000000-0005-0000-0000-000010010000}"/>
    <cellStyle name="20% - Accent1 7" xfId="371" xr:uid="{00000000-0005-0000-0000-000011010000}"/>
    <cellStyle name="20% - Accent1 7 2" xfId="372" xr:uid="{00000000-0005-0000-0000-000012010000}"/>
    <cellStyle name="20% - Accent1 7 2 2" xfId="373" xr:uid="{00000000-0005-0000-0000-000013010000}"/>
    <cellStyle name="20% - Accent1 7 2 2 2" xfId="374" xr:uid="{00000000-0005-0000-0000-000014010000}"/>
    <cellStyle name="20% - Accent1 7 2 2 2 2" xfId="375" xr:uid="{00000000-0005-0000-0000-000015010000}"/>
    <cellStyle name="20% - Accent1 7 2 2 2 2 2" xfId="376" xr:uid="{00000000-0005-0000-0000-000016010000}"/>
    <cellStyle name="20% - Accent1 7 2 2 2 3" xfId="377" xr:uid="{00000000-0005-0000-0000-000017010000}"/>
    <cellStyle name="20% - Accent1 7 2 2 3" xfId="378" xr:uid="{00000000-0005-0000-0000-000018010000}"/>
    <cellStyle name="20% - Accent1 7 2 2 3 2" xfId="379" xr:uid="{00000000-0005-0000-0000-000019010000}"/>
    <cellStyle name="20% - Accent1 7 2 2 3 2 2" xfId="380" xr:uid="{00000000-0005-0000-0000-00001A010000}"/>
    <cellStyle name="20% - Accent1 7 2 2 3 3" xfId="381" xr:uid="{00000000-0005-0000-0000-00001B010000}"/>
    <cellStyle name="20% - Accent1 7 2 2 4" xfId="382" xr:uid="{00000000-0005-0000-0000-00001C010000}"/>
    <cellStyle name="20% - Accent1 7 2 2 4 2" xfId="383" xr:uid="{00000000-0005-0000-0000-00001D010000}"/>
    <cellStyle name="20% - Accent1 7 2 2 5" xfId="384" xr:uid="{00000000-0005-0000-0000-00001E010000}"/>
    <cellStyle name="20% - Accent1 7 2 2_Lcc_inputs" xfId="385" xr:uid="{00000000-0005-0000-0000-00001F010000}"/>
    <cellStyle name="20% - Accent1 7 2 3" xfId="386" xr:uid="{00000000-0005-0000-0000-000020010000}"/>
    <cellStyle name="20% - Accent1 7 2 3 2" xfId="387" xr:uid="{00000000-0005-0000-0000-000021010000}"/>
    <cellStyle name="20% - Accent1 7 2 3 2 2" xfId="388" xr:uid="{00000000-0005-0000-0000-000022010000}"/>
    <cellStyle name="20% - Accent1 7 2 3 2 3" xfId="389" xr:uid="{00000000-0005-0000-0000-000023010000}"/>
    <cellStyle name="20% - Accent1 7 2 3 3" xfId="390" xr:uid="{00000000-0005-0000-0000-000024010000}"/>
    <cellStyle name="20% - Accent1 7 2 3 4" xfId="391" xr:uid="{00000000-0005-0000-0000-000025010000}"/>
    <cellStyle name="20% - Accent1 7 2 3_Lcc_inputs" xfId="392" xr:uid="{00000000-0005-0000-0000-000026010000}"/>
    <cellStyle name="20% - Accent1 7 2 4" xfId="393" xr:uid="{00000000-0005-0000-0000-000027010000}"/>
    <cellStyle name="20% - Accent1 7 2 4 2" xfId="394" xr:uid="{00000000-0005-0000-0000-000028010000}"/>
    <cellStyle name="20% - Accent1 7 2 4 2 2" xfId="395" xr:uid="{00000000-0005-0000-0000-000029010000}"/>
    <cellStyle name="20% - Accent1 7 2 4 3" xfId="396" xr:uid="{00000000-0005-0000-0000-00002A010000}"/>
    <cellStyle name="20% - Accent1 7 2 5" xfId="397" xr:uid="{00000000-0005-0000-0000-00002B010000}"/>
    <cellStyle name="20% - Accent1 7 2 5 2" xfId="398" xr:uid="{00000000-0005-0000-0000-00002C010000}"/>
    <cellStyle name="20% - Accent1 7 2 6" xfId="399" xr:uid="{00000000-0005-0000-0000-00002D010000}"/>
    <cellStyle name="20% - Accent1 7 2 7" xfId="400" xr:uid="{00000000-0005-0000-0000-00002E010000}"/>
    <cellStyle name="20% - Accent1 7 2 8" xfId="401" xr:uid="{00000000-0005-0000-0000-00002F010000}"/>
    <cellStyle name="20% - Accent1 7 2_Lcc_inputs" xfId="402" xr:uid="{00000000-0005-0000-0000-000030010000}"/>
    <cellStyle name="20% - Accent1 7 3" xfId="403" xr:uid="{00000000-0005-0000-0000-000031010000}"/>
    <cellStyle name="20% - Accent1 7 3 2" xfId="404" xr:uid="{00000000-0005-0000-0000-000032010000}"/>
    <cellStyle name="20% - Accent1 7 3 2 2" xfId="405" xr:uid="{00000000-0005-0000-0000-000033010000}"/>
    <cellStyle name="20% - Accent1 7 3 2 2 2" xfId="406" xr:uid="{00000000-0005-0000-0000-000034010000}"/>
    <cellStyle name="20% - Accent1 7 3 2 3" xfId="407" xr:uid="{00000000-0005-0000-0000-000035010000}"/>
    <cellStyle name="20% - Accent1 7 3 3" xfId="408" xr:uid="{00000000-0005-0000-0000-000036010000}"/>
    <cellStyle name="20% - Accent1 7 3 3 2" xfId="409" xr:uid="{00000000-0005-0000-0000-000037010000}"/>
    <cellStyle name="20% - Accent1 7 3 3 2 2" xfId="410" xr:uid="{00000000-0005-0000-0000-000038010000}"/>
    <cellStyle name="20% - Accent1 7 3 3 3" xfId="411" xr:uid="{00000000-0005-0000-0000-000039010000}"/>
    <cellStyle name="20% - Accent1 7 3 4" xfId="412" xr:uid="{00000000-0005-0000-0000-00003A010000}"/>
    <cellStyle name="20% - Accent1 7 3 4 2" xfId="413" xr:uid="{00000000-0005-0000-0000-00003B010000}"/>
    <cellStyle name="20% - Accent1 7 3 5" xfId="414" xr:uid="{00000000-0005-0000-0000-00003C010000}"/>
    <cellStyle name="20% - Accent1 7 3_Lcc_inputs" xfId="415" xr:uid="{00000000-0005-0000-0000-00003D010000}"/>
    <cellStyle name="20% - Accent1 7 4" xfId="416" xr:uid="{00000000-0005-0000-0000-00003E010000}"/>
    <cellStyle name="20% - Accent1 7 4 2" xfId="417" xr:uid="{00000000-0005-0000-0000-00003F010000}"/>
    <cellStyle name="20% - Accent1 7 4 2 2" xfId="418" xr:uid="{00000000-0005-0000-0000-000040010000}"/>
    <cellStyle name="20% - Accent1 7 4 2 3" xfId="419" xr:uid="{00000000-0005-0000-0000-000041010000}"/>
    <cellStyle name="20% - Accent1 7 4 3" xfId="420" xr:uid="{00000000-0005-0000-0000-000042010000}"/>
    <cellStyle name="20% - Accent1 7 4 4" xfId="421" xr:uid="{00000000-0005-0000-0000-000043010000}"/>
    <cellStyle name="20% - Accent1 7 4_Lcc_inputs" xfId="422" xr:uid="{00000000-0005-0000-0000-000044010000}"/>
    <cellStyle name="20% - Accent1 7 5" xfId="423" xr:uid="{00000000-0005-0000-0000-000045010000}"/>
    <cellStyle name="20% - Accent1 7 5 2" xfId="424" xr:uid="{00000000-0005-0000-0000-000046010000}"/>
    <cellStyle name="20% - Accent1 7 5 2 2" xfId="425" xr:uid="{00000000-0005-0000-0000-000047010000}"/>
    <cellStyle name="20% - Accent1 7 5 3" xfId="426" xr:uid="{00000000-0005-0000-0000-000048010000}"/>
    <cellStyle name="20% - Accent1 7 6" xfId="427" xr:uid="{00000000-0005-0000-0000-000049010000}"/>
    <cellStyle name="20% - Accent1 7 6 2" xfId="428" xr:uid="{00000000-0005-0000-0000-00004A010000}"/>
    <cellStyle name="20% - Accent1 7 7" xfId="429" xr:uid="{00000000-0005-0000-0000-00004B010000}"/>
    <cellStyle name="20% - Accent1 7 8" xfId="430" xr:uid="{00000000-0005-0000-0000-00004C010000}"/>
    <cellStyle name="20% - Accent1 7 9" xfId="431" xr:uid="{00000000-0005-0000-0000-00004D010000}"/>
    <cellStyle name="20% - Accent1 7_Lcc_inputs" xfId="432" xr:uid="{00000000-0005-0000-0000-00004E010000}"/>
    <cellStyle name="20% - Accent1 8" xfId="433" xr:uid="{00000000-0005-0000-0000-00004F010000}"/>
    <cellStyle name="20% - Accent1 8 2" xfId="434" xr:uid="{00000000-0005-0000-0000-000050010000}"/>
    <cellStyle name="20% - Accent1 8 2 2" xfId="435" xr:uid="{00000000-0005-0000-0000-000051010000}"/>
    <cellStyle name="20% - Accent1 8 2 2 2" xfId="436" xr:uid="{00000000-0005-0000-0000-000052010000}"/>
    <cellStyle name="20% - Accent1 8 2 2 2 2" xfId="437" xr:uid="{00000000-0005-0000-0000-000053010000}"/>
    <cellStyle name="20% - Accent1 8 2 2 3" xfId="438" xr:uid="{00000000-0005-0000-0000-000054010000}"/>
    <cellStyle name="20% - Accent1 8 2 3" xfId="439" xr:uid="{00000000-0005-0000-0000-000055010000}"/>
    <cellStyle name="20% - Accent1 8 2 3 2" xfId="440" xr:uid="{00000000-0005-0000-0000-000056010000}"/>
    <cellStyle name="20% - Accent1 8 2 3 2 2" xfId="441" xr:uid="{00000000-0005-0000-0000-000057010000}"/>
    <cellStyle name="20% - Accent1 8 2 3 3" xfId="442" xr:uid="{00000000-0005-0000-0000-000058010000}"/>
    <cellStyle name="20% - Accent1 8 2 4" xfId="443" xr:uid="{00000000-0005-0000-0000-000059010000}"/>
    <cellStyle name="20% - Accent1 8 2 4 2" xfId="444" xr:uid="{00000000-0005-0000-0000-00005A010000}"/>
    <cellStyle name="20% - Accent1 8 2 5" xfId="445" xr:uid="{00000000-0005-0000-0000-00005B010000}"/>
    <cellStyle name="20% - Accent1 8 2_Lcc_inputs" xfId="446" xr:uid="{00000000-0005-0000-0000-00005C010000}"/>
    <cellStyle name="20% - Accent1 8 3" xfId="447" xr:uid="{00000000-0005-0000-0000-00005D010000}"/>
    <cellStyle name="20% - Accent1 8 3 2" xfId="448" xr:uid="{00000000-0005-0000-0000-00005E010000}"/>
    <cellStyle name="20% - Accent1 8 3 2 2" xfId="449" xr:uid="{00000000-0005-0000-0000-00005F010000}"/>
    <cellStyle name="20% - Accent1 8 3 2 3" xfId="450" xr:uid="{00000000-0005-0000-0000-000060010000}"/>
    <cellStyle name="20% - Accent1 8 3 3" xfId="451" xr:uid="{00000000-0005-0000-0000-000061010000}"/>
    <cellStyle name="20% - Accent1 8 3 4" xfId="452" xr:uid="{00000000-0005-0000-0000-000062010000}"/>
    <cellStyle name="20% - Accent1 8 3_Lcc_inputs" xfId="453" xr:uid="{00000000-0005-0000-0000-000063010000}"/>
    <cellStyle name="20% - Accent1 8 4" xfId="454" xr:uid="{00000000-0005-0000-0000-000064010000}"/>
    <cellStyle name="20% - Accent1 8 4 2" xfId="455" xr:uid="{00000000-0005-0000-0000-000065010000}"/>
    <cellStyle name="20% - Accent1 8 4 2 2" xfId="456" xr:uid="{00000000-0005-0000-0000-000066010000}"/>
    <cellStyle name="20% - Accent1 8 4 3" xfId="457" xr:uid="{00000000-0005-0000-0000-000067010000}"/>
    <cellStyle name="20% - Accent1 8 5" xfId="458" xr:uid="{00000000-0005-0000-0000-000068010000}"/>
    <cellStyle name="20% - Accent1 8 5 2" xfId="459" xr:uid="{00000000-0005-0000-0000-000069010000}"/>
    <cellStyle name="20% - Accent1 8 6" xfId="460" xr:uid="{00000000-0005-0000-0000-00006A010000}"/>
    <cellStyle name="20% - Accent1 8 7" xfId="461" xr:uid="{00000000-0005-0000-0000-00006B010000}"/>
    <cellStyle name="20% - Accent1 8 8" xfId="462" xr:uid="{00000000-0005-0000-0000-00006C010000}"/>
    <cellStyle name="20% - Accent1 8_Lcc_inputs" xfId="463" xr:uid="{00000000-0005-0000-0000-00006D010000}"/>
    <cellStyle name="20% - Accent1 9" xfId="464" xr:uid="{00000000-0005-0000-0000-00006E010000}"/>
    <cellStyle name="20% - Accent1 9 2" xfId="465" xr:uid="{00000000-0005-0000-0000-00006F010000}"/>
    <cellStyle name="20% - Accent1 9 2 2" xfId="466" xr:uid="{00000000-0005-0000-0000-000070010000}"/>
    <cellStyle name="20% - Accent1 9 2 2 2" xfId="467" xr:uid="{00000000-0005-0000-0000-000071010000}"/>
    <cellStyle name="20% - Accent1 9 2 2 3" xfId="468" xr:uid="{00000000-0005-0000-0000-000072010000}"/>
    <cellStyle name="20% - Accent1 9 2 3" xfId="469" xr:uid="{00000000-0005-0000-0000-000073010000}"/>
    <cellStyle name="20% - Accent1 9 2 4" xfId="470" xr:uid="{00000000-0005-0000-0000-000074010000}"/>
    <cellStyle name="20% - Accent1 9 2_Lcc_inputs" xfId="471" xr:uid="{00000000-0005-0000-0000-000075010000}"/>
    <cellStyle name="20% - Accent1 9 3" xfId="472" xr:uid="{00000000-0005-0000-0000-000076010000}"/>
    <cellStyle name="20% - Accent1 9 3 2" xfId="473" xr:uid="{00000000-0005-0000-0000-000077010000}"/>
    <cellStyle name="20% - Accent1 9 3 2 2" xfId="474" xr:uid="{00000000-0005-0000-0000-000078010000}"/>
    <cellStyle name="20% - Accent1 9 3 3" xfId="475" xr:uid="{00000000-0005-0000-0000-000079010000}"/>
    <cellStyle name="20% - Accent1 9 4" xfId="476" xr:uid="{00000000-0005-0000-0000-00007A010000}"/>
    <cellStyle name="20% - Accent1 9 4 2" xfId="477" xr:uid="{00000000-0005-0000-0000-00007B010000}"/>
    <cellStyle name="20% - Accent1 9 5" xfId="478" xr:uid="{00000000-0005-0000-0000-00007C010000}"/>
    <cellStyle name="20% - Accent1 9 6" xfId="479" xr:uid="{00000000-0005-0000-0000-00007D010000}"/>
    <cellStyle name="20% - Accent1 9 7" xfId="480" xr:uid="{00000000-0005-0000-0000-00007E010000}"/>
    <cellStyle name="20% - Accent1 9_Lcc_inputs" xfId="481" xr:uid="{00000000-0005-0000-0000-00007F010000}"/>
    <cellStyle name="20% - Accent2 10" xfId="482" xr:uid="{00000000-0005-0000-0000-000080010000}"/>
    <cellStyle name="20% - Accent2 10 2" xfId="483" xr:uid="{00000000-0005-0000-0000-000081010000}"/>
    <cellStyle name="20% - Accent2 10 2 2" xfId="484" xr:uid="{00000000-0005-0000-0000-000082010000}"/>
    <cellStyle name="20% - Accent2 10 2 3" xfId="485" xr:uid="{00000000-0005-0000-0000-000083010000}"/>
    <cellStyle name="20% - Accent2 10 3" xfId="486" xr:uid="{00000000-0005-0000-0000-000084010000}"/>
    <cellStyle name="20% - Accent2 10 4" xfId="487" xr:uid="{00000000-0005-0000-0000-000085010000}"/>
    <cellStyle name="20% - Accent2 10_Lcc_inputs" xfId="488" xr:uid="{00000000-0005-0000-0000-000086010000}"/>
    <cellStyle name="20% - Accent2 11" xfId="489" xr:uid="{00000000-0005-0000-0000-000087010000}"/>
    <cellStyle name="20% - Accent2 11 2" xfId="490" xr:uid="{00000000-0005-0000-0000-000088010000}"/>
    <cellStyle name="20% - Accent2 11 2 2" xfId="491" xr:uid="{00000000-0005-0000-0000-000089010000}"/>
    <cellStyle name="20% - Accent2 11 3" xfId="492" xr:uid="{00000000-0005-0000-0000-00008A010000}"/>
    <cellStyle name="20% - Accent2 12" xfId="493" xr:uid="{00000000-0005-0000-0000-00008B010000}"/>
    <cellStyle name="20% - Accent2 12 2" xfId="494" xr:uid="{00000000-0005-0000-0000-00008C010000}"/>
    <cellStyle name="20% - Accent2 13" xfId="495" xr:uid="{00000000-0005-0000-0000-00008D010000}"/>
    <cellStyle name="20% - Accent2 13 2" xfId="496" xr:uid="{00000000-0005-0000-0000-00008E010000}"/>
    <cellStyle name="20% - Accent2 14" xfId="497" xr:uid="{00000000-0005-0000-0000-00008F010000}"/>
    <cellStyle name="20% - Accent2 15" xfId="55253" xr:uid="{00000000-0005-0000-0000-000090010000}"/>
    <cellStyle name="20% - Accent2 16" xfId="55288" xr:uid="{00000000-0005-0000-0000-000091010000}"/>
    <cellStyle name="20% - Accent2 17" xfId="55311" xr:uid="{00000000-0005-0000-0000-000092010000}"/>
    <cellStyle name="20% - Accent2 2" xfId="32" xr:uid="{00000000-0005-0000-0000-000093010000}"/>
    <cellStyle name="20% - Accent2 2 2" xfId="498" xr:uid="{00000000-0005-0000-0000-000094010000}"/>
    <cellStyle name="20% - Accent2 2 2 2" xfId="499" xr:uid="{00000000-0005-0000-0000-000095010000}"/>
    <cellStyle name="20% - Accent2 2 2 2 2" xfId="500" xr:uid="{00000000-0005-0000-0000-000096010000}"/>
    <cellStyle name="20% - Accent2 2 3" xfId="501" xr:uid="{00000000-0005-0000-0000-000097010000}"/>
    <cellStyle name="20% - Accent2 2 3 2" xfId="502" xr:uid="{00000000-0005-0000-0000-000098010000}"/>
    <cellStyle name="20% - Accent2 2 4" xfId="503" xr:uid="{00000000-0005-0000-0000-000099010000}"/>
    <cellStyle name="20% - Accent2 2 4 2" xfId="504" xr:uid="{00000000-0005-0000-0000-00009A010000}"/>
    <cellStyle name="20% - Accent2 2 4 2 2" xfId="505" xr:uid="{00000000-0005-0000-0000-00009B010000}"/>
    <cellStyle name="20% - Accent2 2 4 2 2 2" xfId="506" xr:uid="{00000000-0005-0000-0000-00009C010000}"/>
    <cellStyle name="20% - Accent2 2 4 2 2 3" xfId="507" xr:uid="{00000000-0005-0000-0000-00009D010000}"/>
    <cellStyle name="20% - Accent2 2 4 2 3" xfId="508" xr:uid="{00000000-0005-0000-0000-00009E010000}"/>
    <cellStyle name="20% - Accent2 2 4 2 3 2" xfId="509" xr:uid="{00000000-0005-0000-0000-00009F010000}"/>
    <cellStyle name="20% - Accent2 2 4 2 4" xfId="510" xr:uid="{00000000-0005-0000-0000-0000A0010000}"/>
    <cellStyle name="20% - Accent2 2 4 2 5" xfId="511" xr:uid="{00000000-0005-0000-0000-0000A1010000}"/>
    <cellStyle name="20% - Accent2 2 4 2_Lcc_inputs" xfId="512" xr:uid="{00000000-0005-0000-0000-0000A2010000}"/>
    <cellStyle name="20% - Accent2 2 4 3" xfId="513" xr:uid="{00000000-0005-0000-0000-0000A3010000}"/>
    <cellStyle name="20% - Accent2 2 4 3 2" xfId="514" xr:uid="{00000000-0005-0000-0000-0000A4010000}"/>
    <cellStyle name="20% - Accent2 2 4 3 2 2" xfId="515" xr:uid="{00000000-0005-0000-0000-0000A5010000}"/>
    <cellStyle name="20% - Accent2 2 4 3 3" xfId="516" xr:uid="{00000000-0005-0000-0000-0000A6010000}"/>
    <cellStyle name="20% - Accent2 2 4 3 4" xfId="517" xr:uid="{00000000-0005-0000-0000-0000A7010000}"/>
    <cellStyle name="20% - Accent2 2 4 3_Lcc_inputs" xfId="518" xr:uid="{00000000-0005-0000-0000-0000A8010000}"/>
    <cellStyle name="20% - Accent2 2 4 4" xfId="519" xr:uid="{00000000-0005-0000-0000-0000A9010000}"/>
    <cellStyle name="20% - Accent2 2 4 4 2" xfId="520" xr:uid="{00000000-0005-0000-0000-0000AA010000}"/>
    <cellStyle name="20% - Accent2 2 4 4 3" xfId="521" xr:uid="{00000000-0005-0000-0000-0000AB010000}"/>
    <cellStyle name="20% - Accent2 2 4 5" xfId="522" xr:uid="{00000000-0005-0000-0000-0000AC010000}"/>
    <cellStyle name="20% - Accent2 2 4 5 2" xfId="523" xr:uid="{00000000-0005-0000-0000-0000AD010000}"/>
    <cellStyle name="20% - Accent2 2 4 6" xfId="524" xr:uid="{00000000-0005-0000-0000-0000AE010000}"/>
    <cellStyle name="20% - Accent2 2 4_Lcc_inputs" xfId="525" xr:uid="{00000000-0005-0000-0000-0000AF010000}"/>
    <cellStyle name="20% - Accent2 2 5" xfId="526" xr:uid="{00000000-0005-0000-0000-0000B0010000}"/>
    <cellStyle name="20% - Accent2 2 5 2" xfId="527" xr:uid="{00000000-0005-0000-0000-0000B1010000}"/>
    <cellStyle name="20% - Accent2 2 5 2 2" xfId="528" xr:uid="{00000000-0005-0000-0000-0000B2010000}"/>
    <cellStyle name="20% - Accent2 2 5 2 3" xfId="529" xr:uid="{00000000-0005-0000-0000-0000B3010000}"/>
    <cellStyle name="20% - Accent2 2 5 3" xfId="530" xr:uid="{00000000-0005-0000-0000-0000B4010000}"/>
    <cellStyle name="20% - Accent2 2 5 3 2" xfId="531" xr:uid="{00000000-0005-0000-0000-0000B5010000}"/>
    <cellStyle name="20% - Accent2 2 5 4" xfId="532" xr:uid="{00000000-0005-0000-0000-0000B6010000}"/>
    <cellStyle name="20% - Accent2 2 5_Lcc_inputs" xfId="533" xr:uid="{00000000-0005-0000-0000-0000B7010000}"/>
    <cellStyle name="20% - Accent2 2 6" xfId="534" xr:uid="{00000000-0005-0000-0000-0000B8010000}"/>
    <cellStyle name="20% - Accent2 2 6 2" xfId="535" xr:uid="{00000000-0005-0000-0000-0000B9010000}"/>
    <cellStyle name="20% - Accent2 2 6 2 2" xfId="536" xr:uid="{00000000-0005-0000-0000-0000BA010000}"/>
    <cellStyle name="20% - Accent2 2 6 2 3" xfId="537" xr:uid="{00000000-0005-0000-0000-0000BB010000}"/>
    <cellStyle name="20% - Accent2 2 6 3" xfId="538" xr:uid="{00000000-0005-0000-0000-0000BC010000}"/>
    <cellStyle name="20% - Accent2 2 6 3 2" xfId="539" xr:uid="{00000000-0005-0000-0000-0000BD010000}"/>
    <cellStyle name="20% - Accent2 2 6 4" xfId="540" xr:uid="{00000000-0005-0000-0000-0000BE010000}"/>
    <cellStyle name="20% - Accent2 2 6_Lcc_inputs" xfId="541" xr:uid="{00000000-0005-0000-0000-0000BF010000}"/>
    <cellStyle name="20% - Accent2 2 7" xfId="542" xr:uid="{00000000-0005-0000-0000-0000C0010000}"/>
    <cellStyle name="20% - Accent2 2 8" xfId="543" xr:uid="{00000000-0005-0000-0000-0000C1010000}"/>
    <cellStyle name="20% - Accent2 2 9" xfId="544" xr:uid="{00000000-0005-0000-0000-0000C2010000}"/>
    <cellStyle name="20% - Accent2 2_Lcc_inputs" xfId="545" xr:uid="{00000000-0005-0000-0000-0000C3010000}"/>
    <cellStyle name="20% - Accent2 3" xfId="546" xr:uid="{00000000-0005-0000-0000-0000C4010000}"/>
    <cellStyle name="20% - Accent2 3 2" xfId="547" xr:uid="{00000000-0005-0000-0000-0000C5010000}"/>
    <cellStyle name="20% - Accent2 3 2 2" xfId="548" xr:uid="{00000000-0005-0000-0000-0000C6010000}"/>
    <cellStyle name="20% - Accent2 3 2 2 2" xfId="549" xr:uid="{00000000-0005-0000-0000-0000C7010000}"/>
    <cellStyle name="20% - Accent2 3 2 3" xfId="550" xr:uid="{00000000-0005-0000-0000-0000C8010000}"/>
    <cellStyle name="20% - Accent2 3 3" xfId="551" xr:uid="{00000000-0005-0000-0000-0000C9010000}"/>
    <cellStyle name="20% - Accent2 3 3 2" xfId="552" xr:uid="{00000000-0005-0000-0000-0000CA010000}"/>
    <cellStyle name="20% - Accent2 3 3 3" xfId="553" xr:uid="{00000000-0005-0000-0000-0000CB010000}"/>
    <cellStyle name="20% - Accent2 3 4" xfId="554" xr:uid="{00000000-0005-0000-0000-0000CC010000}"/>
    <cellStyle name="20% - Accent2 3 4 2" xfId="555" xr:uid="{00000000-0005-0000-0000-0000CD010000}"/>
    <cellStyle name="20% - Accent2 3 5" xfId="556" xr:uid="{00000000-0005-0000-0000-0000CE010000}"/>
    <cellStyle name="20% - Accent2 3 5 2" xfId="557" xr:uid="{00000000-0005-0000-0000-0000CF010000}"/>
    <cellStyle name="20% - Accent2 3 6" xfId="558" xr:uid="{00000000-0005-0000-0000-0000D0010000}"/>
    <cellStyle name="20% - Accent2 3 7" xfId="559" xr:uid="{00000000-0005-0000-0000-0000D1010000}"/>
    <cellStyle name="20% - Accent2 3 8" xfId="560" xr:uid="{00000000-0005-0000-0000-0000D2010000}"/>
    <cellStyle name="20% - Accent2 4" xfId="561" xr:uid="{00000000-0005-0000-0000-0000D3010000}"/>
    <cellStyle name="20% - Accent2 4 2" xfId="562" xr:uid="{00000000-0005-0000-0000-0000D4010000}"/>
    <cellStyle name="20% - Accent2 4 2 2" xfId="563" xr:uid="{00000000-0005-0000-0000-0000D5010000}"/>
    <cellStyle name="20% - Accent2 4 2 2 2" xfId="564" xr:uid="{00000000-0005-0000-0000-0000D6010000}"/>
    <cellStyle name="20% - Accent2 4 2 2 2 2" xfId="565" xr:uid="{00000000-0005-0000-0000-0000D7010000}"/>
    <cellStyle name="20% - Accent2 4 2 2 2 2 2" xfId="566" xr:uid="{00000000-0005-0000-0000-0000D8010000}"/>
    <cellStyle name="20% - Accent2 4 2 2 2 3" xfId="567" xr:uid="{00000000-0005-0000-0000-0000D9010000}"/>
    <cellStyle name="20% - Accent2 4 2 2 3" xfId="568" xr:uid="{00000000-0005-0000-0000-0000DA010000}"/>
    <cellStyle name="20% - Accent2 4 2 2 3 2" xfId="569" xr:uid="{00000000-0005-0000-0000-0000DB010000}"/>
    <cellStyle name="20% - Accent2 4 2 2 3 2 2" xfId="570" xr:uid="{00000000-0005-0000-0000-0000DC010000}"/>
    <cellStyle name="20% - Accent2 4 2 2 3 3" xfId="571" xr:uid="{00000000-0005-0000-0000-0000DD010000}"/>
    <cellStyle name="20% - Accent2 4 2 2 4" xfId="572" xr:uid="{00000000-0005-0000-0000-0000DE010000}"/>
    <cellStyle name="20% - Accent2 4 2 2 4 2" xfId="573" xr:uid="{00000000-0005-0000-0000-0000DF010000}"/>
    <cellStyle name="20% - Accent2 4 2 2 5" xfId="574" xr:uid="{00000000-0005-0000-0000-0000E0010000}"/>
    <cellStyle name="20% - Accent2 4 2 2_Lcc_inputs" xfId="575" xr:uid="{00000000-0005-0000-0000-0000E1010000}"/>
    <cellStyle name="20% - Accent2 4 2 3" xfId="576" xr:uid="{00000000-0005-0000-0000-0000E2010000}"/>
    <cellStyle name="20% - Accent2 4 2 3 2" xfId="577" xr:uid="{00000000-0005-0000-0000-0000E3010000}"/>
    <cellStyle name="20% - Accent2 4 2 3 2 2" xfId="578" xr:uid="{00000000-0005-0000-0000-0000E4010000}"/>
    <cellStyle name="20% - Accent2 4 2 3 2 3" xfId="579" xr:uid="{00000000-0005-0000-0000-0000E5010000}"/>
    <cellStyle name="20% - Accent2 4 2 3 3" xfId="580" xr:uid="{00000000-0005-0000-0000-0000E6010000}"/>
    <cellStyle name="20% - Accent2 4 2 3 4" xfId="581" xr:uid="{00000000-0005-0000-0000-0000E7010000}"/>
    <cellStyle name="20% - Accent2 4 2 3_Lcc_inputs" xfId="582" xr:uid="{00000000-0005-0000-0000-0000E8010000}"/>
    <cellStyle name="20% - Accent2 4 2 4" xfId="583" xr:uid="{00000000-0005-0000-0000-0000E9010000}"/>
    <cellStyle name="20% - Accent2 4 2 4 2" xfId="584" xr:uid="{00000000-0005-0000-0000-0000EA010000}"/>
    <cellStyle name="20% - Accent2 4 2 4 2 2" xfId="585" xr:uid="{00000000-0005-0000-0000-0000EB010000}"/>
    <cellStyle name="20% - Accent2 4 2 4 3" xfId="586" xr:uid="{00000000-0005-0000-0000-0000EC010000}"/>
    <cellStyle name="20% - Accent2 4 2 5" xfId="587" xr:uid="{00000000-0005-0000-0000-0000ED010000}"/>
    <cellStyle name="20% - Accent2 4 2 5 2" xfId="588" xr:uid="{00000000-0005-0000-0000-0000EE010000}"/>
    <cellStyle name="20% - Accent2 4 2 6" xfId="589" xr:uid="{00000000-0005-0000-0000-0000EF010000}"/>
    <cellStyle name="20% - Accent2 4 2 7" xfId="590" xr:uid="{00000000-0005-0000-0000-0000F0010000}"/>
    <cellStyle name="20% - Accent2 4 2 8" xfId="591" xr:uid="{00000000-0005-0000-0000-0000F1010000}"/>
    <cellStyle name="20% - Accent2 4 2_Lcc_inputs" xfId="592" xr:uid="{00000000-0005-0000-0000-0000F2010000}"/>
    <cellStyle name="20% - Accent2 4 3" xfId="593" xr:uid="{00000000-0005-0000-0000-0000F3010000}"/>
    <cellStyle name="20% - Accent2 4 3 2" xfId="594" xr:uid="{00000000-0005-0000-0000-0000F4010000}"/>
    <cellStyle name="20% - Accent2 4 3 2 2" xfId="595" xr:uid="{00000000-0005-0000-0000-0000F5010000}"/>
    <cellStyle name="20% - Accent2 4 3 2 2 2" xfId="596" xr:uid="{00000000-0005-0000-0000-0000F6010000}"/>
    <cellStyle name="20% - Accent2 4 3 2 2 2 2" xfId="597" xr:uid="{00000000-0005-0000-0000-0000F7010000}"/>
    <cellStyle name="20% - Accent2 4 3 2 2 3" xfId="598" xr:uid="{00000000-0005-0000-0000-0000F8010000}"/>
    <cellStyle name="20% - Accent2 4 3 2 3" xfId="599" xr:uid="{00000000-0005-0000-0000-0000F9010000}"/>
    <cellStyle name="20% - Accent2 4 3 2 3 2" xfId="600" xr:uid="{00000000-0005-0000-0000-0000FA010000}"/>
    <cellStyle name="20% - Accent2 4 3 2 3 2 2" xfId="601" xr:uid="{00000000-0005-0000-0000-0000FB010000}"/>
    <cellStyle name="20% - Accent2 4 3 2 3 3" xfId="602" xr:uid="{00000000-0005-0000-0000-0000FC010000}"/>
    <cellStyle name="20% - Accent2 4 3 2 4" xfId="603" xr:uid="{00000000-0005-0000-0000-0000FD010000}"/>
    <cellStyle name="20% - Accent2 4 3 2 4 2" xfId="604" xr:uid="{00000000-0005-0000-0000-0000FE010000}"/>
    <cellStyle name="20% - Accent2 4 3 2 5" xfId="605" xr:uid="{00000000-0005-0000-0000-0000FF010000}"/>
    <cellStyle name="20% - Accent2 4 3 2_Lcc_inputs" xfId="606" xr:uid="{00000000-0005-0000-0000-000000020000}"/>
    <cellStyle name="20% - Accent2 4 3 3" xfId="607" xr:uid="{00000000-0005-0000-0000-000001020000}"/>
    <cellStyle name="20% - Accent2 4 3 3 2" xfId="608" xr:uid="{00000000-0005-0000-0000-000002020000}"/>
    <cellStyle name="20% - Accent2 4 3 3 2 2" xfId="609" xr:uid="{00000000-0005-0000-0000-000003020000}"/>
    <cellStyle name="20% - Accent2 4 3 3 2 3" xfId="610" xr:uid="{00000000-0005-0000-0000-000004020000}"/>
    <cellStyle name="20% - Accent2 4 3 3 3" xfId="611" xr:uid="{00000000-0005-0000-0000-000005020000}"/>
    <cellStyle name="20% - Accent2 4 3 3 4" xfId="612" xr:uid="{00000000-0005-0000-0000-000006020000}"/>
    <cellStyle name="20% - Accent2 4 3 3_Lcc_inputs" xfId="613" xr:uid="{00000000-0005-0000-0000-000007020000}"/>
    <cellStyle name="20% - Accent2 4 3 4" xfId="614" xr:uid="{00000000-0005-0000-0000-000008020000}"/>
    <cellStyle name="20% - Accent2 4 3 4 2" xfId="615" xr:uid="{00000000-0005-0000-0000-000009020000}"/>
    <cellStyle name="20% - Accent2 4 3 4 2 2" xfId="616" xr:uid="{00000000-0005-0000-0000-00000A020000}"/>
    <cellStyle name="20% - Accent2 4 3 4 3" xfId="617" xr:uid="{00000000-0005-0000-0000-00000B020000}"/>
    <cellStyle name="20% - Accent2 4 3 5" xfId="618" xr:uid="{00000000-0005-0000-0000-00000C020000}"/>
    <cellStyle name="20% - Accent2 4 3 5 2" xfId="619" xr:uid="{00000000-0005-0000-0000-00000D020000}"/>
    <cellStyle name="20% - Accent2 4 3 6" xfId="620" xr:uid="{00000000-0005-0000-0000-00000E020000}"/>
    <cellStyle name="20% - Accent2 4 3 7" xfId="621" xr:uid="{00000000-0005-0000-0000-00000F020000}"/>
    <cellStyle name="20% - Accent2 4 3 8" xfId="622" xr:uid="{00000000-0005-0000-0000-000010020000}"/>
    <cellStyle name="20% - Accent2 4 3_Lcc_inputs" xfId="623" xr:uid="{00000000-0005-0000-0000-000011020000}"/>
    <cellStyle name="20% - Accent2 4 4" xfId="624" xr:uid="{00000000-0005-0000-0000-000012020000}"/>
    <cellStyle name="20% - Accent2 5" xfId="625" xr:uid="{00000000-0005-0000-0000-000013020000}"/>
    <cellStyle name="20% - Accent2 5 2" xfId="626" xr:uid="{00000000-0005-0000-0000-000014020000}"/>
    <cellStyle name="20% - Accent2 5 2 2" xfId="627" xr:uid="{00000000-0005-0000-0000-000015020000}"/>
    <cellStyle name="20% - Accent2 5 2 2 2" xfId="628" xr:uid="{00000000-0005-0000-0000-000016020000}"/>
    <cellStyle name="20% - Accent2 5 2 2 2 2" xfId="629" xr:uid="{00000000-0005-0000-0000-000017020000}"/>
    <cellStyle name="20% - Accent2 5 2 2 2 2 2" xfId="630" xr:uid="{00000000-0005-0000-0000-000018020000}"/>
    <cellStyle name="20% - Accent2 5 2 2 2 3" xfId="631" xr:uid="{00000000-0005-0000-0000-000019020000}"/>
    <cellStyle name="20% - Accent2 5 2 2 3" xfId="632" xr:uid="{00000000-0005-0000-0000-00001A020000}"/>
    <cellStyle name="20% - Accent2 5 2 2 3 2" xfId="633" xr:uid="{00000000-0005-0000-0000-00001B020000}"/>
    <cellStyle name="20% - Accent2 5 2 2 3 2 2" xfId="634" xr:uid="{00000000-0005-0000-0000-00001C020000}"/>
    <cellStyle name="20% - Accent2 5 2 2 3 3" xfId="635" xr:uid="{00000000-0005-0000-0000-00001D020000}"/>
    <cellStyle name="20% - Accent2 5 2 2 4" xfId="636" xr:uid="{00000000-0005-0000-0000-00001E020000}"/>
    <cellStyle name="20% - Accent2 5 2 2 4 2" xfId="637" xr:uid="{00000000-0005-0000-0000-00001F020000}"/>
    <cellStyle name="20% - Accent2 5 2 2 5" xfId="638" xr:uid="{00000000-0005-0000-0000-000020020000}"/>
    <cellStyle name="20% - Accent2 5 2 2_Lcc_inputs" xfId="639" xr:uid="{00000000-0005-0000-0000-000021020000}"/>
    <cellStyle name="20% - Accent2 5 2 3" xfId="640" xr:uid="{00000000-0005-0000-0000-000022020000}"/>
    <cellStyle name="20% - Accent2 5 2 3 2" xfId="641" xr:uid="{00000000-0005-0000-0000-000023020000}"/>
    <cellStyle name="20% - Accent2 5 2 3 2 2" xfId="642" xr:uid="{00000000-0005-0000-0000-000024020000}"/>
    <cellStyle name="20% - Accent2 5 2 3 2 3" xfId="643" xr:uid="{00000000-0005-0000-0000-000025020000}"/>
    <cellStyle name="20% - Accent2 5 2 3 3" xfId="644" xr:uid="{00000000-0005-0000-0000-000026020000}"/>
    <cellStyle name="20% - Accent2 5 2 3 4" xfId="645" xr:uid="{00000000-0005-0000-0000-000027020000}"/>
    <cellStyle name="20% - Accent2 5 2 3_Lcc_inputs" xfId="646" xr:uid="{00000000-0005-0000-0000-000028020000}"/>
    <cellStyle name="20% - Accent2 5 2 4" xfId="647" xr:uid="{00000000-0005-0000-0000-000029020000}"/>
    <cellStyle name="20% - Accent2 5 2 4 2" xfId="648" xr:uid="{00000000-0005-0000-0000-00002A020000}"/>
    <cellStyle name="20% - Accent2 5 2 4 2 2" xfId="649" xr:uid="{00000000-0005-0000-0000-00002B020000}"/>
    <cellStyle name="20% - Accent2 5 2 4 3" xfId="650" xr:uid="{00000000-0005-0000-0000-00002C020000}"/>
    <cellStyle name="20% - Accent2 5 2 5" xfId="651" xr:uid="{00000000-0005-0000-0000-00002D020000}"/>
    <cellStyle name="20% - Accent2 5 2 5 2" xfId="652" xr:uid="{00000000-0005-0000-0000-00002E020000}"/>
    <cellStyle name="20% - Accent2 5 2 6" xfId="653" xr:uid="{00000000-0005-0000-0000-00002F020000}"/>
    <cellStyle name="20% - Accent2 5 2 7" xfId="654" xr:uid="{00000000-0005-0000-0000-000030020000}"/>
    <cellStyle name="20% - Accent2 5 2 8" xfId="655" xr:uid="{00000000-0005-0000-0000-000031020000}"/>
    <cellStyle name="20% - Accent2 5 2_Lcc_inputs" xfId="656" xr:uid="{00000000-0005-0000-0000-000032020000}"/>
    <cellStyle name="20% - Accent2 5 3" xfId="657" xr:uid="{00000000-0005-0000-0000-000033020000}"/>
    <cellStyle name="20% - Accent2 5 3 2" xfId="658" xr:uid="{00000000-0005-0000-0000-000034020000}"/>
    <cellStyle name="20% - Accent2 5 3 2 2" xfId="659" xr:uid="{00000000-0005-0000-0000-000035020000}"/>
    <cellStyle name="20% - Accent2 5 3 2 2 2" xfId="660" xr:uid="{00000000-0005-0000-0000-000036020000}"/>
    <cellStyle name="20% - Accent2 5 3 2 2 2 2" xfId="661" xr:uid="{00000000-0005-0000-0000-000037020000}"/>
    <cellStyle name="20% - Accent2 5 3 2 2 3" xfId="662" xr:uid="{00000000-0005-0000-0000-000038020000}"/>
    <cellStyle name="20% - Accent2 5 3 2 3" xfId="663" xr:uid="{00000000-0005-0000-0000-000039020000}"/>
    <cellStyle name="20% - Accent2 5 3 2 3 2" xfId="664" xr:uid="{00000000-0005-0000-0000-00003A020000}"/>
    <cellStyle name="20% - Accent2 5 3 2 3 2 2" xfId="665" xr:uid="{00000000-0005-0000-0000-00003B020000}"/>
    <cellStyle name="20% - Accent2 5 3 2 3 3" xfId="666" xr:uid="{00000000-0005-0000-0000-00003C020000}"/>
    <cellStyle name="20% - Accent2 5 3 2 4" xfId="667" xr:uid="{00000000-0005-0000-0000-00003D020000}"/>
    <cellStyle name="20% - Accent2 5 3 2 4 2" xfId="668" xr:uid="{00000000-0005-0000-0000-00003E020000}"/>
    <cellStyle name="20% - Accent2 5 3 2 5" xfId="669" xr:uid="{00000000-0005-0000-0000-00003F020000}"/>
    <cellStyle name="20% - Accent2 5 3 2_Lcc_inputs" xfId="670" xr:uid="{00000000-0005-0000-0000-000040020000}"/>
    <cellStyle name="20% - Accent2 5 3 3" xfId="671" xr:uid="{00000000-0005-0000-0000-000041020000}"/>
    <cellStyle name="20% - Accent2 5 3 3 2" xfId="672" xr:uid="{00000000-0005-0000-0000-000042020000}"/>
    <cellStyle name="20% - Accent2 5 3 3 2 2" xfId="673" xr:uid="{00000000-0005-0000-0000-000043020000}"/>
    <cellStyle name="20% - Accent2 5 3 3 2 3" xfId="674" xr:uid="{00000000-0005-0000-0000-000044020000}"/>
    <cellStyle name="20% - Accent2 5 3 3 3" xfId="675" xr:uid="{00000000-0005-0000-0000-000045020000}"/>
    <cellStyle name="20% - Accent2 5 3 3 4" xfId="676" xr:uid="{00000000-0005-0000-0000-000046020000}"/>
    <cellStyle name="20% - Accent2 5 3 3_Lcc_inputs" xfId="677" xr:uid="{00000000-0005-0000-0000-000047020000}"/>
    <cellStyle name="20% - Accent2 5 3 4" xfId="678" xr:uid="{00000000-0005-0000-0000-000048020000}"/>
    <cellStyle name="20% - Accent2 5 3 4 2" xfId="679" xr:uid="{00000000-0005-0000-0000-000049020000}"/>
    <cellStyle name="20% - Accent2 5 3 4 2 2" xfId="680" xr:uid="{00000000-0005-0000-0000-00004A020000}"/>
    <cellStyle name="20% - Accent2 5 3 4 3" xfId="681" xr:uid="{00000000-0005-0000-0000-00004B020000}"/>
    <cellStyle name="20% - Accent2 5 3 5" xfId="682" xr:uid="{00000000-0005-0000-0000-00004C020000}"/>
    <cellStyle name="20% - Accent2 5 3 5 2" xfId="683" xr:uid="{00000000-0005-0000-0000-00004D020000}"/>
    <cellStyle name="20% - Accent2 5 3 6" xfId="684" xr:uid="{00000000-0005-0000-0000-00004E020000}"/>
    <cellStyle name="20% - Accent2 5 3 7" xfId="685" xr:uid="{00000000-0005-0000-0000-00004F020000}"/>
    <cellStyle name="20% - Accent2 5 3 8" xfId="686" xr:uid="{00000000-0005-0000-0000-000050020000}"/>
    <cellStyle name="20% - Accent2 5 3_Lcc_inputs" xfId="687" xr:uid="{00000000-0005-0000-0000-000051020000}"/>
    <cellStyle name="20% - Accent2 5 4" xfId="688" xr:uid="{00000000-0005-0000-0000-000052020000}"/>
    <cellStyle name="20% - Accent2 6" xfId="689" xr:uid="{00000000-0005-0000-0000-000053020000}"/>
    <cellStyle name="20% - Accent2 6 2" xfId="690" xr:uid="{00000000-0005-0000-0000-000054020000}"/>
    <cellStyle name="20% - Accent2 6 2 2" xfId="691" xr:uid="{00000000-0005-0000-0000-000055020000}"/>
    <cellStyle name="20% - Accent2 6 2 2 2" xfId="692" xr:uid="{00000000-0005-0000-0000-000056020000}"/>
    <cellStyle name="20% - Accent2 6 2 2 2 2" xfId="693" xr:uid="{00000000-0005-0000-0000-000057020000}"/>
    <cellStyle name="20% - Accent2 6 2 2 2 2 2" xfId="694" xr:uid="{00000000-0005-0000-0000-000058020000}"/>
    <cellStyle name="20% - Accent2 6 2 2 2 3" xfId="695" xr:uid="{00000000-0005-0000-0000-000059020000}"/>
    <cellStyle name="20% - Accent2 6 2 2 3" xfId="696" xr:uid="{00000000-0005-0000-0000-00005A020000}"/>
    <cellStyle name="20% - Accent2 6 2 2 3 2" xfId="697" xr:uid="{00000000-0005-0000-0000-00005B020000}"/>
    <cellStyle name="20% - Accent2 6 2 2 3 2 2" xfId="698" xr:uid="{00000000-0005-0000-0000-00005C020000}"/>
    <cellStyle name="20% - Accent2 6 2 2 3 3" xfId="699" xr:uid="{00000000-0005-0000-0000-00005D020000}"/>
    <cellStyle name="20% - Accent2 6 2 2 4" xfId="700" xr:uid="{00000000-0005-0000-0000-00005E020000}"/>
    <cellStyle name="20% - Accent2 6 2 2 4 2" xfId="701" xr:uid="{00000000-0005-0000-0000-00005F020000}"/>
    <cellStyle name="20% - Accent2 6 2 2 5" xfId="702" xr:uid="{00000000-0005-0000-0000-000060020000}"/>
    <cellStyle name="20% - Accent2 6 2 2_Lcc_inputs" xfId="703" xr:uid="{00000000-0005-0000-0000-000061020000}"/>
    <cellStyle name="20% - Accent2 6 2 3" xfId="704" xr:uid="{00000000-0005-0000-0000-000062020000}"/>
    <cellStyle name="20% - Accent2 6 2 3 2" xfId="705" xr:uid="{00000000-0005-0000-0000-000063020000}"/>
    <cellStyle name="20% - Accent2 6 2 3 2 2" xfId="706" xr:uid="{00000000-0005-0000-0000-000064020000}"/>
    <cellStyle name="20% - Accent2 6 2 3 2 3" xfId="707" xr:uid="{00000000-0005-0000-0000-000065020000}"/>
    <cellStyle name="20% - Accent2 6 2 3 3" xfId="708" xr:uid="{00000000-0005-0000-0000-000066020000}"/>
    <cellStyle name="20% - Accent2 6 2 3 4" xfId="709" xr:uid="{00000000-0005-0000-0000-000067020000}"/>
    <cellStyle name="20% - Accent2 6 2 3_Lcc_inputs" xfId="710" xr:uid="{00000000-0005-0000-0000-000068020000}"/>
    <cellStyle name="20% - Accent2 6 2 4" xfId="711" xr:uid="{00000000-0005-0000-0000-000069020000}"/>
    <cellStyle name="20% - Accent2 6 2 4 2" xfId="712" xr:uid="{00000000-0005-0000-0000-00006A020000}"/>
    <cellStyle name="20% - Accent2 6 2 4 2 2" xfId="713" xr:uid="{00000000-0005-0000-0000-00006B020000}"/>
    <cellStyle name="20% - Accent2 6 2 4 3" xfId="714" xr:uid="{00000000-0005-0000-0000-00006C020000}"/>
    <cellStyle name="20% - Accent2 6 2 5" xfId="715" xr:uid="{00000000-0005-0000-0000-00006D020000}"/>
    <cellStyle name="20% - Accent2 6 2 5 2" xfId="716" xr:uid="{00000000-0005-0000-0000-00006E020000}"/>
    <cellStyle name="20% - Accent2 6 2 6" xfId="717" xr:uid="{00000000-0005-0000-0000-00006F020000}"/>
    <cellStyle name="20% - Accent2 6 2 7" xfId="718" xr:uid="{00000000-0005-0000-0000-000070020000}"/>
    <cellStyle name="20% - Accent2 6 2 8" xfId="719" xr:uid="{00000000-0005-0000-0000-000071020000}"/>
    <cellStyle name="20% - Accent2 6 2_Lcc_inputs" xfId="720" xr:uid="{00000000-0005-0000-0000-000072020000}"/>
    <cellStyle name="20% - Accent2 6 3" xfId="721" xr:uid="{00000000-0005-0000-0000-000073020000}"/>
    <cellStyle name="20% - Accent2 6 3 2" xfId="722" xr:uid="{00000000-0005-0000-0000-000074020000}"/>
    <cellStyle name="20% - Accent2 6 3 2 2" xfId="723" xr:uid="{00000000-0005-0000-0000-000075020000}"/>
    <cellStyle name="20% - Accent2 6 3 2 2 2" xfId="724" xr:uid="{00000000-0005-0000-0000-000076020000}"/>
    <cellStyle name="20% - Accent2 6 3 2 3" xfId="725" xr:uid="{00000000-0005-0000-0000-000077020000}"/>
    <cellStyle name="20% - Accent2 6 3 3" xfId="726" xr:uid="{00000000-0005-0000-0000-000078020000}"/>
    <cellStyle name="20% - Accent2 6 3 3 2" xfId="727" xr:uid="{00000000-0005-0000-0000-000079020000}"/>
    <cellStyle name="20% - Accent2 6 3 3 2 2" xfId="728" xr:uid="{00000000-0005-0000-0000-00007A020000}"/>
    <cellStyle name="20% - Accent2 6 3 3 3" xfId="729" xr:uid="{00000000-0005-0000-0000-00007B020000}"/>
    <cellStyle name="20% - Accent2 6 3 4" xfId="730" xr:uid="{00000000-0005-0000-0000-00007C020000}"/>
    <cellStyle name="20% - Accent2 6 3 4 2" xfId="731" xr:uid="{00000000-0005-0000-0000-00007D020000}"/>
    <cellStyle name="20% - Accent2 6 3 5" xfId="732" xr:uid="{00000000-0005-0000-0000-00007E020000}"/>
    <cellStyle name="20% - Accent2 6 3_Lcc_inputs" xfId="733" xr:uid="{00000000-0005-0000-0000-00007F020000}"/>
    <cellStyle name="20% - Accent2 6 4" xfId="734" xr:uid="{00000000-0005-0000-0000-000080020000}"/>
    <cellStyle name="20% - Accent2 6 4 2" xfId="735" xr:uid="{00000000-0005-0000-0000-000081020000}"/>
    <cellStyle name="20% - Accent2 6 4 2 2" xfId="736" xr:uid="{00000000-0005-0000-0000-000082020000}"/>
    <cellStyle name="20% - Accent2 6 4 2 3" xfId="737" xr:uid="{00000000-0005-0000-0000-000083020000}"/>
    <cellStyle name="20% - Accent2 6 4 3" xfId="738" xr:uid="{00000000-0005-0000-0000-000084020000}"/>
    <cellStyle name="20% - Accent2 6 4 4" xfId="739" xr:uid="{00000000-0005-0000-0000-000085020000}"/>
    <cellStyle name="20% - Accent2 6 4_Lcc_inputs" xfId="740" xr:uid="{00000000-0005-0000-0000-000086020000}"/>
    <cellStyle name="20% - Accent2 6 5" xfId="741" xr:uid="{00000000-0005-0000-0000-000087020000}"/>
    <cellStyle name="20% - Accent2 6 5 2" xfId="742" xr:uid="{00000000-0005-0000-0000-000088020000}"/>
    <cellStyle name="20% - Accent2 6 5 2 2" xfId="743" xr:uid="{00000000-0005-0000-0000-000089020000}"/>
    <cellStyle name="20% - Accent2 6 5 3" xfId="744" xr:uid="{00000000-0005-0000-0000-00008A020000}"/>
    <cellStyle name="20% - Accent2 6 6" xfId="745" xr:uid="{00000000-0005-0000-0000-00008B020000}"/>
    <cellStyle name="20% - Accent2 6 6 2" xfId="746" xr:uid="{00000000-0005-0000-0000-00008C020000}"/>
    <cellStyle name="20% - Accent2 6 7" xfId="747" xr:uid="{00000000-0005-0000-0000-00008D020000}"/>
    <cellStyle name="20% - Accent2 6 8" xfId="748" xr:uid="{00000000-0005-0000-0000-00008E020000}"/>
    <cellStyle name="20% - Accent2 6 9" xfId="749" xr:uid="{00000000-0005-0000-0000-00008F020000}"/>
    <cellStyle name="20% - Accent2 6_Lcc_inputs" xfId="750" xr:uid="{00000000-0005-0000-0000-000090020000}"/>
    <cellStyle name="20% - Accent2 7" xfId="751" xr:uid="{00000000-0005-0000-0000-000091020000}"/>
    <cellStyle name="20% - Accent2 7 2" xfId="752" xr:uid="{00000000-0005-0000-0000-000092020000}"/>
    <cellStyle name="20% - Accent2 7 2 2" xfId="753" xr:uid="{00000000-0005-0000-0000-000093020000}"/>
    <cellStyle name="20% - Accent2 7 2 2 2" xfId="754" xr:uid="{00000000-0005-0000-0000-000094020000}"/>
    <cellStyle name="20% - Accent2 7 2 2 2 2" xfId="755" xr:uid="{00000000-0005-0000-0000-000095020000}"/>
    <cellStyle name="20% - Accent2 7 2 2 2 2 2" xfId="756" xr:uid="{00000000-0005-0000-0000-000096020000}"/>
    <cellStyle name="20% - Accent2 7 2 2 2 3" xfId="757" xr:uid="{00000000-0005-0000-0000-000097020000}"/>
    <cellStyle name="20% - Accent2 7 2 2 3" xfId="758" xr:uid="{00000000-0005-0000-0000-000098020000}"/>
    <cellStyle name="20% - Accent2 7 2 2 3 2" xfId="759" xr:uid="{00000000-0005-0000-0000-000099020000}"/>
    <cellStyle name="20% - Accent2 7 2 2 3 2 2" xfId="760" xr:uid="{00000000-0005-0000-0000-00009A020000}"/>
    <cellStyle name="20% - Accent2 7 2 2 3 3" xfId="761" xr:uid="{00000000-0005-0000-0000-00009B020000}"/>
    <cellStyle name="20% - Accent2 7 2 2 4" xfId="762" xr:uid="{00000000-0005-0000-0000-00009C020000}"/>
    <cellStyle name="20% - Accent2 7 2 2 4 2" xfId="763" xr:uid="{00000000-0005-0000-0000-00009D020000}"/>
    <cellStyle name="20% - Accent2 7 2 2 5" xfId="764" xr:uid="{00000000-0005-0000-0000-00009E020000}"/>
    <cellStyle name="20% - Accent2 7 2 2_Lcc_inputs" xfId="765" xr:uid="{00000000-0005-0000-0000-00009F020000}"/>
    <cellStyle name="20% - Accent2 7 2 3" xfId="766" xr:uid="{00000000-0005-0000-0000-0000A0020000}"/>
    <cellStyle name="20% - Accent2 7 2 3 2" xfId="767" xr:uid="{00000000-0005-0000-0000-0000A1020000}"/>
    <cellStyle name="20% - Accent2 7 2 3 2 2" xfId="768" xr:uid="{00000000-0005-0000-0000-0000A2020000}"/>
    <cellStyle name="20% - Accent2 7 2 3 2 3" xfId="769" xr:uid="{00000000-0005-0000-0000-0000A3020000}"/>
    <cellStyle name="20% - Accent2 7 2 3 3" xfId="770" xr:uid="{00000000-0005-0000-0000-0000A4020000}"/>
    <cellStyle name="20% - Accent2 7 2 3 4" xfId="771" xr:uid="{00000000-0005-0000-0000-0000A5020000}"/>
    <cellStyle name="20% - Accent2 7 2 3_Lcc_inputs" xfId="772" xr:uid="{00000000-0005-0000-0000-0000A6020000}"/>
    <cellStyle name="20% - Accent2 7 2 4" xfId="773" xr:uid="{00000000-0005-0000-0000-0000A7020000}"/>
    <cellStyle name="20% - Accent2 7 2 4 2" xfId="774" xr:uid="{00000000-0005-0000-0000-0000A8020000}"/>
    <cellStyle name="20% - Accent2 7 2 4 2 2" xfId="775" xr:uid="{00000000-0005-0000-0000-0000A9020000}"/>
    <cellStyle name="20% - Accent2 7 2 4 3" xfId="776" xr:uid="{00000000-0005-0000-0000-0000AA020000}"/>
    <cellStyle name="20% - Accent2 7 2 5" xfId="777" xr:uid="{00000000-0005-0000-0000-0000AB020000}"/>
    <cellStyle name="20% - Accent2 7 2 5 2" xfId="778" xr:uid="{00000000-0005-0000-0000-0000AC020000}"/>
    <cellStyle name="20% - Accent2 7 2 6" xfId="779" xr:uid="{00000000-0005-0000-0000-0000AD020000}"/>
    <cellStyle name="20% - Accent2 7 2 7" xfId="780" xr:uid="{00000000-0005-0000-0000-0000AE020000}"/>
    <cellStyle name="20% - Accent2 7 2 8" xfId="781" xr:uid="{00000000-0005-0000-0000-0000AF020000}"/>
    <cellStyle name="20% - Accent2 7 2_Lcc_inputs" xfId="782" xr:uid="{00000000-0005-0000-0000-0000B0020000}"/>
    <cellStyle name="20% - Accent2 7 3" xfId="783" xr:uid="{00000000-0005-0000-0000-0000B1020000}"/>
    <cellStyle name="20% - Accent2 7 3 2" xfId="784" xr:uid="{00000000-0005-0000-0000-0000B2020000}"/>
    <cellStyle name="20% - Accent2 7 3 2 2" xfId="785" xr:uid="{00000000-0005-0000-0000-0000B3020000}"/>
    <cellStyle name="20% - Accent2 7 3 2 2 2" xfId="786" xr:uid="{00000000-0005-0000-0000-0000B4020000}"/>
    <cellStyle name="20% - Accent2 7 3 2 3" xfId="787" xr:uid="{00000000-0005-0000-0000-0000B5020000}"/>
    <cellStyle name="20% - Accent2 7 3 3" xfId="788" xr:uid="{00000000-0005-0000-0000-0000B6020000}"/>
    <cellStyle name="20% - Accent2 7 3 3 2" xfId="789" xr:uid="{00000000-0005-0000-0000-0000B7020000}"/>
    <cellStyle name="20% - Accent2 7 3 3 2 2" xfId="790" xr:uid="{00000000-0005-0000-0000-0000B8020000}"/>
    <cellStyle name="20% - Accent2 7 3 3 3" xfId="791" xr:uid="{00000000-0005-0000-0000-0000B9020000}"/>
    <cellStyle name="20% - Accent2 7 3 4" xfId="792" xr:uid="{00000000-0005-0000-0000-0000BA020000}"/>
    <cellStyle name="20% - Accent2 7 3 4 2" xfId="793" xr:uid="{00000000-0005-0000-0000-0000BB020000}"/>
    <cellStyle name="20% - Accent2 7 3 5" xfId="794" xr:uid="{00000000-0005-0000-0000-0000BC020000}"/>
    <cellStyle name="20% - Accent2 7 3_Lcc_inputs" xfId="795" xr:uid="{00000000-0005-0000-0000-0000BD020000}"/>
    <cellStyle name="20% - Accent2 7 4" xfId="796" xr:uid="{00000000-0005-0000-0000-0000BE020000}"/>
    <cellStyle name="20% - Accent2 7 4 2" xfId="797" xr:uid="{00000000-0005-0000-0000-0000BF020000}"/>
    <cellStyle name="20% - Accent2 7 4 2 2" xfId="798" xr:uid="{00000000-0005-0000-0000-0000C0020000}"/>
    <cellStyle name="20% - Accent2 7 4 2 3" xfId="799" xr:uid="{00000000-0005-0000-0000-0000C1020000}"/>
    <cellStyle name="20% - Accent2 7 4 3" xfId="800" xr:uid="{00000000-0005-0000-0000-0000C2020000}"/>
    <cellStyle name="20% - Accent2 7 4 4" xfId="801" xr:uid="{00000000-0005-0000-0000-0000C3020000}"/>
    <cellStyle name="20% - Accent2 7 4_Lcc_inputs" xfId="802" xr:uid="{00000000-0005-0000-0000-0000C4020000}"/>
    <cellStyle name="20% - Accent2 7 5" xfId="803" xr:uid="{00000000-0005-0000-0000-0000C5020000}"/>
    <cellStyle name="20% - Accent2 7 5 2" xfId="804" xr:uid="{00000000-0005-0000-0000-0000C6020000}"/>
    <cellStyle name="20% - Accent2 7 5 2 2" xfId="805" xr:uid="{00000000-0005-0000-0000-0000C7020000}"/>
    <cellStyle name="20% - Accent2 7 5 3" xfId="806" xr:uid="{00000000-0005-0000-0000-0000C8020000}"/>
    <cellStyle name="20% - Accent2 7 6" xfId="807" xr:uid="{00000000-0005-0000-0000-0000C9020000}"/>
    <cellStyle name="20% - Accent2 7 6 2" xfId="808" xr:uid="{00000000-0005-0000-0000-0000CA020000}"/>
    <cellStyle name="20% - Accent2 7 7" xfId="809" xr:uid="{00000000-0005-0000-0000-0000CB020000}"/>
    <cellStyle name="20% - Accent2 7 8" xfId="810" xr:uid="{00000000-0005-0000-0000-0000CC020000}"/>
    <cellStyle name="20% - Accent2 7 9" xfId="811" xr:uid="{00000000-0005-0000-0000-0000CD020000}"/>
    <cellStyle name="20% - Accent2 7_Lcc_inputs" xfId="812" xr:uid="{00000000-0005-0000-0000-0000CE020000}"/>
    <cellStyle name="20% - Accent2 8" xfId="813" xr:uid="{00000000-0005-0000-0000-0000CF020000}"/>
    <cellStyle name="20% - Accent2 8 2" xfId="814" xr:uid="{00000000-0005-0000-0000-0000D0020000}"/>
    <cellStyle name="20% - Accent2 8 2 2" xfId="815" xr:uid="{00000000-0005-0000-0000-0000D1020000}"/>
    <cellStyle name="20% - Accent2 8 2 2 2" xfId="816" xr:uid="{00000000-0005-0000-0000-0000D2020000}"/>
    <cellStyle name="20% - Accent2 8 2 2 2 2" xfId="817" xr:uid="{00000000-0005-0000-0000-0000D3020000}"/>
    <cellStyle name="20% - Accent2 8 2 2 3" xfId="818" xr:uid="{00000000-0005-0000-0000-0000D4020000}"/>
    <cellStyle name="20% - Accent2 8 2 3" xfId="819" xr:uid="{00000000-0005-0000-0000-0000D5020000}"/>
    <cellStyle name="20% - Accent2 8 2 3 2" xfId="820" xr:uid="{00000000-0005-0000-0000-0000D6020000}"/>
    <cellStyle name="20% - Accent2 8 2 3 2 2" xfId="821" xr:uid="{00000000-0005-0000-0000-0000D7020000}"/>
    <cellStyle name="20% - Accent2 8 2 3 3" xfId="822" xr:uid="{00000000-0005-0000-0000-0000D8020000}"/>
    <cellStyle name="20% - Accent2 8 2 4" xfId="823" xr:uid="{00000000-0005-0000-0000-0000D9020000}"/>
    <cellStyle name="20% - Accent2 8 2 4 2" xfId="824" xr:uid="{00000000-0005-0000-0000-0000DA020000}"/>
    <cellStyle name="20% - Accent2 8 2 5" xfId="825" xr:uid="{00000000-0005-0000-0000-0000DB020000}"/>
    <cellStyle name="20% - Accent2 8 2_Lcc_inputs" xfId="826" xr:uid="{00000000-0005-0000-0000-0000DC020000}"/>
    <cellStyle name="20% - Accent2 8 3" xfId="827" xr:uid="{00000000-0005-0000-0000-0000DD020000}"/>
    <cellStyle name="20% - Accent2 8 3 2" xfId="828" xr:uid="{00000000-0005-0000-0000-0000DE020000}"/>
    <cellStyle name="20% - Accent2 8 3 2 2" xfId="829" xr:uid="{00000000-0005-0000-0000-0000DF020000}"/>
    <cellStyle name="20% - Accent2 8 3 2 3" xfId="830" xr:uid="{00000000-0005-0000-0000-0000E0020000}"/>
    <cellStyle name="20% - Accent2 8 3 3" xfId="831" xr:uid="{00000000-0005-0000-0000-0000E1020000}"/>
    <cellStyle name="20% - Accent2 8 3 4" xfId="832" xr:uid="{00000000-0005-0000-0000-0000E2020000}"/>
    <cellStyle name="20% - Accent2 8 3_Lcc_inputs" xfId="833" xr:uid="{00000000-0005-0000-0000-0000E3020000}"/>
    <cellStyle name="20% - Accent2 8 4" xfId="834" xr:uid="{00000000-0005-0000-0000-0000E4020000}"/>
    <cellStyle name="20% - Accent2 8 4 2" xfId="835" xr:uid="{00000000-0005-0000-0000-0000E5020000}"/>
    <cellStyle name="20% - Accent2 8 4 2 2" xfId="836" xr:uid="{00000000-0005-0000-0000-0000E6020000}"/>
    <cellStyle name="20% - Accent2 8 4 3" xfId="837" xr:uid="{00000000-0005-0000-0000-0000E7020000}"/>
    <cellStyle name="20% - Accent2 8 5" xfId="838" xr:uid="{00000000-0005-0000-0000-0000E8020000}"/>
    <cellStyle name="20% - Accent2 8 5 2" xfId="839" xr:uid="{00000000-0005-0000-0000-0000E9020000}"/>
    <cellStyle name="20% - Accent2 8 6" xfId="840" xr:uid="{00000000-0005-0000-0000-0000EA020000}"/>
    <cellStyle name="20% - Accent2 8 7" xfId="841" xr:uid="{00000000-0005-0000-0000-0000EB020000}"/>
    <cellStyle name="20% - Accent2 8 8" xfId="842" xr:uid="{00000000-0005-0000-0000-0000EC020000}"/>
    <cellStyle name="20% - Accent2 8_Lcc_inputs" xfId="843" xr:uid="{00000000-0005-0000-0000-0000ED020000}"/>
    <cellStyle name="20% - Accent2 9" xfId="844" xr:uid="{00000000-0005-0000-0000-0000EE020000}"/>
    <cellStyle name="20% - Accent2 9 2" xfId="845" xr:uid="{00000000-0005-0000-0000-0000EF020000}"/>
    <cellStyle name="20% - Accent2 9 2 2" xfId="846" xr:uid="{00000000-0005-0000-0000-0000F0020000}"/>
    <cellStyle name="20% - Accent2 9 2 2 2" xfId="847" xr:uid="{00000000-0005-0000-0000-0000F1020000}"/>
    <cellStyle name="20% - Accent2 9 2 2 3" xfId="848" xr:uid="{00000000-0005-0000-0000-0000F2020000}"/>
    <cellStyle name="20% - Accent2 9 2 3" xfId="849" xr:uid="{00000000-0005-0000-0000-0000F3020000}"/>
    <cellStyle name="20% - Accent2 9 2 4" xfId="850" xr:uid="{00000000-0005-0000-0000-0000F4020000}"/>
    <cellStyle name="20% - Accent2 9 2_Lcc_inputs" xfId="851" xr:uid="{00000000-0005-0000-0000-0000F5020000}"/>
    <cellStyle name="20% - Accent2 9 3" xfId="852" xr:uid="{00000000-0005-0000-0000-0000F6020000}"/>
    <cellStyle name="20% - Accent2 9 3 2" xfId="853" xr:uid="{00000000-0005-0000-0000-0000F7020000}"/>
    <cellStyle name="20% - Accent2 9 3 2 2" xfId="854" xr:uid="{00000000-0005-0000-0000-0000F8020000}"/>
    <cellStyle name="20% - Accent2 9 3 3" xfId="855" xr:uid="{00000000-0005-0000-0000-0000F9020000}"/>
    <cellStyle name="20% - Accent2 9 4" xfId="856" xr:uid="{00000000-0005-0000-0000-0000FA020000}"/>
    <cellStyle name="20% - Accent2 9 4 2" xfId="857" xr:uid="{00000000-0005-0000-0000-0000FB020000}"/>
    <cellStyle name="20% - Accent2 9 5" xfId="858" xr:uid="{00000000-0005-0000-0000-0000FC020000}"/>
    <cellStyle name="20% - Accent2 9 6" xfId="859" xr:uid="{00000000-0005-0000-0000-0000FD020000}"/>
    <cellStyle name="20% - Accent2 9 7" xfId="860" xr:uid="{00000000-0005-0000-0000-0000FE020000}"/>
    <cellStyle name="20% - Accent2 9_Lcc_inputs" xfId="861" xr:uid="{00000000-0005-0000-0000-0000FF020000}"/>
    <cellStyle name="20% - Accent3 10" xfId="862" xr:uid="{00000000-0005-0000-0000-000000030000}"/>
    <cellStyle name="20% - Accent3 10 2" xfId="863" xr:uid="{00000000-0005-0000-0000-000001030000}"/>
    <cellStyle name="20% - Accent3 10 2 2" xfId="864" xr:uid="{00000000-0005-0000-0000-000002030000}"/>
    <cellStyle name="20% - Accent3 10 2 3" xfId="865" xr:uid="{00000000-0005-0000-0000-000003030000}"/>
    <cellStyle name="20% - Accent3 10 3" xfId="866" xr:uid="{00000000-0005-0000-0000-000004030000}"/>
    <cellStyle name="20% - Accent3 10 4" xfId="867" xr:uid="{00000000-0005-0000-0000-000005030000}"/>
    <cellStyle name="20% - Accent3 10_Lcc_inputs" xfId="868" xr:uid="{00000000-0005-0000-0000-000006030000}"/>
    <cellStyle name="20% - Accent3 11" xfId="869" xr:uid="{00000000-0005-0000-0000-000007030000}"/>
    <cellStyle name="20% - Accent3 11 2" xfId="870" xr:uid="{00000000-0005-0000-0000-000008030000}"/>
    <cellStyle name="20% - Accent3 11 2 2" xfId="871" xr:uid="{00000000-0005-0000-0000-000009030000}"/>
    <cellStyle name="20% - Accent3 11 3" xfId="872" xr:uid="{00000000-0005-0000-0000-00000A030000}"/>
    <cellStyle name="20% - Accent3 12" xfId="873" xr:uid="{00000000-0005-0000-0000-00000B030000}"/>
    <cellStyle name="20% - Accent3 12 2" xfId="874" xr:uid="{00000000-0005-0000-0000-00000C030000}"/>
    <cellStyle name="20% - Accent3 13" xfId="875" xr:uid="{00000000-0005-0000-0000-00000D030000}"/>
    <cellStyle name="20% - Accent3 13 2" xfId="876" xr:uid="{00000000-0005-0000-0000-00000E030000}"/>
    <cellStyle name="20% - Accent3 14" xfId="877" xr:uid="{00000000-0005-0000-0000-00000F030000}"/>
    <cellStyle name="20% - Accent3 15" xfId="55254" xr:uid="{00000000-0005-0000-0000-000010030000}"/>
    <cellStyle name="20% - Accent3 16" xfId="55287" xr:uid="{00000000-0005-0000-0000-000011030000}"/>
    <cellStyle name="20% - Accent3 17" xfId="55312" xr:uid="{00000000-0005-0000-0000-000012030000}"/>
    <cellStyle name="20% - Accent3 2" xfId="33" xr:uid="{00000000-0005-0000-0000-000013030000}"/>
    <cellStyle name="20% - Accent3 2 2" xfId="878" xr:uid="{00000000-0005-0000-0000-000014030000}"/>
    <cellStyle name="20% - Accent3 2 2 2" xfId="879" xr:uid="{00000000-0005-0000-0000-000015030000}"/>
    <cellStyle name="20% - Accent3 2 2 2 2" xfId="880" xr:uid="{00000000-0005-0000-0000-000016030000}"/>
    <cellStyle name="20% - Accent3 2 3" xfId="881" xr:uid="{00000000-0005-0000-0000-000017030000}"/>
    <cellStyle name="20% - Accent3 2 3 2" xfId="882" xr:uid="{00000000-0005-0000-0000-000018030000}"/>
    <cellStyle name="20% - Accent3 2 4" xfId="883" xr:uid="{00000000-0005-0000-0000-000019030000}"/>
    <cellStyle name="20% - Accent3 2 4 2" xfId="884" xr:uid="{00000000-0005-0000-0000-00001A030000}"/>
    <cellStyle name="20% - Accent3 2 4 2 2" xfId="885" xr:uid="{00000000-0005-0000-0000-00001B030000}"/>
    <cellStyle name="20% - Accent3 2 4 2 2 2" xfId="886" xr:uid="{00000000-0005-0000-0000-00001C030000}"/>
    <cellStyle name="20% - Accent3 2 4 2 2 3" xfId="887" xr:uid="{00000000-0005-0000-0000-00001D030000}"/>
    <cellStyle name="20% - Accent3 2 4 2 3" xfId="888" xr:uid="{00000000-0005-0000-0000-00001E030000}"/>
    <cellStyle name="20% - Accent3 2 4 2 3 2" xfId="889" xr:uid="{00000000-0005-0000-0000-00001F030000}"/>
    <cellStyle name="20% - Accent3 2 4 2 4" xfId="890" xr:uid="{00000000-0005-0000-0000-000020030000}"/>
    <cellStyle name="20% - Accent3 2 4 2 5" xfId="891" xr:uid="{00000000-0005-0000-0000-000021030000}"/>
    <cellStyle name="20% - Accent3 2 4 2_Lcc_inputs" xfId="892" xr:uid="{00000000-0005-0000-0000-000022030000}"/>
    <cellStyle name="20% - Accent3 2 4 3" xfId="893" xr:uid="{00000000-0005-0000-0000-000023030000}"/>
    <cellStyle name="20% - Accent3 2 4 3 2" xfId="894" xr:uid="{00000000-0005-0000-0000-000024030000}"/>
    <cellStyle name="20% - Accent3 2 4 3 2 2" xfId="895" xr:uid="{00000000-0005-0000-0000-000025030000}"/>
    <cellStyle name="20% - Accent3 2 4 3 3" xfId="896" xr:uid="{00000000-0005-0000-0000-000026030000}"/>
    <cellStyle name="20% - Accent3 2 4 3 4" xfId="897" xr:uid="{00000000-0005-0000-0000-000027030000}"/>
    <cellStyle name="20% - Accent3 2 4 3_Lcc_inputs" xfId="898" xr:uid="{00000000-0005-0000-0000-000028030000}"/>
    <cellStyle name="20% - Accent3 2 4 4" xfId="899" xr:uid="{00000000-0005-0000-0000-000029030000}"/>
    <cellStyle name="20% - Accent3 2 4 4 2" xfId="900" xr:uid="{00000000-0005-0000-0000-00002A030000}"/>
    <cellStyle name="20% - Accent3 2 4 4 3" xfId="901" xr:uid="{00000000-0005-0000-0000-00002B030000}"/>
    <cellStyle name="20% - Accent3 2 4 5" xfId="902" xr:uid="{00000000-0005-0000-0000-00002C030000}"/>
    <cellStyle name="20% - Accent3 2 4 5 2" xfId="903" xr:uid="{00000000-0005-0000-0000-00002D030000}"/>
    <cellStyle name="20% - Accent3 2 4 6" xfId="904" xr:uid="{00000000-0005-0000-0000-00002E030000}"/>
    <cellStyle name="20% - Accent3 2 4_Lcc_inputs" xfId="905" xr:uid="{00000000-0005-0000-0000-00002F030000}"/>
    <cellStyle name="20% - Accent3 2 5" xfId="906" xr:uid="{00000000-0005-0000-0000-000030030000}"/>
    <cellStyle name="20% - Accent3 2 5 2" xfId="907" xr:uid="{00000000-0005-0000-0000-000031030000}"/>
    <cellStyle name="20% - Accent3 2 5 2 2" xfId="908" xr:uid="{00000000-0005-0000-0000-000032030000}"/>
    <cellStyle name="20% - Accent3 2 5 2 3" xfId="909" xr:uid="{00000000-0005-0000-0000-000033030000}"/>
    <cellStyle name="20% - Accent3 2 5 3" xfId="910" xr:uid="{00000000-0005-0000-0000-000034030000}"/>
    <cellStyle name="20% - Accent3 2 5 3 2" xfId="911" xr:uid="{00000000-0005-0000-0000-000035030000}"/>
    <cellStyle name="20% - Accent3 2 5 4" xfId="912" xr:uid="{00000000-0005-0000-0000-000036030000}"/>
    <cellStyle name="20% - Accent3 2 5_Lcc_inputs" xfId="913" xr:uid="{00000000-0005-0000-0000-000037030000}"/>
    <cellStyle name="20% - Accent3 2 6" xfId="914" xr:uid="{00000000-0005-0000-0000-000038030000}"/>
    <cellStyle name="20% - Accent3 2 6 2" xfId="915" xr:uid="{00000000-0005-0000-0000-000039030000}"/>
    <cellStyle name="20% - Accent3 2 6 2 2" xfId="916" xr:uid="{00000000-0005-0000-0000-00003A030000}"/>
    <cellStyle name="20% - Accent3 2 6 2 3" xfId="917" xr:uid="{00000000-0005-0000-0000-00003B030000}"/>
    <cellStyle name="20% - Accent3 2 6 3" xfId="918" xr:uid="{00000000-0005-0000-0000-00003C030000}"/>
    <cellStyle name="20% - Accent3 2 6 3 2" xfId="919" xr:uid="{00000000-0005-0000-0000-00003D030000}"/>
    <cellStyle name="20% - Accent3 2 6 4" xfId="920" xr:uid="{00000000-0005-0000-0000-00003E030000}"/>
    <cellStyle name="20% - Accent3 2 6_Lcc_inputs" xfId="921" xr:uid="{00000000-0005-0000-0000-00003F030000}"/>
    <cellStyle name="20% - Accent3 2 7" xfId="922" xr:uid="{00000000-0005-0000-0000-000040030000}"/>
    <cellStyle name="20% - Accent3 2 8" xfId="923" xr:uid="{00000000-0005-0000-0000-000041030000}"/>
    <cellStyle name="20% - Accent3 2 9" xfId="924" xr:uid="{00000000-0005-0000-0000-000042030000}"/>
    <cellStyle name="20% - Accent3 2_Lcc_inputs" xfId="925" xr:uid="{00000000-0005-0000-0000-000043030000}"/>
    <cellStyle name="20% - Accent3 3" xfId="926" xr:uid="{00000000-0005-0000-0000-000044030000}"/>
    <cellStyle name="20% - Accent3 3 2" xfId="927" xr:uid="{00000000-0005-0000-0000-000045030000}"/>
    <cellStyle name="20% - Accent3 3 2 2" xfId="928" xr:uid="{00000000-0005-0000-0000-000046030000}"/>
    <cellStyle name="20% - Accent3 3 2 2 2" xfId="929" xr:uid="{00000000-0005-0000-0000-000047030000}"/>
    <cellStyle name="20% - Accent3 3 2 3" xfId="930" xr:uid="{00000000-0005-0000-0000-000048030000}"/>
    <cellStyle name="20% - Accent3 3 3" xfId="931" xr:uid="{00000000-0005-0000-0000-000049030000}"/>
    <cellStyle name="20% - Accent3 3 3 2" xfId="932" xr:uid="{00000000-0005-0000-0000-00004A030000}"/>
    <cellStyle name="20% - Accent3 3 3 3" xfId="933" xr:uid="{00000000-0005-0000-0000-00004B030000}"/>
    <cellStyle name="20% - Accent3 3 4" xfId="934" xr:uid="{00000000-0005-0000-0000-00004C030000}"/>
    <cellStyle name="20% - Accent3 3 4 2" xfId="935" xr:uid="{00000000-0005-0000-0000-00004D030000}"/>
    <cellStyle name="20% - Accent3 3 5" xfId="936" xr:uid="{00000000-0005-0000-0000-00004E030000}"/>
    <cellStyle name="20% - Accent3 3 5 2" xfId="937" xr:uid="{00000000-0005-0000-0000-00004F030000}"/>
    <cellStyle name="20% - Accent3 3 6" xfId="938" xr:uid="{00000000-0005-0000-0000-000050030000}"/>
    <cellStyle name="20% - Accent3 3 7" xfId="939" xr:uid="{00000000-0005-0000-0000-000051030000}"/>
    <cellStyle name="20% - Accent3 3 8" xfId="940" xr:uid="{00000000-0005-0000-0000-000052030000}"/>
    <cellStyle name="20% - Accent3 4" xfId="941" xr:uid="{00000000-0005-0000-0000-000053030000}"/>
    <cellStyle name="20% - Accent3 4 2" xfId="942" xr:uid="{00000000-0005-0000-0000-000054030000}"/>
    <cellStyle name="20% - Accent3 4 2 2" xfId="943" xr:uid="{00000000-0005-0000-0000-000055030000}"/>
    <cellStyle name="20% - Accent3 4 2 2 2" xfId="944" xr:uid="{00000000-0005-0000-0000-000056030000}"/>
    <cellStyle name="20% - Accent3 4 2 2 2 2" xfId="945" xr:uid="{00000000-0005-0000-0000-000057030000}"/>
    <cellStyle name="20% - Accent3 4 2 2 2 2 2" xfId="946" xr:uid="{00000000-0005-0000-0000-000058030000}"/>
    <cellStyle name="20% - Accent3 4 2 2 2 3" xfId="947" xr:uid="{00000000-0005-0000-0000-000059030000}"/>
    <cellStyle name="20% - Accent3 4 2 2 3" xfId="948" xr:uid="{00000000-0005-0000-0000-00005A030000}"/>
    <cellStyle name="20% - Accent3 4 2 2 3 2" xfId="949" xr:uid="{00000000-0005-0000-0000-00005B030000}"/>
    <cellStyle name="20% - Accent3 4 2 2 3 2 2" xfId="950" xr:uid="{00000000-0005-0000-0000-00005C030000}"/>
    <cellStyle name="20% - Accent3 4 2 2 3 3" xfId="951" xr:uid="{00000000-0005-0000-0000-00005D030000}"/>
    <cellStyle name="20% - Accent3 4 2 2 4" xfId="952" xr:uid="{00000000-0005-0000-0000-00005E030000}"/>
    <cellStyle name="20% - Accent3 4 2 2 4 2" xfId="953" xr:uid="{00000000-0005-0000-0000-00005F030000}"/>
    <cellStyle name="20% - Accent3 4 2 2 5" xfId="954" xr:uid="{00000000-0005-0000-0000-000060030000}"/>
    <cellStyle name="20% - Accent3 4 2 2_Lcc_inputs" xfId="955" xr:uid="{00000000-0005-0000-0000-000061030000}"/>
    <cellStyle name="20% - Accent3 4 2 3" xfId="956" xr:uid="{00000000-0005-0000-0000-000062030000}"/>
    <cellStyle name="20% - Accent3 4 2 3 2" xfId="957" xr:uid="{00000000-0005-0000-0000-000063030000}"/>
    <cellStyle name="20% - Accent3 4 2 3 2 2" xfId="958" xr:uid="{00000000-0005-0000-0000-000064030000}"/>
    <cellStyle name="20% - Accent3 4 2 3 2 3" xfId="959" xr:uid="{00000000-0005-0000-0000-000065030000}"/>
    <cellStyle name="20% - Accent3 4 2 3 3" xfId="960" xr:uid="{00000000-0005-0000-0000-000066030000}"/>
    <cellStyle name="20% - Accent3 4 2 3 4" xfId="961" xr:uid="{00000000-0005-0000-0000-000067030000}"/>
    <cellStyle name="20% - Accent3 4 2 3_Lcc_inputs" xfId="962" xr:uid="{00000000-0005-0000-0000-000068030000}"/>
    <cellStyle name="20% - Accent3 4 2 4" xfId="963" xr:uid="{00000000-0005-0000-0000-000069030000}"/>
    <cellStyle name="20% - Accent3 4 2 4 2" xfId="964" xr:uid="{00000000-0005-0000-0000-00006A030000}"/>
    <cellStyle name="20% - Accent3 4 2 4 2 2" xfId="965" xr:uid="{00000000-0005-0000-0000-00006B030000}"/>
    <cellStyle name="20% - Accent3 4 2 4 3" xfId="966" xr:uid="{00000000-0005-0000-0000-00006C030000}"/>
    <cellStyle name="20% - Accent3 4 2 5" xfId="967" xr:uid="{00000000-0005-0000-0000-00006D030000}"/>
    <cellStyle name="20% - Accent3 4 2 5 2" xfId="968" xr:uid="{00000000-0005-0000-0000-00006E030000}"/>
    <cellStyle name="20% - Accent3 4 2 6" xfId="969" xr:uid="{00000000-0005-0000-0000-00006F030000}"/>
    <cellStyle name="20% - Accent3 4 2 7" xfId="970" xr:uid="{00000000-0005-0000-0000-000070030000}"/>
    <cellStyle name="20% - Accent3 4 2 8" xfId="971" xr:uid="{00000000-0005-0000-0000-000071030000}"/>
    <cellStyle name="20% - Accent3 4 2_Lcc_inputs" xfId="972" xr:uid="{00000000-0005-0000-0000-000072030000}"/>
    <cellStyle name="20% - Accent3 4 3" xfId="973" xr:uid="{00000000-0005-0000-0000-000073030000}"/>
    <cellStyle name="20% - Accent3 4 3 2" xfId="974" xr:uid="{00000000-0005-0000-0000-000074030000}"/>
    <cellStyle name="20% - Accent3 4 3 2 2" xfId="975" xr:uid="{00000000-0005-0000-0000-000075030000}"/>
    <cellStyle name="20% - Accent3 4 3 2 2 2" xfId="976" xr:uid="{00000000-0005-0000-0000-000076030000}"/>
    <cellStyle name="20% - Accent3 4 3 2 2 2 2" xfId="977" xr:uid="{00000000-0005-0000-0000-000077030000}"/>
    <cellStyle name="20% - Accent3 4 3 2 2 3" xfId="978" xr:uid="{00000000-0005-0000-0000-000078030000}"/>
    <cellStyle name="20% - Accent3 4 3 2 3" xfId="979" xr:uid="{00000000-0005-0000-0000-000079030000}"/>
    <cellStyle name="20% - Accent3 4 3 2 3 2" xfId="980" xr:uid="{00000000-0005-0000-0000-00007A030000}"/>
    <cellStyle name="20% - Accent3 4 3 2 3 2 2" xfId="981" xr:uid="{00000000-0005-0000-0000-00007B030000}"/>
    <cellStyle name="20% - Accent3 4 3 2 3 3" xfId="982" xr:uid="{00000000-0005-0000-0000-00007C030000}"/>
    <cellStyle name="20% - Accent3 4 3 2 4" xfId="983" xr:uid="{00000000-0005-0000-0000-00007D030000}"/>
    <cellStyle name="20% - Accent3 4 3 2 4 2" xfId="984" xr:uid="{00000000-0005-0000-0000-00007E030000}"/>
    <cellStyle name="20% - Accent3 4 3 2 5" xfId="985" xr:uid="{00000000-0005-0000-0000-00007F030000}"/>
    <cellStyle name="20% - Accent3 4 3 2_Lcc_inputs" xfId="986" xr:uid="{00000000-0005-0000-0000-000080030000}"/>
    <cellStyle name="20% - Accent3 4 3 3" xfId="987" xr:uid="{00000000-0005-0000-0000-000081030000}"/>
    <cellStyle name="20% - Accent3 4 3 3 2" xfId="988" xr:uid="{00000000-0005-0000-0000-000082030000}"/>
    <cellStyle name="20% - Accent3 4 3 3 2 2" xfId="989" xr:uid="{00000000-0005-0000-0000-000083030000}"/>
    <cellStyle name="20% - Accent3 4 3 3 2 3" xfId="990" xr:uid="{00000000-0005-0000-0000-000084030000}"/>
    <cellStyle name="20% - Accent3 4 3 3 3" xfId="991" xr:uid="{00000000-0005-0000-0000-000085030000}"/>
    <cellStyle name="20% - Accent3 4 3 3 4" xfId="992" xr:uid="{00000000-0005-0000-0000-000086030000}"/>
    <cellStyle name="20% - Accent3 4 3 3_Lcc_inputs" xfId="993" xr:uid="{00000000-0005-0000-0000-000087030000}"/>
    <cellStyle name="20% - Accent3 4 3 4" xfId="994" xr:uid="{00000000-0005-0000-0000-000088030000}"/>
    <cellStyle name="20% - Accent3 4 3 4 2" xfId="995" xr:uid="{00000000-0005-0000-0000-000089030000}"/>
    <cellStyle name="20% - Accent3 4 3 4 2 2" xfId="996" xr:uid="{00000000-0005-0000-0000-00008A030000}"/>
    <cellStyle name="20% - Accent3 4 3 4 3" xfId="997" xr:uid="{00000000-0005-0000-0000-00008B030000}"/>
    <cellStyle name="20% - Accent3 4 3 5" xfId="998" xr:uid="{00000000-0005-0000-0000-00008C030000}"/>
    <cellStyle name="20% - Accent3 4 3 5 2" xfId="999" xr:uid="{00000000-0005-0000-0000-00008D030000}"/>
    <cellStyle name="20% - Accent3 4 3 6" xfId="1000" xr:uid="{00000000-0005-0000-0000-00008E030000}"/>
    <cellStyle name="20% - Accent3 4 3 7" xfId="1001" xr:uid="{00000000-0005-0000-0000-00008F030000}"/>
    <cellStyle name="20% - Accent3 4 3 8" xfId="1002" xr:uid="{00000000-0005-0000-0000-000090030000}"/>
    <cellStyle name="20% - Accent3 4 3_Lcc_inputs" xfId="1003" xr:uid="{00000000-0005-0000-0000-000091030000}"/>
    <cellStyle name="20% - Accent3 4 4" xfId="1004" xr:uid="{00000000-0005-0000-0000-000092030000}"/>
    <cellStyle name="20% - Accent3 5" xfId="1005" xr:uid="{00000000-0005-0000-0000-000093030000}"/>
    <cellStyle name="20% - Accent3 5 2" xfId="1006" xr:uid="{00000000-0005-0000-0000-000094030000}"/>
    <cellStyle name="20% - Accent3 5 2 2" xfId="1007" xr:uid="{00000000-0005-0000-0000-000095030000}"/>
    <cellStyle name="20% - Accent3 5 2 2 2" xfId="1008" xr:uid="{00000000-0005-0000-0000-000096030000}"/>
    <cellStyle name="20% - Accent3 5 2 2 2 2" xfId="1009" xr:uid="{00000000-0005-0000-0000-000097030000}"/>
    <cellStyle name="20% - Accent3 5 2 2 2 2 2" xfId="1010" xr:uid="{00000000-0005-0000-0000-000098030000}"/>
    <cellStyle name="20% - Accent3 5 2 2 2 3" xfId="1011" xr:uid="{00000000-0005-0000-0000-000099030000}"/>
    <cellStyle name="20% - Accent3 5 2 2 3" xfId="1012" xr:uid="{00000000-0005-0000-0000-00009A030000}"/>
    <cellStyle name="20% - Accent3 5 2 2 3 2" xfId="1013" xr:uid="{00000000-0005-0000-0000-00009B030000}"/>
    <cellStyle name="20% - Accent3 5 2 2 3 2 2" xfId="1014" xr:uid="{00000000-0005-0000-0000-00009C030000}"/>
    <cellStyle name="20% - Accent3 5 2 2 3 3" xfId="1015" xr:uid="{00000000-0005-0000-0000-00009D030000}"/>
    <cellStyle name="20% - Accent3 5 2 2 4" xfId="1016" xr:uid="{00000000-0005-0000-0000-00009E030000}"/>
    <cellStyle name="20% - Accent3 5 2 2 4 2" xfId="1017" xr:uid="{00000000-0005-0000-0000-00009F030000}"/>
    <cellStyle name="20% - Accent3 5 2 2 5" xfId="1018" xr:uid="{00000000-0005-0000-0000-0000A0030000}"/>
    <cellStyle name="20% - Accent3 5 2 2_Lcc_inputs" xfId="1019" xr:uid="{00000000-0005-0000-0000-0000A1030000}"/>
    <cellStyle name="20% - Accent3 5 2 3" xfId="1020" xr:uid="{00000000-0005-0000-0000-0000A2030000}"/>
    <cellStyle name="20% - Accent3 5 2 3 2" xfId="1021" xr:uid="{00000000-0005-0000-0000-0000A3030000}"/>
    <cellStyle name="20% - Accent3 5 2 3 2 2" xfId="1022" xr:uid="{00000000-0005-0000-0000-0000A4030000}"/>
    <cellStyle name="20% - Accent3 5 2 3 2 3" xfId="1023" xr:uid="{00000000-0005-0000-0000-0000A5030000}"/>
    <cellStyle name="20% - Accent3 5 2 3 3" xfId="1024" xr:uid="{00000000-0005-0000-0000-0000A6030000}"/>
    <cellStyle name="20% - Accent3 5 2 3 4" xfId="1025" xr:uid="{00000000-0005-0000-0000-0000A7030000}"/>
    <cellStyle name="20% - Accent3 5 2 3_Lcc_inputs" xfId="1026" xr:uid="{00000000-0005-0000-0000-0000A8030000}"/>
    <cellStyle name="20% - Accent3 5 2 4" xfId="1027" xr:uid="{00000000-0005-0000-0000-0000A9030000}"/>
    <cellStyle name="20% - Accent3 5 2 4 2" xfId="1028" xr:uid="{00000000-0005-0000-0000-0000AA030000}"/>
    <cellStyle name="20% - Accent3 5 2 4 2 2" xfId="1029" xr:uid="{00000000-0005-0000-0000-0000AB030000}"/>
    <cellStyle name="20% - Accent3 5 2 4 3" xfId="1030" xr:uid="{00000000-0005-0000-0000-0000AC030000}"/>
    <cellStyle name="20% - Accent3 5 2 5" xfId="1031" xr:uid="{00000000-0005-0000-0000-0000AD030000}"/>
    <cellStyle name="20% - Accent3 5 2 5 2" xfId="1032" xr:uid="{00000000-0005-0000-0000-0000AE030000}"/>
    <cellStyle name="20% - Accent3 5 2 6" xfId="1033" xr:uid="{00000000-0005-0000-0000-0000AF030000}"/>
    <cellStyle name="20% - Accent3 5 2 7" xfId="1034" xr:uid="{00000000-0005-0000-0000-0000B0030000}"/>
    <cellStyle name="20% - Accent3 5 2 8" xfId="1035" xr:uid="{00000000-0005-0000-0000-0000B1030000}"/>
    <cellStyle name="20% - Accent3 5 2_Lcc_inputs" xfId="1036" xr:uid="{00000000-0005-0000-0000-0000B2030000}"/>
    <cellStyle name="20% - Accent3 5 3" xfId="1037" xr:uid="{00000000-0005-0000-0000-0000B3030000}"/>
    <cellStyle name="20% - Accent3 5 3 2" xfId="1038" xr:uid="{00000000-0005-0000-0000-0000B4030000}"/>
    <cellStyle name="20% - Accent3 5 3 2 2" xfId="1039" xr:uid="{00000000-0005-0000-0000-0000B5030000}"/>
    <cellStyle name="20% - Accent3 5 3 2 2 2" xfId="1040" xr:uid="{00000000-0005-0000-0000-0000B6030000}"/>
    <cellStyle name="20% - Accent3 5 3 2 2 2 2" xfId="1041" xr:uid="{00000000-0005-0000-0000-0000B7030000}"/>
    <cellStyle name="20% - Accent3 5 3 2 2 3" xfId="1042" xr:uid="{00000000-0005-0000-0000-0000B8030000}"/>
    <cellStyle name="20% - Accent3 5 3 2 3" xfId="1043" xr:uid="{00000000-0005-0000-0000-0000B9030000}"/>
    <cellStyle name="20% - Accent3 5 3 2 3 2" xfId="1044" xr:uid="{00000000-0005-0000-0000-0000BA030000}"/>
    <cellStyle name="20% - Accent3 5 3 2 3 2 2" xfId="1045" xr:uid="{00000000-0005-0000-0000-0000BB030000}"/>
    <cellStyle name="20% - Accent3 5 3 2 3 3" xfId="1046" xr:uid="{00000000-0005-0000-0000-0000BC030000}"/>
    <cellStyle name="20% - Accent3 5 3 2 4" xfId="1047" xr:uid="{00000000-0005-0000-0000-0000BD030000}"/>
    <cellStyle name="20% - Accent3 5 3 2 4 2" xfId="1048" xr:uid="{00000000-0005-0000-0000-0000BE030000}"/>
    <cellStyle name="20% - Accent3 5 3 2 5" xfId="1049" xr:uid="{00000000-0005-0000-0000-0000BF030000}"/>
    <cellStyle name="20% - Accent3 5 3 2_Lcc_inputs" xfId="1050" xr:uid="{00000000-0005-0000-0000-0000C0030000}"/>
    <cellStyle name="20% - Accent3 5 3 3" xfId="1051" xr:uid="{00000000-0005-0000-0000-0000C1030000}"/>
    <cellStyle name="20% - Accent3 5 3 3 2" xfId="1052" xr:uid="{00000000-0005-0000-0000-0000C2030000}"/>
    <cellStyle name="20% - Accent3 5 3 3 2 2" xfId="1053" xr:uid="{00000000-0005-0000-0000-0000C3030000}"/>
    <cellStyle name="20% - Accent3 5 3 3 2 3" xfId="1054" xr:uid="{00000000-0005-0000-0000-0000C4030000}"/>
    <cellStyle name="20% - Accent3 5 3 3 3" xfId="1055" xr:uid="{00000000-0005-0000-0000-0000C5030000}"/>
    <cellStyle name="20% - Accent3 5 3 3 4" xfId="1056" xr:uid="{00000000-0005-0000-0000-0000C6030000}"/>
    <cellStyle name="20% - Accent3 5 3 3_Lcc_inputs" xfId="1057" xr:uid="{00000000-0005-0000-0000-0000C7030000}"/>
    <cellStyle name="20% - Accent3 5 3 4" xfId="1058" xr:uid="{00000000-0005-0000-0000-0000C8030000}"/>
    <cellStyle name="20% - Accent3 5 3 4 2" xfId="1059" xr:uid="{00000000-0005-0000-0000-0000C9030000}"/>
    <cellStyle name="20% - Accent3 5 3 4 2 2" xfId="1060" xr:uid="{00000000-0005-0000-0000-0000CA030000}"/>
    <cellStyle name="20% - Accent3 5 3 4 3" xfId="1061" xr:uid="{00000000-0005-0000-0000-0000CB030000}"/>
    <cellStyle name="20% - Accent3 5 3 5" xfId="1062" xr:uid="{00000000-0005-0000-0000-0000CC030000}"/>
    <cellStyle name="20% - Accent3 5 3 5 2" xfId="1063" xr:uid="{00000000-0005-0000-0000-0000CD030000}"/>
    <cellStyle name="20% - Accent3 5 3 6" xfId="1064" xr:uid="{00000000-0005-0000-0000-0000CE030000}"/>
    <cellStyle name="20% - Accent3 5 3 7" xfId="1065" xr:uid="{00000000-0005-0000-0000-0000CF030000}"/>
    <cellStyle name="20% - Accent3 5 3 8" xfId="1066" xr:uid="{00000000-0005-0000-0000-0000D0030000}"/>
    <cellStyle name="20% - Accent3 5 3_Lcc_inputs" xfId="1067" xr:uid="{00000000-0005-0000-0000-0000D1030000}"/>
    <cellStyle name="20% - Accent3 5 4" xfId="1068" xr:uid="{00000000-0005-0000-0000-0000D2030000}"/>
    <cellStyle name="20% - Accent3 6" xfId="1069" xr:uid="{00000000-0005-0000-0000-0000D3030000}"/>
    <cellStyle name="20% - Accent3 6 2" xfId="1070" xr:uid="{00000000-0005-0000-0000-0000D4030000}"/>
    <cellStyle name="20% - Accent3 6 2 2" xfId="1071" xr:uid="{00000000-0005-0000-0000-0000D5030000}"/>
    <cellStyle name="20% - Accent3 6 2 2 2" xfId="1072" xr:uid="{00000000-0005-0000-0000-0000D6030000}"/>
    <cellStyle name="20% - Accent3 6 2 2 2 2" xfId="1073" xr:uid="{00000000-0005-0000-0000-0000D7030000}"/>
    <cellStyle name="20% - Accent3 6 2 2 2 2 2" xfId="1074" xr:uid="{00000000-0005-0000-0000-0000D8030000}"/>
    <cellStyle name="20% - Accent3 6 2 2 2 3" xfId="1075" xr:uid="{00000000-0005-0000-0000-0000D9030000}"/>
    <cellStyle name="20% - Accent3 6 2 2 3" xfId="1076" xr:uid="{00000000-0005-0000-0000-0000DA030000}"/>
    <cellStyle name="20% - Accent3 6 2 2 3 2" xfId="1077" xr:uid="{00000000-0005-0000-0000-0000DB030000}"/>
    <cellStyle name="20% - Accent3 6 2 2 3 2 2" xfId="1078" xr:uid="{00000000-0005-0000-0000-0000DC030000}"/>
    <cellStyle name="20% - Accent3 6 2 2 3 3" xfId="1079" xr:uid="{00000000-0005-0000-0000-0000DD030000}"/>
    <cellStyle name="20% - Accent3 6 2 2 4" xfId="1080" xr:uid="{00000000-0005-0000-0000-0000DE030000}"/>
    <cellStyle name="20% - Accent3 6 2 2 4 2" xfId="1081" xr:uid="{00000000-0005-0000-0000-0000DF030000}"/>
    <cellStyle name="20% - Accent3 6 2 2 5" xfId="1082" xr:uid="{00000000-0005-0000-0000-0000E0030000}"/>
    <cellStyle name="20% - Accent3 6 2 2_Lcc_inputs" xfId="1083" xr:uid="{00000000-0005-0000-0000-0000E1030000}"/>
    <cellStyle name="20% - Accent3 6 2 3" xfId="1084" xr:uid="{00000000-0005-0000-0000-0000E2030000}"/>
    <cellStyle name="20% - Accent3 6 2 3 2" xfId="1085" xr:uid="{00000000-0005-0000-0000-0000E3030000}"/>
    <cellStyle name="20% - Accent3 6 2 3 2 2" xfId="1086" xr:uid="{00000000-0005-0000-0000-0000E4030000}"/>
    <cellStyle name="20% - Accent3 6 2 3 2 3" xfId="1087" xr:uid="{00000000-0005-0000-0000-0000E5030000}"/>
    <cellStyle name="20% - Accent3 6 2 3 3" xfId="1088" xr:uid="{00000000-0005-0000-0000-0000E6030000}"/>
    <cellStyle name="20% - Accent3 6 2 3 4" xfId="1089" xr:uid="{00000000-0005-0000-0000-0000E7030000}"/>
    <cellStyle name="20% - Accent3 6 2 3_Lcc_inputs" xfId="1090" xr:uid="{00000000-0005-0000-0000-0000E8030000}"/>
    <cellStyle name="20% - Accent3 6 2 4" xfId="1091" xr:uid="{00000000-0005-0000-0000-0000E9030000}"/>
    <cellStyle name="20% - Accent3 6 2 4 2" xfId="1092" xr:uid="{00000000-0005-0000-0000-0000EA030000}"/>
    <cellStyle name="20% - Accent3 6 2 4 2 2" xfId="1093" xr:uid="{00000000-0005-0000-0000-0000EB030000}"/>
    <cellStyle name="20% - Accent3 6 2 4 3" xfId="1094" xr:uid="{00000000-0005-0000-0000-0000EC030000}"/>
    <cellStyle name="20% - Accent3 6 2 5" xfId="1095" xr:uid="{00000000-0005-0000-0000-0000ED030000}"/>
    <cellStyle name="20% - Accent3 6 2 5 2" xfId="1096" xr:uid="{00000000-0005-0000-0000-0000EE030000}"/>
    <cellStyle name="20% - Accent3 6 2 6" xfId="1097" xr:uid="{00000000-0005-0000-0000-0000EF030000}"/>
    <cellStyle name="20% - Accent3 6 2 7" xfId="1098" xr:uid="{00000000-0005-0000-0000-0000F0030000}"/>
    <cellStyle name="20% - Accent3 6 2 8" xfId="1099" xr:uid="{00000000-0005-0000-0000-0000F1030000}"/>
    <cellStyle name="20% - Accent3 6 2_Lcc_inputs" xfId="1100" xr:uid="{00000000-0005-0000-0000-0000F2030000}"/>
    <cellStyle name="20% - Accent3 6 3" xfId="1101" xr:uid="{00000000-0005-0000-0000-0000F3030000}"/>
    <cellStyle name="20% - Accent3 6 3 2" xfId="1102" xr:uid="{00000000-0005-0000-0000-0000F4030000}"/>
    <cellStyle name="20% - Accent3 6 3 2 2" xfId="1103" xr:uid="{00000000-0005-0000-0000-0000F5030000}"/>
    <cellStyle name="20% - Accent3 6 3 2 2 2" xfId="1104" xr:uid="{00000000-0005-0000-0000-0000F6030000}"/>
    <cellStyle name="20% - Accent3 6 3 2 3" xfId="1105" xr:uid="{00000000-0005-0000-0000-0000F7030000}"/>
    <cellStyle name="20% - Accent3 6 3 3" xfId="1106" xr:uid="{00000000-0005-0000-0000-0000F8030000}"/>
    <cellStyle name="20% - Accent3 6 3 3 2" xfId="1107" xr:uid="{00000000-0005-0000-0000-0000F9030000}"/>
    <cellStyle name="20% - Accent3 6 3 3 2 2" xfId="1108" xr:uid="{00000000-0005-0000-0000-0000FA030000}"/>
    <cellStyle name="20% - Accent3 6 3 3 3" xfId="1109" xr:uid="{00000000-0005-0000-0000-0000FB030000}"/>
    <cellStyle name="20% - Accent3 6 3 4" xfId="1110" xr:uid="{00000000-0005-0000-0000-0000FC030000}"/>
    <cellStyle name="20% - Accent3 6 3 4 2" xfId="1111" xr:uid="{00000000-0005-0000-0000-0000FD030000}"/>
    <cellStyle name="20% - Accent3 6 3 5" xfId="1112" xr:uid="{00000000-0005-0000-0000-0000FE030000}"/>
    <cellStyle name="20% - Accent3 6 3_Lcc_inputs" xfId="1113" xr:uid="{00000000-0005-0000-0000-0000FF030000}"/>
    <cellStyle name="20% - Accent3 6 4" xfId="1114" xr:uid="{00000000-0005-0000-0000-000000040000}"/>
    <cellStyle name="20% - Accent3 6 4 2" xfId="1115" xr:uid="{00000000-0005-0000-0000-000001040000}"/>
    <cellStyle name="20% - Accent3 6 4 2 2" xfId="1116" xr:uid="{00000000-0005-0000-0000-000002040000}"/>
    <cellStyle name="20% - Accent3 6 4 2 3" xfId="1117" xr:uid="{00000000-0005-0000-0000-000003040000}"/>
    <cellStyle name="20% - Accent3 6 4 3" xfId="1118" xr:uid="{00000000-0005-0000-0000-000004040000}"/>
    <cellStyle name="20% - Accent3 6 4 4" xfId="1119" xr:uid="{00000000-0005-0000-0000-000005040000}"/>
    <cellStyle name="20% - Accent3 6 4_Lcc_inputs" xfId="1120" xr:uid="{00000000-0005-0000-0000-000006040000}"/>
    <cellStyle name="20% - Accent3 6 5" xfId="1121" xr:uid="{00000000-0005-0000-0000-000007040000}"/>
    <cellStyle name="20% - Accent3 6 5 2" xfId="1122" xr:uid="{00000000-0005-0000-0000-000008040000}"/>
    <cellStyle name="20% - Accent3 6 5 2 2" xfId="1123" xr:uid="{00000000-0005-0000-0000-000009040000}"/>
    <cellStyle name="20% - Accent3 6 5 3" xfId="1124" xr:uid="{00000000-0005-0000-0000-00000A040000}"/>
    <cellStyle name="20% - Accent3 6 6" xfId="1125" xr:uid="{00000000-0005-0000-0000-00000B040000}"/>
    <cellStyle name="20% - Accent3 6 6 2" xfId="1126" xr:uid="{00000000-0005-0000-0000-00000C040000}"/>
    <cellStyle name="20% - Accent3 6 7" xfId="1127" xr:uid="{00000000-0005-0000-0000-00000D040000}"/>
    <cellStyle name="20% - Accent3 6 8" xfId="1128" xr:uid="{00000000-0005-0000-0000-00000E040000}"/>
    <cellStyle name="20% - Accent3 6 9" xfId="1129" xr:uid="{00000000-0005-0000-0000-00000F040000}"/>
    <cellStyle name="20% - Accent3 6_Lcc_inputs" xfId="1130" xr:uid="{00000000-0005-0000-0000-000010040000}"/>
    <cellStyle name="20% - Accent3 7" xfId="1131" xr:uid="{00000000-0005-0000-0000-000011040000}"/>
    <cellStyle name="20% - Accent3 7 2" xfId="1132" xr:uid="{00000000-0005-0000-0000-000012040000}"/>
    <cellStyle name="20% - Accent3 7 2 2" xfId="1133" xr:uid="{00000000-0005-0000-0000-000013040000}"/>
    <cellStyle name="20% - Accent3 7 2 2 2" xfId="1134" xr:uid="{00000000-0005-0000-0000-000014040000}"/>
    <cellStyle name="20% - Accent3 7 2 2 2 2" xfId="1135" xr:uid="{00000000-0005-0000-0000-000015040000}"/>
    <cellStyle name="20% - Accent3 7 2 2 2 2 2" xfId="1136" xr:uid="{00000000-0005-0000-0000-000016040000}"/>
    <cellStyle name="20% - Accent3 7 2 2 2 3" xfId="1137" xr:uid="{00000000-0005-0000-0000-000017040000}"/>
    <cellStyle name="20% - Accent3 7 2 2 3" xfId="1138" xr:uid="{00000000-0005-0000-0000-000018040000}"/>
    <cellStyle name="20% - Accent3 7 2 2 3 2" xfId="1139" xr:uid="{00000000-0005-0000-0000-000019040000}"/>
    <cellStyle name="20% - Accent3 7 2 2 3 2 2" xfId="1140" xr:uid="{00000000-0005-0000-0000-00001A040000}"/>
    <cellStyle name="20% - Accent3 7 2 2 3 3" xfId="1141" xr:uid="{00000000-0005-0000-0000-00001B040000}"/>
    <cellStyle name="20% - Accent3 7 2 2 4" xfId="1142" xr:uid="{00000000-0005-0000-0000-00001C040000}"/>
    <cellStyle name="20% - Accent3 7 2 2 4 2" xfId="1143" xr:uid="{00000000-0005-0000-0000-00001D040000}"/>
    <cellStyle name="20% - Accent3 7 2 2 5" xfId="1144" xr:uid="{00000000-0005-0000-0000-00001E040000}"/>
    <cellStyle name="20% - Accent3 7 2 2_Lcc_inputs" xfId="1145" xr:uid="{00000000-0005-0000-0000-00001F040000}"/>
    <cellStyle name="20% - Accent3 7 2 3" xfId="1146" xr:uid="{00000000-0005-0000-0000-000020040000}"/>
    <cellStyle name="20% - Accent3 7 2 3 2" xfId="1147" xr:uid="{00000000-0005-0000-0000-000021040000}"/>
    <cellStyle name="20% - Accent3 7 2 3 2 2" xfId="1148" xr:uid="{00000000-0005-0000-0000-000022040000}"/>
    <cellStyle name="20% - Accent3 7 2 3 2 3" xfId="1149" xr:uid="{00000000-0005-0000-0000-000023040000}"/>
    <cellStyle name="20% - Accent3 7 2 3 3" xfId="1150" xr:uid="{00000000-0005-0000-0000-000024040000}"/>
    <cellStyle name="20% - Accent3 7 2 3 4" xfId="1151" xr:uid="{00000000-0005-0000-0000-000025040000}"/>
    <cellStyle name="20% - Accent3 7 2 3_Lcc_inputs" xfId="1152" xr:uid="{00000000-0005-0000-0000-000026040000}"/>
    <cellStyle name="20% - Accent3 7 2 4" xfId="1153" xr:uid="{00000000-0005-0000-0000-000027040000}"/>
    <cellStyle name="20% - Accent3 7 2 4 2" xfId="1154" xr:uid="{00000000-0005-0000-0000-000028040000}"/>
    <cellStyle name="20% - Accent3 7 2 4 2 2" xfId="1155" xr:uid="{00000000-0005-0000-0000-000029040000}"/>
    <cellStyle name="20% - Accent3 7 2 4 3" xfId="1156" xr:uid="{00000000-0005-0000-0000-00002A040000}"/>
    <cellStyle name="20% - Accent3 7 2 5" xfId="1157" xr:uid="{00000000-0005-0000-0000-00002B040000}"/>
    <cellStyle name="20% - Accent3 7 2 5 2" xfId="1158" xr:uid="{00000000-0005-0000-0000-00002C040000}"/>
    <cellStyle name="20% - Accent3 7 2 6" xfId="1159" xr:uid="{00000000-0005-0000-0000-00002D040000}"/>
    <cellStyle name="20% - Accent3 7 2 7" xfId="1160" xr:uid="{00000000-0005-0000-0000-00002E040000}"/>
    <cellStyle name="20% - Accent3 7 2 8" xfId="1161" xr:uid="{00000000-0005-0000-0000-00002F040000}"/>
    <cellStyle name="20% - Accent3 7 2_Lcc_inputs" xfId="1162" xr:uid="{00000000-0005-0000-0000-000030040000}"/>
    <cellStyle name="20% - Accent3 7 3" xfId="1163" xr:uid="{00000000-0005-0000-0000-000031040000}"/>
    <cellStyle name="20% - Accent3 7 3 2" xfId="1164" xr:uid="{00000000-0005-0000-0000-000032040000}"/>
    <cellStyle name="20% - Accent3 7 3 2 2" xfId="1165" xr:uid="{00000000-0005-0000-0000-000033040000}"/>
    <cellStyle name="20% - Accent3 7 3 2 2 2" xfId="1166" xr:uid="{00000000-0005-0000-0000-000034040000}"/>
    <cellStyle name="20% - Accent3 7 3 2 3" xfId="1167" xr:uid="{00000000-0005-0000-0000-000035040000}"/>
    <cellStyle name="20% - Accent3 7 3 3" xfId="1168" xr:uid="{00000000-0005-0000-0000-000036040000}"/>
    <cellStyle name="20% - Accent3 7 3 3 2" xfId="1169" xr:uid="{00000000-0005-0000-0000-000037040000}"/>
    <cellStyle name="20% - Accent3 7 3 3 2 2" xfId="1170" xr:uid="{00000000-0005-0000-0000-000038040000}"/>
    <cellStyle name="20% - Accent3 7 3 3 3" xfId="1171" xr:uid="{00000000-0005-0000-0000-000039040000}"/>
    <cellStyle name="20% - Accent3 7 3 4" xfId="1172" xr:uid="{00000000-0005-0000-0000-00003A040000}"/>
    <cellStyle name="20% - Accent3 7 3 4 2" xfId="1173" xr:uid="{00000000-0005-0000-0000-00003B040000}"/>
    <cellStyle name="20% - Accent3 7 3 5" xfId="1174" xr:uid="{00000000-0005-0000-0000-00003C040000}"/>
    <cellStyle name="20% - Accent3 7 3_Lcc_inputs" xfId="1175" xr:uid="{00000000-0005-0000-0000-00003D040000}"/>
    <cellStyle name="20% - Accent3 7 4" xfId="1176" xr:uid="{00000000-0005-0000-0000-00003E040000}"/>
    <cellStyle name="20% - Accent3 7 4 2" xfId="1177" xr:uid="{00000000-0005-0000-0000-00003F040000}"/>
    <cellStyle name="20% - Accent3 7 4 2 2" xfId="1178" xr:uid="{00000000-0005-0000-0000-000040040000}"/>
    <cellStyle name="20% - Accent3 7 4 2 3" xfId="1179" xr:uid="{00000000-0005-0000-0000-000041040000}"/>
    <cellStyle name="20% - Accent3 7 4 3" xfId="1180" xr:uid="{00000000-0005-0000-0000-000042040000}"/>
    <cellStyle name="20% - Accent3 7 4 4" xfId="1181" xr:uid="{00000000-0005-0000-0000-000043040000}"/>
    <cellStyle name="20% - Accent3 7 4_Lcc_inputs" xfId="1182" xr:uid="{00000000-0005-0000-0000-000044040000}"/>
    <cellStyle name="20% - Accent3 7 5" xfId="1183" xr:uid="{00000000-0005-0000-0000-000045040000}"/>
    <cellStyle name="20% - Accent3 7 5 2" xfId="1184" xr:uid="{00000000-0005-0000-0000-000046040000}"/>
    <cellStyle name="20% - Accent3 7 5 2 2" xfId="1185" xr:uid="{00000000-0005-0000-0000-000047040000}"/>
    <cellStyle name="20% - Accent3 7 5 3" xfId="1186" xr:uid="{00000000-0005-0000-0000-000048040000}"/>
    <cellStyle name="20% - Accent3 7 6" xfId="1187" xr:uid="{00000000-0005-0000-0000-000049040000}"/>
    <cellStyle name="20% - Accent3 7 6 2" xfId="1188" xr:uid="{00000000-0005-0000-0000-00004A040000}"/>
    <cellStyle name="20% - Accent3 7 7" xfId="1189" xr:uid="{00000000-0005-0000-0000-00004B040000}"/>
    <cellStyle name="20% - Accent3 7 8" xfId="1190" xr:uid="{00000000-0005-0000-0000-00004C040000}"/>
    <cellStyle name="20% - Accent3 7 9" xfId="1191" xr:uid="{00000000-0005-0000-0000-00004D040000}"/>
    <cellStyle name="20% - Accent3 7_Lcc_inputs" xfId="1192" xr:uid="{00000000-0005-0000-0000-00004E040000}"/>
    <cellStyle name="20% - Accent3 8" xfId="1193" xr:uid="{00000000-0005-0000-0000-00004F040000}"/>
    <cellStyle name="20% - Accent3 8 2" xfId="1194" xr:uid="{00000000-0005-0000-0000-000050040000}"/>
    <cellStyle name="20% - Accent3 8 2 2" xfId="1195" xr:uid="{00000000-0005-0000-0000-000051040000}"/>
    <cellStyle name="20% - Accent3 8 2 2 2" xfId="1196" xr:uid="{00000000-0005-0000-0000-000052040000}"/>
    <cellStyle name="20% - Accent3 8 2 2 2 2" xfId="1197" xr:uid="{00000000-0005-0000-0000-000053040000}"/>
    <cellStyle name="20% - Accent3 8 2 2 3" xfId="1198" xr:uid="{00000000-0005-0000-0000-000054040000}"/>
    <cellStyle name="20% - Accent3 8 2 3" xfId="1199" xr:uid="{00000000-0005-0000-0000-000055040000}"/>
    <cellStyle name="20% - Accent3 8 2 3 2" xfId="1200" xr:uid="{00000000-0005-0000-0000-000056040000}"/>
    <cellStyle name="20% - Accent3 8 2 3 2 2" xfId="1201" xr:uid="{00000000-0005-0000-0000-000057040000}"/>
    <cellStyle name="20% - Accent3 8 2 3 3" xfId="1202" xr:uid="{00000000-0005-0000-0000-000058040000}"/>
    <cellStyle name="20% - Accent3 8 2 4" xfId="1203" xr:uid="{00000000-0005-0000-0000-000059040000}"/>
    <cellStyle name="20% - Accent3 8 2 4 2" xfId="1204" xr:uid="{00000000-0005-0000-0000-00005A040000}"/>
    <cellStyle name="20% - Accent3 8 2 5" xfId="1205" xr:uid="{00000000-0005-0000-0000-00005B040000}"/>
    <cellStyle name="20% - Accent3 8 2_Lcc_inputs" xfId="1206" xr:uid="{00000000-0005-0000-0000-00005C040000}"/>
    <cellStyle name="20% - Accent3 8 3" xfId="1207" xr:uid="{00000000-0005-0000-0000-00005D040000}"/>
    <cellStyle name="20% - Accent3 8 3 2" xfId="1208" xr:uid="{00000000-0005-0000-0000-00005E040000}"/>
    <cellStyle name="20% - Accent3 8 3 2 2" xfId="1209" xr:uid="{00000000-0005-0000-0000-00005F040000}"/>
    <cellStyle name="20% - Accent3 8 3 2 3" xfId="1210" xr:uid="{00000000-0005-0000-0000-000060040000}"/>
    <cellStyle name="20% - Accent3 8 3 3" xfId="1211" xr:uid="{00000000-0005-0000-0000-000061040000}"/>
    <cellStyle name="20% - Accent3 8 3 4" xfId="1212" xr:uid="{00000000-0005-0000-0000-000062040000}"/>
    <cellStyle name="20% - Accent3 8 3_Lcc_inputs" xfId="1213" xr:uid="{00000000-0005-0000-0000-000063040000}"/>
    <cellStyle name="20% - Accent3 8 4" xfId="1214" xr:uid="{00000000-0005-0000-0000-000064040000}"/>
    <cellStyle name="20% - Accent3 8 4 2" xfId="1215" xr:uid="{00000000-0005-0000-0000-000065040000}"/>
    <cellStyle name="20% - Accent3 8 4 2 2" xfId="1216" xr:uid="{00000000-0005-0000-0000-000066040000}"/>
    <cellStyle name="20% - Accent3 8 4 3" xfId="1217" xr:uid="{00000000-0005-0000-0000-000067040000}"/>
    <cellStyle name="20% - Accent3 8 5" xfId="1218" xr:uid="{00000000-0005-0000-0000-000068040000}"/>
    <cellStyle name="20% - Accent3 8 5 2" xfId="1219" xr:uid="{00000000-0005-0000-0000-000069040000}"/>
    <cellStyle name="20% - Accent3 8 6" xfId="1220" xr:uid="{00000000-0005-0000-0000-00006A040000}"/>
    <cellStyle name="20% - Accent3 8 7" xfId="1221" xr:uid="{00000000-0005-0000-0000-00006B040000}"/>
    <cellStyle name="20% - Accent3 8 8" xfId="1222" xr:uid="{00000000-0005-0000-0000-00006C040000}"/>
    <cellStyle name="20% - Accent3 8_Lcc_inputs" xfId="1223" xr:uid="{00000000-0005-0000-0000-00006D040000}"/>
    <cellStyle name="20% - Accent3 9" xfId="1224" xr:uid="{00000000-0005-0000-0000-00006E040000}"/>
    <cellStyle name="20% - Accent3 9 2" xfId="1225" xr:uid="{00000000-0005-0000-0000-00006F040000}"/>
    <cellStyle name="20% - Accent3 9 2 2" xfId="1226" xr:uid="{00000000-0005-0000-0000-000070040000}"/>
    <cellStyle name="20% - Accent3 9 2 2 2" xfId="1227" xr:uid="{00000000-0005-0000-0000-000071040000}"/>
    <cellStyle name="20% - Accent3 9 2 2 3" xfId="1228" xr:uid="{00000000-0005-0000-0000-000072040000}"/>
    <cellStyle name="20% - Accent3 9 2 3" xfId="1229" xr:uid="{00000000-0005-0000-0000-000073040000}"/>
    <cellStyle name="20% - Accent3 9 2 4" xfId="1230" xr:uid="{00000000-0005-0000-0000-000074040000}"/>
    <cellStyle name="20% - Accent3 9 2_Lcc_inputs" xfId="1231" xr:uid="{00000000-0005-0000-0000-000075040000}"/>
    <cellStyle name="20% - Accent3 9 3" xfId="1232" xr:uid="{00000000-0005-0000-0000-000076040000}"/>
    <cellStyle name="20% - Accent3 9 3 2" xfId="1233" xr:uid="{00000000-0005-0000-0000-000077040000}"/>
    <cellStyle name="20% - Accent3 9 3 2 2" xfId="1234" xr:uid="{00000000-0005-0000-0000-000078040000}"/>
    <cellStyle name="20% - Accent3 9 3 3" xfId="1235" xr:uid="{00000000-0005-0000-0000-000079040000}"/>
    <cellStyle name="20% - Accent3 9 4" xfId="1236" xr:uid="{00000000-0005-0000-0000-00007A040000}"/>
    <cellStyle name="20% - Accent3 9 4 2" xfId="1237" xr:uid="{00000000-0005-0000-0000-00007B040000}"/>
    <cellStyle name="20% - Accent3 9 5" xfId="1238" xr:uid="{00000000-0005-0000-0000-00007C040000}"/>
    <cellStyle name="20% - Accent3 9 6" xfId="1239" xr:uid="{00000000-0005-0000-0000-00007D040000}"/>
    <cellStyle name="20% - Accent3 9 7" xfId="1240" xr:uid="{00000000-0005-0000-0000-00007E040000}"/>
    <cellStyle name="20% - Accent3 9_Lcc_inputs" xfId="1241" xr:uid="{00000000-0005-0000-0000-00007F040000}"/>
    <cellStyle name="20% - Accent4 10" xfId="1242" xr:uid="{00000000-0005-0000-0000-000080040000}"/>
    <cellStyle name="20% - Accent4 10 2" xfId="1243" xr:uid="{00000000-0005-0000-0000-000081040000}"/>
    <cellStyle name="20% - Accent4 10 2 2" xfId="1244" xr:uid="{00000000-0005-0000-0000-000082040000}"/>
    <cellStyle name="20% - Accent4 10 2 3" xfId="1245" xr:uid="{00000000-0005-0000-0000-000083040000}"/>
    <cellStyle name="20% - Accent4 10 3" xfId="1246" xr:uid="{00000000-0005-0000-0000-000084040000}"/>
    <cellStyle name="20% - Accent4 10 4" xfId="1247" xr:uid="{00000000-0005-0000-0000-000085040000}"/>
    <cellStyle name="20% - Accent4 10_Lcc_inputs" xfId="1248" xr:uid="{00000000-0005-0000-0000-000086040000}"/>
    <cellStyle name="20% - Accent4 11" xfId="1249" xr:uid="{00000000-0005-0000-0000-000087040000}"/>
    <cellStyle name="20% - Accent4 11 2" xfId="1250" xr:uid="{00000000-0005-0000-0000-000088040000}"/>
    <cellStyle name="20% - Accent4 11 2 2" xfId="1251" xr:uid="{00000000-0005-0000-0000-000089040000}"/>
    <cellStyle name="20% - Accent4 11 3" xfId="1252" xr:uid="{00000000-0005-0000-0000-00008A040000}"/>
    <cellStyle name="20% - Accent4 12" xfId="1253" xr:uid="{00000000-0005-0000-0000-00008B040000}"/>
    <cellStyle name="20% - Accent4 12 2" xfId="1254" xr:uid="{00000000-0005-0000-0000-00008C040000}"/>
    <cellStyle name="20% - Accent4 13" xfId="1255" xr:uid="{00000000-0005-0000-0000-00008D040000}"/>
    <cellStyle name="20% - Accent4 13 2" xfId="1256" xr:uid="{00000000-0005-0000-0000-00008E040000}"/>
    <cellStyle name="20% - Accent4 14" xfId="1257" xr:uid="{00000000-0005-0000-0000-00008F040000}"/>
    <cellStyle name="20% - Accent4 15" xfId="55255" xr:uid="{00000000-0005-0000-0000-000090040000}"/>
    <cellStyle name="20% - Accent4 16" xfId="55286" xr:uid="{00000000-0005-0000-0000-000091040000}"/>
    <cellStyle name="20% - Accent4 17" xfId="55313" xr:uid="{00000000-0005-0000-0000-000092040000}"/>
    <cellStyle name="20% - Accent4 2" xfId="34" xr:uid="{00000000-0005-0000-0000-000093040000}"/>
    <cellStyle name="20% - Accent4 2 2" xfId="1258" xr:uid="{00000000-0005-0000-0000-000094040000}"/>
    <cellStyle name="20% - Accent4 2 2 2" xfId="1259" xr:uid="{00000000-0005-0000-0000-000095040000}"/>
    <cellStyle name="20% - Accent4 2 2 2 2" xfId="1260" xr:uid="{00000000-0005-0000-0000-000096040000}"/>
    <cellStyle name="20% - Accent4 2 3" xfId="1261" xr:uid="{00000000-0005-0000-0000-000097040000}"/>
    <cellStyle name="20% - Accent4 2 3 2" xfId="1262" xr:uid="{00000000-0005-0000-0000-000098040000}"/>
    <cellStyle name="20% - Accent4 2 4" xfId="1263" xr:uid="{00000000-0005-0000-0000-000099040000}"/>
    <cellStyle name="20% - Accent4 2 4 2" xfId="1264" xr:uid="{00000000-0005-0000-0000-00009A040000}"/>
    <cellStyle name="20% - Accent4 2 4 2 2" xfId="1265" xr:uid="{00000000-0005-0000-0000-00009B040000}"/>
    <cellStyle name="20% - Accent4 2 4 2 2 2" xfId="1266" xr:uid="{00000000-0005-0000-0000-00009C040000}"/>
    <cellStyle name="20% - Accent4 2 4 2 2 3" xfId="1267" xr:uid="{00000000-0005-0000-0000-00009D040000}"/>
    <cellStyle name="20% - Accent4 2 4 2 3" xfId="1268" xr:uid="{00000000-0005-0000-0000-00009E040000}"/>
    <cellStyle name="20% - Accent4 2 4 2 3 2" xfId="1269" xr:uid="{00000000-0005-0000-0000-00009F040000}"/>
    <cellStyle name="20% - Accent4 2 4 2 4" xfId="1270" xr:uid="{00000000-0005-0000-0000-0000A0040000}"/>
    <cellStyle name="20% - Accent4 2 4 2 5" xfId="1271" xr:uid="{00000000-0005-0000-0000-0000A1040000}"/>
    <cellStyle name="20% - Accent4 2 4 2_Lcc_inputs" xfId="1272" xr:uid="{00000000-0005-0000-0000-0000A2040000}"/>
    <cellStyle name="20% - Accent4 2 4 3" xfId="1273" xr:uid="{00000000-0005-0000-0000-0000A3040000}"/>
    <cellStyle name="20% - Accent4 2 4 3 2" xfId="1274" xr:uid="{00000000-0005-0000-0000-0000A4040000}"/>
    <cellStyle name="20% - Accent4 2 4 3 2 2" xfId="1275" xr:uid="{00000000-0005-0000-0000-0000A5040000}"/>
    <cellStyle name="20% - Accent4 2 4 3 3" xfId="1276" xr:uid="{00000000-0005-0000-0000-0000A6040000}"/>
    <cellStyle name="20% - Accent4 2 4 3 4" xfId="1277" xr:uid="{00000000-0005-0000-0000-0000A7040000}"/>
    <cellStyle name="20% - Accent4 2 4 3_Lcc_inputs" xfId="1278" xr:uid="{00000000-0005-0000-0000-0000A8040000}"/>
    <cellStyle name="20% - Accent4 2 4 4" xfId="1279" xr:uid="{00000000-0005-0000-0000-0000A9040000}"/>
    <cellStyle name="20% - Accent4 2 4 4 2" xfId="1280" xr:uid="{00000000-0005-0000-0000-0000AA040000}"/>
    <cellStyle name="20% - Accent4 2 4 4 3" xfId="1281" xr:uid="{00000000-0005-0000-0000-0000AB040000}"/>
    <cellStyle name="20% - Accent4 2 4 5" xfId="1282" xr:uid="{00000000-0005-0000-0000-0000AC040000}"/>
    <cellStyle name="20% - Accent4 2 4 5 2" xfId="1283" xr:uid="{00000000-0005-0000-0000-0000AD040000}"/>
    <cellStyle name="20% - Accent4 2 4 6" xfId="1284" xr:uid="{00000000-0005-0000-0000-0000AE040000}"/>
    <cellStyle name="20% - Accent4 2 4_Lcc_inputs" xfId="1285" xr:uid="{00000000-0005-0000-0000-0000AF040000}"/>
    <cellStyle name="20% - Accent4 2 5" xfId="1286" xr:uid="{00000000-0005-0000-0000-0000B0040000}"/>
    <cellStyle name="20% - Accent4 2 5 2" xfId="1287" xr:uid="{00000000-0005-0000-0000-0000B1040000}"/>
    <cellStyle name="20% - Accent4 2 5 2 2" xfId="1288" xr:uid="{00000000-0005-0000-0000-0000B2040000}"/>
    <cellStyle name="20% - Accent4 2 5 2 3" xfId="1289" xr:uid="{00000000-0005-0000-0000-0000B3040000}"/>
    <cellStyle name="20% - Accent4 2 5 3" xfId="1290" xr:uid="{00000000-0005-0000-0000-0000B4040000}"/>
    <cellStyle name="20% - Accent4 2 5 3 2" xfId="1291" xr:uid="{00000000-0005-0000-0000-0000B5040000}"/>
    <cellStyle name="20% - Accent4 2 5 4" xfId="1292" xr:uid="{00000000-0005-0000-0000-0000B6040000}"/>
    <cellStyle name="20% - Accent4 2 5_Lcc_inputs" xfId="1293" xr:uid="{00000000-0005-0000-0000-0000B7040000}"/>
    <cellStyle name="20% - Accent4 2 6" xfId="1294" xr:uid="{00000000-0005-0000-0000-0000B8040000}"/>
    <cellStyle name="20% - Accent4 2 6 2" xfId="1295" xr:uid="{00000000-0005-0000-0000-0000B9040000}"/>
    <cellStyle name="20% - Accent4 2 6 2 2" xfId="1296" xr:uid="{00000000-0005-0000-0000-0000BA040000}"/>
    <cellStyle name="20% - Accent4 2 6 2 3" xfId="1297" xr:uid="{00000000-0005-0000-0000-0000BB040000}"/>
    <cellStyle name="20% - Accent4 2 6 3" xfId="1298" xr:uid="{00000000-0005-0000-0000-0000BC040000}"/>
    <cellStyle name="20% - Accent4 2 6 3 2" xfId="1299" xr:uid="{00000000-0005-0000-0000-0000BD040000}"/>
    <cellStyle name="20% - Accent4 2 6 4" xfId="1300" xr:uid="{00000000-0005-0000-0000-0000BE040000}"/>
    <cellStyle name="20% - Accent4 2 6_Lcc_inputs" xfId="1301" xr:uid="{00000000-0005-0000-0000-0000BF040000}"/>
    <cellStyle name="20% - Accent4 2 7" xfId="1302" xr:uid="{00000000-0005-0000-0000-0000C0040000}"/>
    <cellStyle name="20% - Accent4 2 8" xfId="1303" xr:uid="{00000000-0005-0000-0000-0000C1040000}"/>
    <cellStyle name="20% - Accent4 2 9" xfId="1304" xr:uid="{00000000-0005-0000-0000-0000C2040000}"/>
    <cellStyle name="20% - Accent4 2_Lcc_inputs" xfId="1305" xr:uid="{00000000-0005-0000-0000-0000C3040000}"/>
    <cellStyle name="20% - Accent4 3" xfId="1306" xr:uid="{00000000-0005-0000-0000-0000C4040000}"/>
    <cellStyle name="20% - Accent4 3 2" xfId="1307" xr:uid="{00000000-0005-0000-0000-0000C5040000}"/>
    <cellStyle name="20% - Accent4 3 2 2" xfId="1308" xr:uid="{00000000-0005-0000-0000-0000C6040000}"/>
    <cellStyle name="20% - Accent4 3 2 2 2" xfId="1309" xr:uid="{00000000-0005-0000-0000-0000C7040000}"/>
    <cellStyle name="20% - Accent4 3 2 3" xfId="1310" xr:uid="{00000000-0005-0000-0000-0000C8040000}"/>
    <cellStyle name="20% - Accent4 3 3" xfId="1311" xr:uid="{00000000-0005-0000-0000-0000C9040000}"/>
    <cellStyle name="20% - Accent4 3 3 2" xfId="1312" xr:uid="{00000000-0005-0000-0000-0000CA040000}"/>
    <cellStyle name="20% - Accent4 3 3 3" xfId="1313" xr:uid="{00000000-0005-0000-0000-0000CB040000}"/>
    <cellStyle name="20% - Accent4 3 4" xfId="1314" xr:uid="{00000000-0005-0000-0000-0000CC040000}"/>
    <cellStyle name="20% - Accent4 3 4 2" xfId="1315" xr:uid="{00000000-0005-0000-0000-0000CD040000}"/>
    <cellStyle name="20% - Accent4 3 5" xfId="1316" xr:uid="{00000000-0005-0000-0000-0000CE040000}"/>
    <cellStyle name="20% - Accent4 3 5 2" xfId="1317" xr:uid="{00000000-0005-0000-0000-0000CF040000}"/>
    <cellStyle name="20% - Accent4 3 6" xfId="1318" xr:uid="{00000000-0005-0000-0000-0000D0040000}"/>
    <cellStyle name="20% - Accent4 3 7" xfId="1319" xr:uid="{00000000-0005-0000-0000-0000D1040000}"/>
    <cellStyle name="20% - Accent4 3 8" xfId="1320" xr:uid="{00000000-0005-0000-0000-0000D2040000}"/>
    <cellStyle name="20% - Accent4 4" xfId="1321" xr:uid="{00000000-0005-0000-0000-0000D3040000}"/>
    <cellStyle name="20% - Accent4 4 2" xfId="1322" xr:uid="{00000000-0005-0000-0000-0000D4040000}"/>
    <cellStyle name="20% - Accent4 4 2 2" xfId="1323" xr:uid="{00000000-0005-0000-0000-0000D5040000}"/>
    <cellStyle name="20% - Accent4 4 2 2 2" xfId="1324" xr:uid="{00000000-0005-0000-0000-0000D6040000}"/>
    <cellStyle name="20% - Accent4 4 2 2 2 2" xfId="1325" xr:uid="{00000000-0005-0000-0000-0000D7040000}"/>
    <cellStyle name="20% - Accent4 4 2 2 2 2 2" xfId="1326" xr:uid="{00000000-0005-0000-0000-0000D8040000}"/>
    <cellStyle name="20% - Accent4 4 2 2 2 3" xfId="1327" xr:uid="{00000000-0005-0000-0000-0000D9040000}"/>
    <cellStyle name="20% - Accent4 4 2 2 3" xfId="1328" xr:uid="{00000000-0005-0000-0000-0000DA040000}"/>
    <cellStyle name="20% - Accent4 4 2 2 3 2" xfId="1329" xr:uid="{00000000-0005-0000-0000-0000DB040000}"/>
    <cellStyle name="20% - Accent4 4 2 2 3 2 2" xfId="1330" xr:uid="{00000000-0005-0000-0000-0000DC040000}"/>
    <cellStyle name="20% - Accent4 4 2 2 3 3" xfId="1331" xr:uid="{00000000-0005-0000-0000-0000DD040000}"/>
    <cellStyle name="20% - Accent4 4 2 2 4" xfId="1332" xr:uid="{00000000-0005-0000-0000-0000DE040000}"/>
    <cellStyle name="20% - Accent4 4 2 2 4 2" xfId="1333" xr:uid="{00000000-0005-0000-0000-0000DF040000}"/>
    <cellStyle name="20% - Accent4 4 2 2 5" xfId="1334" xr:uid="{00000000-0005-0000-0000-0000E0040000}"/>
    <cellStyle name="20% - Accent4 4 2 2_Lcc_inputs" xfId="1335" xr:uid="{00000000-0005-0000-0000-0000E1040000}"/>
    <cellStyle name="20% - Accent4 4 2 3" xfId="1336" xr:uid="{00000000-0005-0000-0000-0000E2040000}"/>
    <cellStyle name="20% - Accent4 4 2 3 2" xfId="1337" xr:uid="{00000000-0005-0000-0000-0000E3040000}"/>
    <cellStyle name="20% - Accent4 4 2 3 2 2" xfId="1338" xr:uid="{00000000-0005-0000-0000-0000E4040000}"/>
    <cellStyle name="20% - Accent4 4 2 3 2 3" xfId="1339" xr:uid="{00000000-0005-0000-0000-0000E5040000}"/>
    <cellStyle name="20% - Accent4 4 2 3 3" xfId="1340" xr:uid="{00000000-0005-0000-0000-0000E6040000}"/>
    <cellStyle name="20% - Accent4 4 2 3 4" xfId="1341" xr:uid="{00000000-0005-0000-0000-0000E7040000}"/>
    <cellStyle name="20% - Accent4 4 2 3_Lcc_inputs" xfId="1342" xr:uid="{00000000-0005-0000-0000-0000E8040000}"/>
    <cellStyle name="20% - Accent4 4 2 4" xfId="1343" xr:uid="{00000000-0005-0000-0000-0000E9040000}"/>
    <cellStyle name="20% - Accent4 4 2 4 2" xfId="1344" xr:uid="{00000000-0005-0000-0000-0000EA040000}"/>
    <cellStyle name="20% - Accent4 4 2 4 2 2" xfId="1345" xr:uid="{00000000-0005-0000-0000-0000EB040000}"/>
    <cellStyle name="20% - Accent4 4 2 4 3" xfId="1346" xr:uid="{00000000-0005-0000-0000-0000EC040000}"/>
    <cellStyle name="20% - Accent4 4 2 5" xfId="1347" xr:uid="{00000000-0005-0000-0000-0000ED040000}"/>
    <cellStyle name="20% - Accent4 4 2 5 2" xfId="1348" xr:uid="{00000000-0005-0000-0000-0000EE040000}"/>
    <cellStyle name="20% - Accent4 4 2 6" xfId="1349" xr:uid="{00000000-0005-0000-0000-0000EF040000}"/>
    <cellStyle name="20% - Accent4 4 2 7" xfId="1350" xr:uid="{00000000-0005-0000-0000-0000F0040000}"/>
    <cellStyle name="20% - Accent4 4 2 8" xfId="1351" xr:uid="{00000000-0005-0000-0000-0000F1040000}"/>
    <cellStyle name="20% - Accent4 4 2_Lcc_inputs" xfId="1352" xr:uid="{00000000-0005-0000-0000-0000F2040000}"/>
    <cellStyle name="20% - Accent4 4 3" xfId="1353" xr:uid="{00000000-0005-0000-0000-0000F3040000}"/>
    <cellStyle name="20% - Accent4 4 3 2" xfId="1354" xr:uid="{00000000-0005-0000-0000-0000F4040000}"/>
    <cellStyle name="20% - Accent4 4 3 2 2" xfId="1355" xr:uid="{00000000-0005-0000-0000-0000F5040000}"/>
    <cellStyle name="20% - Accent4 4 3 2 2 2" xfId="1356" xr:uid="{00000000-0005-0000-0000-0000F6040000}"/>
    <cellStyle name="20% - Accent4 4 3 2 2 2 2" xfId="1357" xr:uid="{00000000-0005-0000-0000-0000F7040000}"/>
    <cellStyle name="20% - Accent4 4 3 2 2 3" xfId="1358" xr:uid="{00000000-0005-0000-0000-0000F8040000}"/>
    <cellStyle name="20% - Accent4 4 3 2 3" xfId="1359" xr:uid="{00000000-0005-0000-0000-0000F9040000}"/>
    <cellStyle name="20% - Accent4 4 3 2 3 2" xfId="1360" xr:uid="{00000000-0005-0000-0000-0000FA040000}"/>
    <cellStyle name="20% - Accent4 4 3 2 3 2 2" xfId="1361" xr:uid="{00000000-0005-0000-0000-0000FB040000}"/>
    <cellStyle name="20% - Accent4 4 3 2 3 3" xfId="1362" xr:uid="{00000000-0005-0000-0000-0000FC040000}"/>
    <cellStyle name="20% - Accent4 4 3 2 4" xfId="1363" xr:uid="{00000000-0005-0000-0000-0000FD040000}"/>
    <cellStyle name="20% - Accent4 4 3 2 4 2" xfId="1364" xr:uid="{00000000-0005-0000-0000-0000FE040000}"/>
    <cellStyle name="20% - Accent4 4 3 2 5" xfId="1365" xr:uid="{00000000-0005-0000-0000-0000FF040000}"/>
    <cellStyle name="20% - Accent4 4 3 2_Lcc_inputs" xfId="1366" xr:uid="{00000000-0005-0000-0000-000000050000}"/>
    <cellStyle name="20% - Accent4 4 3 3" xfId="1367" xr:uid="{00000000-0005-0000-0000-000001050000}"/>
    <cellStyle name="20% - Accent4 4 3 3 2" xfId="1368" xr:uid="{00000000-0005-0000-0000-000002050000}"/>
    <cellStyle name="20% - Accent4 4 3 3 2 2" xfId="1369" xr:uid="{00000000-0005-0000-0000-000003050000}"/>
    <cellStyle name="20% - Accent4 4 3 3 2 3" xfId="1370" xr:uid="{00000000-0005-0000-0000-000004050000}"/>
    <cellStyle name="20% - Accent4 4 3 3 3" xfId="1371" xr:uid="{00000000-0005-0000-0000-000005050000}"/>
    <cellStyle name="20% - Accent4 4 3 3 4" xfId="1372" xr:uid="{00000000-0005-0000-0000-000006050000}"/>
    <cellStyle name="20% - Accent4 4 3 3_Lcc_inputs" xfId="1373" xr:uid="{00000000-0005-0000-0000-000007050000}"/>
    <cellStyle name="20% - Accent4 4 3 4" xfId="1374" xr:uid="{00000000-0005-0000-0000-000008050000}"/>
    <cellStyle name="20% - Accent4 4 3 4 2" xfId="1375" xr:uid="{00000000-0005-0000-0000-000009050000}"/>
    <cellStyle name="20% - Accent4 4 3 4 2 2" xfId="1376" xr:uid="{00000000-0005-0000-0000-00000A050000}"/>
    <cellStyle name="20% - Accent4 4 3 4 3" xfId="1377" xr:uid="{00000000-0005-0000-0000-00000B050000}"/>
    <cellStyle name="20% - Accent4 4 3 5" xfId="1378" xr:uid="{00000000-0005-0000-0000-00000C050000}"/>
    <cellStyle name="20% - Accent4 4 3 5 2" xfId="1379" xr:uid="{00000000-0005-0000-0000-00000D050000}"/>
    <cellStyle name="20% - Accent4 4 3 6" xfId="1380" xr:uid="{00000000-0005-0000-0000-00000E050000}"/>
    <cellStyle name="20% - Accent4 4 3 7" xfId="1381" xr:uid="{00000000-0005-0000-0000-00000F050000}"/>
    <cellStyle name="20% - Accent4 4 3 8" xfId="1382" xr:uid="{00000000-0005-0000-0000-000010050000}"/>
    <cellStyle name="20% - Accent4 4 3_Lcc_inputs" xfId="1383" xr:uid="{00000000-0005-0000-0000-000011050000}"/>
    <cellStyle name="20% - Accent4 4 4" xfId="1384" xr:uid="{00000000-0005-0000-0000-000012050000}"/>
    <cellStyle name="20% - Accent4 5" xfId="1385" xr:uid="{00000000-0005-0000-0000-000013050000}"/>
    <cellStyle name="20% - Accent4 5 2" xfId="1386" xr:uid="{00000000-0005-0000-0000-000014050000}"/>
    <cellStyle name="20% - Accent4 5 2 2" xfId="1387" xr:uid="{00000000-0005-0000-0000-000015050000}"/>
    <cellStyle name="20% - Accent4 5 2 2 2" xfId="1388" xr:uid="{00000000-0005-0000-0000-000016050000}"/>
    <cellStyle name="20% - Accent4 5 2 2 2 2" xfId="1389" xr:uid="{00000000-0005-0000-0000-000017050000}"/>
    <cellStyle name="20% - Accent4 5 2 2 2 2 2" xfId="1390" xr:uid="{00000000-0005-0000-0000-000018050000}"/>
    <cellStyle name="20% - Accent4 5 2 2 2 3" xfId="1391" xr:uid="{00000000-0005-0000-0000-000019050000}"/>
    <cellStyle name="20% - Accent4 5 2 2 3" xfId="1392" xr:uid="{00000000-0005-0000-0000-00001A050000}"/>
    <cellStyle name="20% - Accent4 5 2 2 3 2" xfId="1393" xr:uid="{00000000-0005-0000-0000-00001B050000}"/>
    <cellStyle name="20% - Accent4 5 2 2 3 2 2" xfId="1394" xr:uid="{00000000-0005-0000-0000-00001C050000}"/>
    <cellStyle name="20% - Accent4 5 2 2 3 3" xfId="1395" xr:uid="{00000000-0005-0000-0000-00001D050000}"/>
    <cellStyle name="20% - Accent4 5 2 2 4" xfId="1396" xr:uid="{00000000-0005-0000-0000-00001E050000}"/>
    <cellStyle name="20% - Accent4 5 2 2 4 2" xfId="1397" xr:uid="{00000000-0005-0000-0000-00001F050000}"/>
    <cellStyle name="20% - Accent4 5 2 2 5" xfId="1398" xr:uid="{00000000-0005-0000-0000-000020050000}"/>
    <cellStyle name="20% - Accent4 5 2 2_Lcc_inputs" xfId="1399" xr:uid="{00000000-0005-0000-0000-000021050000}"/>
    <cellStyle name="20% - Accent4 5 2 3" xfId="1400" xr:uid="{00000000-0005-0000-0000-000022050000}"/>
    <cellStyle name="20% - Accent4 5 2 3 2" xfId="1401" xr:uid="{00000000-0005-0000-0000-000023050000}"/>
    <cellStyle name="20% - Accent4 5 2 3 2 2" xfId="1402" xr:uid="{00000000-0005-0000-0000-000024050000}"/>
    <cellStyle name="20% - Accent4 5 2 3 2 3" xfId="1403" xr:uid="{00000000-0005-0000-0000-000025050000}"/>
    <cellStyle name="20% - Accent4 5 2 3 3" xfId="1404" xr:uid="{00000000-0005-0000-0000-000026050000}"/>
    <cellStyle name="20% - Accent4 5 2 3 4" xfId="1405" xr:uid="{00000000-0005-0000-0000-000027050000}"/>
    <cellStyle name="20% - Accent4 5 2 3_Lcc_inputs" xfId="1406" xr:uid="{00000000-0005-0000-0000-000028050000}"/>
    <cellStyle name="20% - Accent4 5 2 4" xfId="1407" xr:uid="{00000000-0005-0000-0000-000029050000}"/>
    <cellStyle name="20% - Accent4 5 2 4 2" xfId="1408" xr:uid="{00000000-0005-0000-0000-00002A050000}"/>
    <cellStyle name="20% - Accent4 5 2 4 2 2" xfId="1409" xr:uid="{00000000-0005-0000-0000-00002B050000}"/>
    <cellStyle name="20% - Accent4 5 2 4 3" xfId="1410" xr:uid="{00000000-0005-0000-0000-00002C050000}"/>
    <cellStyle name="20% - Accent4 5 2 5" xfId="1411" xr:uid="{00000000-0005-0000-0000-00002D050000}"/>
    <cellStyle name="20% - Accent4 5 2 5 2" xfId="1412" xr:uid="{00000000-0005-0000-0000-00002E050000}"/>
    <cellStyle name="20% - Accent4 5 2 6" xfId="1413" xr:uid="{00000000-0005-0000-0000-00002F050000}"/>
    <cellStyle name="20% - Accent4 5 2 7" xfId="1414" xr:uid="{00000000-0005-0000-0000-000030050000}"/>
    <cellStyle name="20% - Accent4 5 2 8" xfId="1415" xr:uid="{00000000-0005-0000-0000-000031050000}"/>
    <cellStyle name="20% - Accent4 5 2_Lcc_inputs" xfId="1416" xr:uid="{00000000-0005-0000-0000-000032050000}"/>
    <cellStyle name="20% - Accent4 5 3" xfId="1417" xr:uid="{00000000-0005-0000-0000-000033050000}"/>
    <cellStyle name="20% - Accent4 5 3 2" xfId="1418" xr:uid="{00000000-0005-0000-0000-000034050000}"/>
    <cellStyle name="20% - Accent4 5 3 2 2" xfId="1419" xr:uid="{00000000-0005-0000-0000-000035050000}"/>
    <cellStyle name="20% - Accent4 5 3 2 2 2" xfId="1420" xr:uid="{00000000-0005-0000-0000-000036050000}"/>
    <cellStyle name="20% - Accent4 5 3 2 2 2 2" xfId="1421" xr:uid="{00000000-0005-0000-0000-000037050000}"/>
    <cellStyle name="20% - Accent4 5 3 2 2 3" xfId="1422" xr:uid="{00000000-0005-0000-0000-000038050000}"/>
    <cellStyle name="20% - Accent4 5 3 2 3" xfId="1423" xr:uid="{00000000-0005-0000-0000-000039050000}"/>
    <cellStyle name="20% - Accent4 5 3 2 3 2" xfId="1424" xr:uid="{00000000-0005-0000-0000-00003A050000}"/>
    <cellStyle name="20% - Accent4 5 3 2 3 2 2" xfId="1425" xr:uid="{00000000-0005-0000-0000-00003B050000}"/>
    <cellStyle name="20% - Accent4 5 3 2 3 3" xfId="1426" xr:uid="{00000000-0005-0000-0000-00003C050000}"/>
    <cellStyle name="20% - Accent4 5 3 2 4" xfId="1427" xr:uid="{00000000-0005-0000-0000-00003D050000}"/>
    <cellStyle name="20% - Accent4 5 3 2 4 2" xfId="1428" xr:uid="{00000000-0005-0000-0000-00003E050000}"/>
    <cellStyle name="20% - Accent4 5 3 2 5" xfId="1429" xr:uid="{00000000-0005-0000-0000-00003F050000}"/>
    <cellStyle name="20% - Accent4 5 3 2_Lcc_inputs" xfId="1430" xr:uid="{00000000-0005-0000-0000-000040050000}"/>
    <cellStyle name="20% - Accent4 5 3 3" xfId="1431" xr:uid="{00000000-0005-0000-0000-000041050000}"/>
    <cellStyle name="20% - Accent4 5 3 3 2" xfId="1432" xr:uid="{00000000-0005-0000-0000-000042050000}"/>
    <cellStyle name="20% - Accent4 5 3 3 2 2" xfId="1433" xr:uid="{00000000-0005-0000-0000-000043050000}"/>
    <cellStyle name="20% - Accent4 5 3 3 2 3" xfId="1434" xr:uid="{00000000-0005-0000-0000-000044050000}"/>
    <cellStyle name="20% - Accent4 5 3 3 3" xfId="1435" xr:uid="{00000000-0005-0000-0000-000045050000}"/>
    <cellStyle name="20% - Accent4 5 3 3 4" xfId="1436" xr:uid="{00000000-0005-0000-0000-000046050000}"/>
    <cellStyle name="20% - Accent4 5 3 3_Lcc_inputs" xfId="1437" xr:uid="{00000000-0005-0000-0000-000047050000}"/>
    <cellStyle name="20% - Accent4 5 3 4" xfId="1438" xr:uid="{00000000-0005-0000-0000-000048050000}"/>
    <cellStyle name="20% - Accent4 5 3 4 2" xfId="1439" xr:uid="{00000000-0005-0000-0000-000049050000}"/>
    <cellStyle name="20% - Accent4 5 3 4 2 2" xfId="1440" xr:uid="{00000000-0005-0000-0000-00004A050000}"/>
    <cellStyle name="20% - Accent4 5 3 4 3" xfId="1441" xr:uid="{00000000-0005-0000-0000-00004B050000}"/>
    <cellStyle name="20% - Accent4 5 3 5" xfId="1442" xr:uid="{00000000-0005-0000-0000-00004C050000}"/>
    <cellStyle name="20% - Accent4 5 3 5 2" xfId="1443" xr:uid="{00000000-0005-0000-0000-00004D050000}"/>
    <cellStyle name="20% - Accent4 5 3 6" xfId="1444" xr:uid="{00000000-0005-0000-0000-00004E050000}"/>
    <cellStyle name="20% - Accent4 5 3 7" xfId="1445" xr:uid="{00000000-0005-0000-0000-00004F050000}"/>
    <cellStyle name="20% - Accent4 5 3 8" xfId="1446" xr:uid="{00000000-0005-0000-0000-000050050000}"/>
    <cellStyle name="20% - Accent4 5 3_Lcc_inputs" xfId="1447" xr:uid="{00000000-0005-0000-0000-000051050000}"/>
    <cellStyle name="20% - Accent4 5 4" xfId="1448" xr:uid="{00000000-0005-0000-0000-000052050000}"/>
    <cellStyle name="20% - Accent4 6" xfId="1449" xr:uid="{00000000-0005-0000-0000-000053050000}"/>
    <cellStyle name="20% - Accent4 6 2" xfId="1450" xr:uid="{00000000-0005-0000-0000-000054050000}"/>
    <cellStyle name="20% - Accent4 6 2 2" xfId="1451" xr:uid="{00000000-0005-0000-0000-000055050000}"/>
    <cellStyle name="20% - Accent4 6 2 2 2" xfId="1452" xr:uid="{00000000-0005-0000-0000-000056050000}"/>
    <cellStyle name="20% - Accent4 6 2 2 2 2" xfId="1453" xr:uid="{00000000-0005-0000-0000-000057050000}"/>
    <cellStyle name="20% - Accent4 6 2 2 2 2 2" xfId="1454" xr:uid="{00000000-0005-0000-0000-000058050000}"/>
    <cellStyle name="20% - Accent4 6 2 2 2 3" xfId="1455" xr:uid="{00000000-0005-0000-0000-000059050000}"/>
    <cellStyle name="20% - Accent4 6 2 2 3" xfId="1456" xr:uid="{00000000-0005-0000-0000-00005A050000}"/>
    <cellStyle name="20% - Accent4 6 2 2 3 2" xfId="1457" xr:uid="{00000000-0005-0000-0000-00005B050000}"/>
    <cellStyle name="20% - Accent4 6 2 2 3 2 2" xfId="1458" xr:uid="{00000000-0005-0000-0000-00005C050000}"/>
    <cellStyle name="20% - Accent4 6 2 2 3 3" xfId="1459" xr:uid="{00000000-0005-0000-0000-00005D050000}"/>
    <cellStyle name="20% - Accent4 6 2 2 4" xfId="1460" xr:uid="{00000000-0005-0000-0000-00005E050000}"/>
    <cellStyle name="20% - Accent4 6 2 2 4 2" xfId="1461" xr:uid="{00000000-0005-0000-0000-00005F050000}"/>
    <cellStyle name="20% - Accent4 6 2 2 5" xfId="1462" xr:uid="{00000000-0005-0000-0000-000060050000}"/>
    <cellStyle name="20% - Accent4 6 2 2_Lcc_inputs" xfId="1463" xr:uid="{00000000-0005-0000-0000-000061050000}"/>
    <cellStyle name="20% - Accent4 6 2 3" xfId="1464" xr:uid="{00000000-0005-0000-0000-000062050000}"/>
    <cellStyle name="20% - Accent4 6 2 3 2" xfId="1465" xr:uid="{00000000-0005-0000-0000-000063050000}"/>
    <cellStyle name="20% - Accent4 6 2 3 2 2" xfId="1466" xr:uid="{00000000-0005-0000-0000-000064050000}"/>
    <cellStyle name="20% - Accent4 6 2 3 2 3" xfId="1467" xr:uid="{00000000-0005-0000-0000-000065050000}"/>
    <cellStyle name="20% - Accent4 6 2 3 3" xfId="1468" xr:uid="{00000000-0005-0000-0000-000066050000}"/>
    <cellStyle name="20% - Accent4 6 2 3 4" xfId="1469" xr:uid="{00000000-0005-0000-0000-000067050000}"/>
    <cellStyle name="20% - Accent4 6 2 3_Lcc_inputs" xfId="1470" xr:uid="{00000000-0005-0000-0000-000068050000}"/>
    <cellStyle name="20% - Accent4 6 2 4" xfId="1471" xr:uid="{00000000-0005-0000-0000-000069050000}"/>
    <cellStyle name="20% - Accent4 6 2 4 2" xfId="1472" xr:uid="{00000000-0005-0000-0000-00006A050000}"/>
    <cellStyle name="20% - Accent4 6 2 4 2 2" xfId="1473" xr:uid="{00000000-0005-0000-0000-00006B050000}"/>
    <cellStyle name="20% - Accent4 6 2 4 3" xfId="1474" xr:uid="{00000000-0005-0000-0000-00006C050000}"/>
    <cellStyle name="20% - Accent4 6 2 5" xfId="1475" xr:uid="{00000000-0005-0000-0000-00006D050000}"/>
    <cellStyle name="20% - Accent4 6 2 5 2" xfId="1476" xr:uid="{00000000-0005-0000-0000-00006E050000}"/>
    <cellStyle name="20% - Accent4 6 2 6" xfId="1477" xr:uid="{00000000-0005-0000-0000-00006F050000}"/>
    <cellStyle name="20% - Accent4 6 2 7" xfId="1478" xr:uid="{00000000-0005-0000-0000-000070050000}"/>
    <cellStyle name="20% - Accent4 6 2 8" xfId="1479" xr:uid="{00000000-0005-0000-0000-000071050000}"/>
    <cellStyle name="20% - Accent4 6 2_Lcc_inputs" xfId="1480" xr:uid="{00000000-0005-0000-0000-000072050000}"/>
    <cellStyle name="20% - Accent4 6 3" xfId="1481" xr:uid="{00000000-0005-0000-0000-000073050000}"/>
    <cellStyle name="20% - Accent4 6 3 2" xfId="1482" xr:uid="{00000000-0005-0000-0000-000074050000}"/>
    <cellStyle name="20% - Accent4 6 3 2 2" xfId="1483" xr:uid="{00000000-0005-0000-0000-000075050000}"/>
    <cellStyle name="20% - Accent4 6 3 2 2 2" xfId="1484" xr:uid="{00000000-0005-0000-0000-000076050000}"/>
    <cellStyle name="20% - Accent4 6 3 2 3" xfId="1485" xr:uid="{00000000-0005-0000-0000-000077050000}"/>
    <cellStyle name="20% - Accent4 6 3 3" xfId="1486" xr:uid="{00000000-0005-0000-0000-000078050000}"/>
    <cellStyle name="20% - Accent4 6 3 3 2" xfId="1487" xr:uid="{00000000-0005-0000-0000-000079050000}"/>
    <cellStyle name="20% - Accent4 6 3 3 2 2" xfId="1488" xr:uid="{00000000-0005-0000-0000-00007A050000}"/>
    <cellStyle name="20% - Accent4 6 3 3 3" xfId="1489" xr:uid="{00000000-0005-0000-0000-00007B050000}"/>
    <cellStyle name="20% - Accent4 6 3 4" xfId="1490" xr:uid="{00000000-0005-0000-0000-00007C050000}"/>
    <cellStyle name="20% - Accent4 6 3 4 2" xfId="1491" xr:uid="{00000000-0005-0000-0000-00007D050000}"/>
    <cellStyle name="20% - Accent4 6 3 5" xfId="1492" xr:uid="{00000000-0005-0000-0000-00007E050000}"/>
    <cellStyle name="20% - Accent4 6 3_Lcc_inputs" xfId="1493" xr:uid="{00000000-0005-0000-0000-00007F050000}"/>
    <cellStyle name="20% - Accent4 6 4" xfId="1494" xr:uid="{00000000-0005-0000-0000-000080050000}"/>
    <cellStyle name="20% - Accent4 6 4 2" xfId="1495" xr:uid="{00000000-0005-0000-0000-000081050000}"/>
    <cellStyle name="20% - Accent4 6 4 2 2" xfId="1496" xr:uid="{00000000-0005-0000-0000-000082050000}"/>
    <cellStyle name="20% - Accent4 6 4 2 3" xfId="1497" xr:uid="{00000000-0005-0000-0000-000083050000}"/>
    <cellStyle name="20% - Accent4 6 4 3" xfId="1498" xr:uid="{00000000-0005-0000-0000-000084050000}"/>
    <cellStyle name="20% - Accent4 6 4 4" xfId="1499" xr:uid="{00000000-0005-0000-0000-000085050000}"/>
    <cellStyle name="20% - Accent4 6 4_Lcc_inputs" xfId="1500" xr:uid="{00000000-0005-0000-0000-000086050000}"/>
    <cellStyle name="20% - Accent4 6 5" xfId="1501" xr:uid="{00000000-0005-0000-0000-000087050000}"/>
    <cellStyle name="20% - Accent4 6 5 2" xfId="1502" xr:uid="{00000000-0005-0000-0000-000088050000}"/>
    <cellStyle name="20% - Accent4 6 5 2 2" xfId="1503" xr:uid="{00000000-0005-0000-0000-000089050000}"/>
    <cellStyle name="20% - Accent4 6 5 3" xfId="1504" xr:uid="{00000000-0005-0000-0000-00008A050000}"/>
    <cellStyle name="20% - Accent4 6 6" xfId="1505" xr:uid="{00000000-0005-0000-0000-00008B050000}"/>
    <cellStyle name="20% - Accent4 6 6 2" xfId="1506" xr:uid="{00000000-0005-0000-0000-00008C050000}"/>
    <cellStyle name="20% - Accent4 6 7" xfId="1507" xr:uid="{00000000-0005-0000-0000-00008D050000}"/>
    <cellStyle name="20% - Accent4 6 8" xfId="1508" xr:uid="{00000000-0005-0000-0000-00008E050000}"/>
    <cellStyle name="20% - Accent4 6 9" xfId="1509" xr:uid="{00000000-0005-0000-0000-00008F050000}"/>
    <cellStyle name="20% - Accent4 6_Lcc_inputs" xfId="1510" xr:uid="{00000000-0005-0000-0000-000090050000}"/>
    <cellStyle name="20% - Accent4 7" xfId="1511" xr:uid="{00000000-0005-0000-0000-000091050000}"/>
    <cellStyle name="20% - Accent4 7 2" xfId="1512" xr:uid="{00000000-0005-0000-0000-000092050000}"/>
    <cellStyle name="20% - Accent4 7 2 2" xfId="1513" xr:uid="{00000000-0005-0000-0000-000093050000}"/>
    <cellStyle name="20% - Accent4 7 2 2 2" xfId="1514" xr:uid="{00000000-0005-0000-0000-000094050000}"/>
    <cellStyle name="20% - Accent4 7 2 2 2 2" xfId="1515" xr:uid="{00000000-0005-0000-0000-000095050000}"/>
    <cellStyle name="20% - Accent4 7 2 2 2 2 2" xfId="1516" xr:uid="{00000000-0005-0000-0000-000096050000}"/>
    <cellStyle name="20% - Accent4 7 2 2 2 3" xfId="1517" xr:uid="{00000000-0005-0000-0000-000097050000}"/>
    <cellStyle name="20% - Accent4 7 2 2 3" xfId="1518" xr:uid="{00000000-0005-0000-0000-000098050000}"/>
    <cellStyle name="20% - Accent4 7 2 2 3 2" xfId="1519" xr:uid="{00000000-0005-0000-0000-000099050000}"/>
    <cellStyle name="20% - Accent4 7 2 2 3 2 2" xfId="1520" xr:uid="{00000000-0005-0000-0000-00009A050000}"/>
    <cellStyle name="20% - Accent4 7 2 2 3 3" xfId="1521" xr:uid="{00000000-0005-0000-0000-00009B050000}"/>
    <cellStyle name="20% - Accent4 7 2 2 4" xfId="1522" xr:uid="{00000000-0005-0000-0000-00009C050000}"/>
    <cellStyle name="20% - Accent4 7 2 2 4 2" xfId="1523" xr:uid="{00000000-0005-0000-0000-00009D050000}"/>
    <cellStyle name="20% - Accent4 7 2 2 5" xfId="1524" xr:uid="{00000000-0005-0000-0000-00009E050000}"/>
    <cellStyle name="20% - Accent4 7 2 2_Lcc_inputs" xfId="1525" xr:uid="{00000000-0005-0000-0000-00009F050000}"/>
    <cellStyle name="20% - Accent4 7 2 3" xfId="1526" xr:uid="{00000000-0005-0000-0000-0000A0050000}"/>
    <cellStyle name="20% - Accent4 7 2 3 2" xfId="1527" xr:uid="{00000000-0005-0000-0000-0000A1050000}"/>
    <cellStyle name="20% - Accent4 7 2 3 2 2" xfId="1528" xr:uid="{00000000-0005-0000-0000-0000A2050000}"/>
    <cellStyle name="20% - Accent4 7 2 3 2 3" xfId="1529" xr:uid="{00000000-0005-0000-0000-0000A3050000}"/>
    <cellStyle name="20% - Accent4 7 2 3 3" xfId="1530" xr:uid="{00000000-0005-0000-0000-0000A4050000}"/>
    <cellStyle name="20% - Accent4 7 2 3 4" xfId="1531" xr:uid="{00000000-0005-0000-0000-0000A5050000}"/>
    <cellStyle name="20% - Accent4 7 2 3_Lcc_inputs" xfId="1532" xr:uid="{00000000-0005-0000-0000-0000A6050000}"/>
    <cellStyle name="20% - Accent4 7 2 4" xfId="1533" xr:uid="{00000000-0005-0000-0000-0000A7050000}"/>
    <cellStyle name="20% - Accent4 7 2 4 2" xfId="1534" xr:uid="{00000000-0005-0000-0000-0000A8050000}"/>
    <cellStyle name="20% - Accent4 7 2 4 2 2" xfId="1535" xr:uid="{00000000-0005-0000-0000-0000A9050000}"/>
    <cellStyle name="20% - Accent4 7 2 4 3" xfId="1536" xr:uid="{00000000-0005-0000-0000-0000AA050000}"/>
    <cellStyle name="20% - Accent4 7 2 5" xfId="1537" xr:uid="{00000000-0005-0000-0000-0000AB050000}"/>
    <cellStyle name="20% - Accent4 7 2 5 2" xfId="1538" xr:uid="{00000000-0005-0000-0000-0000AC050000}"/>
    <cellStyle name="20% - Accent4 7 2 6" xfId="1539" xr:uid="{00000000-0005-0000-0000-0000AD050000}"/>
    <cellStyle name="20% - Accent4 7 2 7" xfId="1540" xr:uid="{00000000-0005-0000-0000-0000AE050000}"/>
    <cellStyle name="20% - Accent4 7 2 8" xfId="1541" xr:uid="{00000000-0005-0000-0000-0000AF050000}"/>
    <cellStyle name="20% - Accent4 7 2_Lcc_inputs" xfId="1542" xr:uid="{00000000-0005-0000-0000-0000B0050000}"/>
    <cellStyle name="20% - Accent4 7 3" xfId="1543" xr:uid="{00000000-0005-0000-0000-0000B1050000}"/>
    <cellStyle name="20% - Accent4 7 3 2" xfId="1544" xr:uid="{00000000-0005-0000-0000-0000B2050000}"/>
    <cellStyle name="20% - Accent4 7 3 2 2" xfId="1545" xr:uid="{00000000-0005-0000-0000-0000B3050000}"/>
    <cellStyle name="20% - Accent4 7 3 2 2 2" xfId="1546" xr:uid="{00000000-0005-0000-0000-0000B4050000}"/>
    <cellStyle name="20% - Accent4 7 3 2 3" xfId="1547" xr:uid="{00000000-0005-0000-0000-0000B5050000}"/>
    <cellStyle name="20% - Accent4 7 3 3" xfId="1548" xr:uid="{00000000-0005-0000-0000-0000B6050000}"/>
    <cellStyle name="20% - Accent4 7 3 3 2" xfId="1549" xr:uid="{00000000-0005-0000-0000-0000B7050000}"/>
    <cellStyle name="20% - Accent4 7 3 3 2 2" xfId="1550" xr:uid="{00000000-0005-0000-0000-0000B8050000}"/>
    <cellStyle name="20% - Accent4 7 3 3 3" xfId="1551" xr:uid="{00000000-0005-0000-0000-0000B9050000}"/>
    <cellStyle name="20% - Accent4 7 3 4" xfId="1552" xr:uid="{00000000-0005-0000-0000-0000BA050000}"/>
    <cellStyle name="20% - Accent4 7 3 4 2" xfId="1553" xr:uid="{00000000-0005-0000-0000-0000BB050000}"/>
    <cellStyle name="20% - Accent4 7 3 5" xfId="1554" xr:uid="{00000000-0005-0000-0000-0000BC050000}"/>
    <cellStyle name="20% - Accent4 7 3_Lcc_inputs" xfId="1555" xr:uid="{00000000-0005-0000-0000-0000BD050000}"/>
    <cellStyle name="20% - Accent4 7 4" xfId="1556" xr:uid="{00000000-0005-0000-0000-0000BE050000}"/>
    <cellStyle name="20% - Accent4 7 4 2" xfId="1557" xr:uid="{00000000-0005-0000-0000-0000BF050000}"/>
    <cellStyle name="20% - Accent4 7 4 2 2" xfId="1558" xr:uid="{00000000-0005-0000-0000-0000C0050000}"/>
    <cellStyle name="20% - Accent4 7 4 2 3" xfId="1559" xr:uid="{00000000-0005-0000-0000-0000C1050000}"/>
    <cellStyle name="20% - Accent4 7 4 3" xfId="1560" xr:uid="{00000000-0005-0000-0000-0000C2050000}"/>
    <cellStyle name="20% - Accent4 7 4 4" xfId="1561" xr:uid="{00000000-0005-0000-0000-0000C3050000}"/>
    <cellStyle name="20% - Accent4 7 4_Lcc_inputs" xfId="1562" xr:uid="{00000000-0005-0000-0000-0000C4050000}"/>
    <cellStyle name="20% - Accent4 7 5" xfId="1563" xr:uid="{00000000-0005-0000-0000-0000C5050000}"/>
    <cellStyle name="20% - Accent4 7 5 2" xfId="1564" xr:uid="{00000000-0005-0000-0000-0000C6050000}"/>
    <cellStyle name="20% - Accent4 7 5 2 2" xfId="1565" xr:uid="{00000000-0005-0000-0000-0000C7050000}"/>
    <cellStyle name="20% - Accent4 7 5 3" xfId="1566" xr:uid="{00000000-0005-0000-0000-0000C8050000}"/>
    <cellStyle name="20% - Accent4 7 6" xfId="1567" xr:uid="{00000000-0005-0000-0000-0000C9050000}"/>
    <cellStyle name="20% - Accent4 7 6 2" xfId="1568" xr:uid="{00000000-0005-0000-0000-0000CA050000}"/>
    <cellStyle name="20% - Accent4 7 7" xfId="1569" xr:uid="{00000000-0005-0000-0000-0000CB050000}"/>
    <cellStyle name="20% - Accent4 7 8" xfId="1570" xr:uid="{00000000-0005-0000-0000-0000CC050000}"/>
    <cellStyle name="20% - Accent4 7 9" xfId="1571" xr:uid="{00000000-0005-0000-0000-0000CD050000}"/>
    <cellStyle name="20% - Accent4 7_Lcc_inputs" xfId="1572" xr:uid="{00000000-0005-0000-0000-0000CE050000}"/>
    <cellStyle name="20% - Accent4 8" xfId="1573" xr:uid="{00000000-0005-0000-0000-0000CF050000}"/>
    <cellStyle name="20% - Accent4 8 2" xfId="1574" xr:uid="{00000000-0005-0000-0000-0000D0050000}"/>
    <cellStyle name="20% - Accent4 8 2 2" xfId="1575" xr:uid="{00000000-0005-0000-0000-0000D1050000}"/>
    <cellStyle name="20% - Accent4 8 2 2 2" xfId="1576" xr:uid="{00000000-0005-0000-0000-0000D2050000}"/>
    <cellStyle name="20% - Accent4 8 2 2 2 2" xfId="1577" xr:uid="{00000000-0005-0000-0000-0000D3050000}"/>
    <cellStyle name="20% - Accent4 8 2 2 3" xfId="1578" xr:uid="{00000000-0005-0000-0000-0000D4050000}"/>
    <cellStyle name="20% - Accent4 8 2 3" xfId="1579" xr:uid="{00000000-0005-0000-0000-0000D5050000}"/>
    <cellStyle name="20% - Accent4 8 2 3 2" xfId="1580" xr:uid="{00000000-0005-0000-0000-0000D6050000}"/>
    <cellStyle name="20% - Accent4 8 2 3 2 2" xfId="1581" xr:uid="{00000000-0005-0000-0000-0000D7050000}"/>
    <cellStyle name="20% - Accent4 8 2 3 3" xfId="1582" xr:uid="{00000000-0005-0000-0000-0000D8050000}"/>
    <cellStyle name="20% - Accent4 8 2 4" xfId="1583" xr:uid="{00000000-0005-0000-0000-0000D9050000}"/>
    <cellStyle name="20% - Accent4 8 2 4 2" xfId="1584" xr:uid="{00000000-0005-0000-0000-0000DA050000}"/>
    <cellStyle name="20% - Accent4 8 2 5" xfId="1585" xr:uid="{00000000-0005-0000-0000-0000DB050000}"/>
    <cellStyle name="20% - Accent4 8 2_Lcc_inputs" xfId="1586" xr:uid="{00000000-0005-0000-0000-0000DC050000}"/>
    <cellStyle name="20% - Accent4 8 3" xfId="1587" xr:uid="{00000000-0005-0000-0000-0000DD050000}"/>
    <cellStyle name="20% - Accent4 8 3 2" xfId="1588" xr:uid="{00000000-0005-0000-0000-0000DE050000}"/>
    <cellStyle name="20% - Accent4 8 3 2 2" xfId="1589" xr:uid="{00000000-0005-0000-0000-0000DF050000}"/>
    <cellStyle name="20% - Accent4 8 3 2 3" xfId="1590" xr:uid="{00000000-0005-0000-0000-0000E0050000}"/>
    <cellStyle name="20% - Accent4 8 3 3" xfId="1591" xr:uid="{00000000-0005-0000-0000-0000E1050000}"/>
    <cellStyle name="20% - Accent4 8 3 4" xfId="1592" xr:uid="{00000000-0005-0000-0000-0000E2050000}"/>
    <cellStyle name="20% - Accent4 8 3_Lcc_inputs" xfId="1593" xr:uid="{00000000-0005-0000-0000-0000E3050000}"/>
    <cellStyle name="20% - Accent4 8 4" xfId="1594" xr:uid="{00000000-0005-0000-0000-0000E4050000}"/>
    <cellStyle name="20% - Accent4 8 4 2" xfId="1595" xr:uid="{00000000-0005-0000-0000-0000E5050000}"/>
    <cellStyle name="20% - Accent4 8 4 2 2" xfId="1596" xr:uid="{00000000-0005-0000-0000-0000E6050000}"/>
    <cellStyle name="20% - Accent4 8 4 3" xfId="1597" xr:uid="{00000000-0005-0000-0000-0000E7050000}"/>
    <cellStyle name="20% - Accent4 8 5" xfId="1598" xr:uid="{00000000-0005-0000-0000-0000E8050000}"/>
    <cellStyle name="20% - Accent4 8 5 2" xfId="1599" xr:uid="{00000000-0005-0000-0000-0000E9050000}"/>
    <cellStyle name="20% - Accent4 8 6" xfId="1600" xr:uid="{00000000-0005-0000-0000-0000EA050000}"/>
    <cellStyle name="20% - Accent4 8 7" xfId="1601" xr:uid="{00000000-0005-0000-0000-0000EB050000}"/>
    <cellStyle name="20% - Accent4 8 8" xfId="1602" xr:uid="{00000000-0005-0000-0000-0000EC050000}"/>
    <cellStyle name="20% - Accent4 8_Lcc_inputs" xfId="1603" xr:uid="{00000000-0005-0000-0000-0000ED050000}"/>
    <cellStyle name="20% - Accent4 9" xfId="1604" xr:uid="{00000000-0005-0000-0000-0000EE050000}"/>
    <cellStyle name="20% - Accent4 9 2" xfId="1605" xr:uid="{00000000-0005-0000-0000-0000EF050000}"/>
    <cellStyle name="20% - Accent4 9 2 2" xfId="1606" xr:uid="{00000000-0005-0000-0000-0000F0050000}"/>
    <cellStyle name="20% - Accent4 9 2 2 2" xfId="1607" xr:uid="{00000000-0005-0000-0000-0000F1050000}"/>
    <cellStyle name="20% - Accent4 9 2 2 3" xfId="1608" xr:uid="{00000000-0005-0000-0000-0000F2050000}"/>
    <cellStyle name="20% - Accent4 9 2 3" xfId="1609" xr:uid="{00000000-0005-0000-0000-0000F3050000}"/>
    <cellStyle name="20% - Accent4 9 2 4" xfId="1610" xr:uid="{00000000-0005-0000-0000-0000F4050000}"/>
    <cellStyle name="20% - Accent4 9 2_Lcc_inputs" xfId="1611" xr:uid="{00000000-0005-0000-0000-0000F5050000}"/>
    <cellStyle name="20% - Accent4 9 3" xfId="1612" xr:uid="{00000000-0005-0000-0000-0000F6050000}"/>
    <cellStyle name="20% - Accent4 9 3 2" xfId="1613" xr:uid="{00000000-0005-0000-0000-0000F7050000}"/>
    <cellStyle name="20% - Accent4 9 3 2 2" xfId="1614" xr:uid="{00000000-0005-0000-0000-0000F8050000}"/>
    <cellStyle name="20% - Accent4 9 3 3" xfId="1615" xr:uid="{00000000-0005-0000-0000-0000F9050000}"/>
    <cellStyle name="20% - Accent4 9 4" xfId="1616" xr:uid="{00000000-0005-0000-0000-0000FA050000}"/>
    <cellStyle name="20% - Accent4 9 4 2" xfId="1617" xr:uid="{00000000-0005-0000-0000-0000FB050000}"/>
    <cellStyle name="20% - Accent4 9 5" xfId="1618" xr:uid="{00000000-0005-0000-0000-0000FC050000}"/>
    <cellStyle name="20% - Accent4 9 6" xfId="1619" xr:uid="{00000000-0005-0000-0000-0000FD050000}"/>
    <cellStyle name="20% - Accent4 9 7" xfId="1620" xr:uid="{00000000-0005-0000-0000-0000FE050000}"/>
    <cellStyle name="20% - Accent4 9_Lcc_inputs" xfId="1621" xr:uid="{00000000-0005-0000-0000-0000FF050000}"/>
    <cellStyle name="20% - Accent5 10" xfId="1622" xr:uid="{00000000-0005-0000-0000-000000060000}"/>
    <cellStyle name="20% - Accent5 10 2" xfId="1623" xr:uid="{00000000-0005-0000-0000-000001060000}"/>
    <cellStyle name="20% - Accent5 10 2 2" xfId="1624" xr:uid="{00000000-0005-0000-0000-000002060000}"/>
    <cellStyle name="20% - Accent5 10 2 3" xfId="1625" xr:uid="{00000000-0005-0000-0000-000003060000}"/>
    <cellStyle name="20% - Accent5 10 3" xfId="1626" xr:uid="{00000000-0005-0000-0000-000004060000}"/>
    <cellStyle name="20% - Accent5 10 4" xfId="1627" xr:uid="{00000000-0005-0000-0000-000005060000}"/>
    <cellStyle name="20% - Accent5 10_Lcc_inputs" xfId="1628" xr:uid="{00000000-0005-0000-0000-000006060000}"/>
    <cellStyle name="20% - Accent5 11" xfId="1629" xr:uid="{00000000-0005-0000-0000-000007060000}"/>
    <cellStyle name="20% - Accent5 11 2" xfId="1630" xr:uid="{00000000-0005-0000-0000-000008060000}"/>
    <cellStyle name="20% - Accent5 11 2 2" xfId="1631" xr:uid="{00000000-0005-0000-0000-000009060000}"/>
    <cellStyle name="20% - Accent5 11 3" xfId="1632" xr:uid="{00000000-0005-0000-0000-00000A060000}"/>
    <cellStyle name="20% - Accent5 12" xfId="1633" xr:uid="{00000000-0005-0000-0000-00000B060000}"/>
    <cellStyle name="20% - Accent5 12 2" xfId="1634" xr:uid="{00000000-0005-0000-0000-00000C060000}"/>
    <cellStyle name="20% - Accent5 13" xfId="1635" xr:uid="{00000000-0005-0000-0000-00000D060000}"/>
    <cellStyle name="20% - Accent5 13 2" xfId="1636" xr:uid="{00000000-0005-0000-0000-00000E060000}"/>
    <cellStyle name="20% - Accent5 14" xfId="1637" xr:uid="{00000000-0005-0000-0000-00000F060000}"/>
    <cellStyle name="20% - Accent5 15" xfId="55256" xr:uid="{00000000-0005-0000-0000-000010060000}"/>
    <cellStyle name="20% - Accent5 16" xfId="55285" xr:uid="{00000000-0005-0000-0000-000011060000}"/>
    <cellStyle name="20% - Accent5 17" xfId="55314" xr:uid="{00000000-0005-0000-0000-000012060000}"/>
    <cellStyle name="20% - Accent5 2" xfId="35" xr:uid="{00000000-0005-0000-0000-000013060000}"/>
    <cellStyle name="20% - Accent5 2 2" xfId="1638" xr:uid="{00000000-0005-0000-0000-000014060000}"/>
    <cellStyle name="20% - Accent5 2 2 2" xfId="1639" xr:uid="{00000000-0005-0000-0000-000015060000}"/>
    <cellStyle name="20% - Accent5 2 2 2 2" xfId="1640" xr:uid="{00000000-0005-0000-0000-000016060000}"/>
    <cellStyle name="20% - Accent5 2 3" xfId="1641" xr:uid="{00000000-0005-0000-0000-000017060000}"/>
    <cellStyle name="20% - Accent5 2 3 2" xfId="1642" xr:uid="{00000000-0005-0000-0000-000018060000}"/>
    <cellStyle name="20% - Accent5 2 4" xfId="1643" xr:uid="{00000000-0005-0000-0000-000019060000}"/>
    <cellStyle name="20% - Accent5 2 4 2" xfId="1644" xr:uid="{00000000-0005-0000-0000-00001A060000}"/>
    <cellStyle name="20% - Accent5 2 4 2 2" xfId="1645" xr:uid="{00000000-0005-0000-0000-00001B060000}"/>
    <cellStyle name="20% - Accent5 2 4 2 2 2" xfId="1646" xr:uid="{00000000-0005-0000-0000-00001C060000}"/>
    <cellStyle name="20% - Accent5 2 4 2 2 3" xfId="1647" xr:uid="{00000000-0005-0000-0000-00001D060000}"/>
    <cellStyle name="20% - Accent5 2 4 2 3" xfId="1648" xr:uid="{00000000-0005-0000-0000-00001E060000}"/>
    <cellStyle name="20% - Accent5 2 4 2 3 2" xfId="1649" xr:uid="{00000000-0005-0000-0000-00001F060000}"/>
    <cellStyle name="20% - Accent5 2 4 2 4" xfId="1650" xr:uid="{00000000-0005-0000-0000-000020060000}"/>
    <cellStyle name="20% - Accent5 2 4 2 5" xfId="1651" xr:uid="{00000000-0005-0000-0000-000021060000}"/>
    <cellStyle name="20% - Accent5 2 4 2_Lcc_inputs" xfId="1652" xr:uid="{00000000-0005-0000-0000-000022060000}"/>
    <cellStyle name="20% - Accent5 2 4 3" xfId="1653" xr:uid="{00000000-0005-0000-0000-000023060000}"/>
    <cellStyle name="20% - Accent5 2 4 3 2" xfId="1654" xr:uid="{00000000-0005-0000-0000-000024060000}"/>
    <cellStyle name="20% - Accent5 2 4 3 2 2" xfId="1655" xr:uid="{00000000-0005-0000-0000-000025060000}"/>
    <cellStyle name="20% - Accent5 2 4 3 3" xfId="1656" xr:uid="{00000000-0005-0000-0000-000026060000}"/>
    <cellStyle name="20% - Accent5 2 4 3 4" xfId="1657" xr:uid="{00000000-0005-0000-0000-000027060000}"/>
    <cellStyle name="20% - Accent5 2 4 3_Lcc_inputs" xfId="1658" xr:uid="{00000000-0005-0000-0000-000028060000}"/>
    <cellStyle name="20% - Accent5 2 4 4" xfId="1659" xr:uid="{00000000-0005-0000-0000-000029060000}"/>
    <cellStyle name="20% - Accent5 2 4 4 2" xfId="1660" xr:uid="{00000000-0005-0000-0000-00002A060000}"/>
    <cellStyle name="20% - Accent5 2 4 4 3" xfId="1661" xr:uid="{00000000-0005-0000-0000-00002B060000}"/>
    <cellStyle name="20% - Accent5 2 4 5" xfId="1662" xr:uid="{00000000-0005-0000-0000-00002C060000}"/>
    <cellStyle name="20% - Accent5 2 4 5 2" xfId="1663" xr:uid="{00000000-0005-0000-0000-00002D060000}"/>
    <cellStyle name="20% - Accent5 2 4 6" xfId="1664" xr:uid="{00000000-0005-0000-0000-00002E060000}"/>
    <cellStyle name="20% - Accent5 2 4_Lcc_inputs" xfId="1665" xr:uid="{00000000-0005-0000-0000-00002F060000}"/>
    <cellStyle name="20% - Accent5 2 5" xfId="1666" xr:uid="{00000000-0005-0000-0000-000030060000}"/>
    <cellStyle name="20% - Accent5 2 5 2" xfId="1667" xr:uid="{00000000-0005-0000-0000-000031060000}"/>
    <cellStyle name="20% - Accent5 2 5 2 2" xfId="1668" xr:uid="{00000000-0005-0000-0000-000032060000}"/>
    <cellStyle name="20% - Accent5 2 5 2 3" xfId="1669" xr:uid="{00000000-0005-0000-0000-000033060000}"/>
    <cellStyle name="20% - Accent5 2 5 3" xfId="1670" xr:uid="{00000000-0005-0000-0000-000034060000}"/>
    <cellStyle name="20% - Accent5 2 5 3 2" xfId="1671" xr:uid="{00000000-0005-0000-0000-000035060000}"/>
    <cellStyle name="20% - Accent5 2 5 4" xfId="1672" xr:uid="{00000000-0005-0000-0000-000036060000}"/>
    <cellStyle name="20% - Accent5 2 5_Lcc_inputs" xfId="1673" xr:uid="{00000000-0005-0000-0000-000037060000}"/>
    <cellStyle name="20% - Accent5 2 6" xfId="1674" xr:uid="{00000000-0005-0000-0000-000038060000}"/>
    <cellStyle name="20% - Accent5 2 6 2" xfId="1675" xr:uid="{00000000-0005-0000-0000-000039060000}"/>
    <cellStyle name="20% - Accent5 2 6 2 2" xfId="1676" xr:uid="{00000000-0005-0000-0000-00003A060000}"/>
    <cellStyle name="20% - Accent5 2 6 2 3" xfId="1677" xr:uid="{00000000-0005-0000-0000-00003B060000}"/>
    <cellStyle name="20% - Accent5 2 6 3" xfId="1678" xr:uid="{00000000-0005-0000-0000-00003C060000}"/>
    <cellStyle name="20% - Accent5 2 6 3 2" xfId="1679" xr:uid="{00000000-0005-0000-0000-00003D060000}"/>
    <cellStyle name="20% - Accent5 2 6 4" xfId="1680" xr:uid="{00000000-0005-0000-0000-00003E060000}"/>
    <cellStyle name="20% - Accent5 2 6_Lcc_inputs" xfId="1681" xr:uid="{00000000-0005-0000-0000-00003F060000}"/>
    <cellStyle name="20% - Accent5 2 7" xfId="1682" xr:uid="{00000000-0005-0000-0000-000040060000}"/>
    <cellStyle name="20% - Accent5 2 8" xfId="1683" xr:uid="{00000000-0005-0000-0000-000041060000}"/>
    <cellStyle name="20% - Accent5 2 9" xfId="1684" xr:uid="{00000000-0005-0000-0000-000042060000}"/>
    <cellStyle name="20% - Accent5 2_Lcc_inputs" xfId="1685" xr:uid="{00000000-0005-0000-0000-000043060000}"/>
    <cellStyle name="20% - Accent5 3" xfId="1686" xr:uid="{00000000-0005-0000-0000-000044060000}"/>
    <cellStyle name="20% - Accent5 3 2" xfId="1687" xr:uid="{00000000-0005-0000-0000-000045060000}"/>
    <cellStyle name="20% - Accent5 3 2 2" xfId="1688" xr:uid="{00000000-0005-0000-0000-000046060000}"/>
    <cellStyle name="20% - Accent5 3 2 2 2" xfId="1689" xr:uid="{00000000-0005-0000-0000-000047060000}"/>
    <cellStyle name="20% - Accent5 3 2 3" xfId="1690" xr:uid="{00000000-0005-0000-0000-000048060000}"/>
    <cellStyle name="20% - Accent5 3 3" xfId="1691" xr:uid="{00000000-0005-0000-0000-000049060000}"/>
    <cellStyle name="20% - Accent5 3 3 2" xfId="1692" xr:uid="{00000000-0005-0000-0000-00004A060000}"/>
    <cellStyle name="20% - Accent5 3 3 3" xfId="1693" xr:uid="{00000000-0005-0000-0000-00004B060000}"/>
    <cellStyle name="20% - Accent5 3 4" xfId="1694" xr:uid="{00000000-0005-0000-0000-00004C060000}"/>
    <cellStyle name="20% - Accent5 3 4 2" xfId="1695" xr:uid="{00000000-0005-0000-0000-00004D060000}"/>
    <cellStyle name="20% - Accent5 3 5" xfId="1696" xr:uid="{00000000-0005-0000-0000-00004E060000}"/>
    <cellStyle name="20% - Accent5 3 5 2" xfId="1697" xr:uid="{00000000-0005-0000-0000-00004F060000}"/>
    <cellStyle name="20% - Accent5 3 6" xfId="1698" xr:uid="{00000000-0005-0000-0000-000050060000}"/>
    <cellStyle name="20% - Accent5 3 7" xfId="1699" xr:uid="{00000000-0005-0000-0000-000051060000}"/>
    <cellStyle name="20% - Accent5 3 8" xfId="1700" xr:uid="{00000000-0005-0000-0000-000052060000}"/>
    <cellStyle name="20% - Accent5 4" xfId="1701" xr:uid="{00000000-0005-0000-0000-000053060000}"/>
    <cellStyle name="20% - Accent5 4 2" xfId="1702" xr:uid="{00000000-0005-0000-0000-000054060000}"/>
    <cellStyle name="20% - Accent5 4 2 2" xfId="1703" xr:uid="{00000000-0005-0000-0000-000055060000}"/>
    <cellStyle name="20% - Accent5 4 2 2 2" xfId="1704" xr:uid="{00000000-0005-0000-0000-000056060000}"/>
    <cellStyle name="20% - Accent5 4 2 2 2 2" xfId="1705" xr:uid="{00000000-0005-0000-0000-000057060000}"/>
    <cellStyle name="20% - Accent5 4 2 2 2 2 2" xfId="1706" xr:uid="{00000000-0005-0000-0000-000058060000}"/>
    <cellStyle name="20% - Accent5 4 2 2 2 3" xfId="1707" xr:uid="{00000000-0005-0000-0000-000059060000}"/>
    <cellStyle name="20% - Accent5 4 2 2 3" xfId="1708" xr:uid="{00000000-0005-0000-0000-00005A060000}"/>
    <cellStyle name="20% - Accent5 4 2 2 3 2" xfId="1709" xr:uid="{00000000-0005-0000-0000-00005B060000}"/>
    <cellStyle name="20% - Accent5 4 2 2 3 2 2" xfId="1710" xr:uid="{00000000-0005-0000-0000-00005C060000}"/>
    <cellStyle name="20% - Accent5 4 2 2 3 3" xfId="1711" xr:uid="{00000000-0005-0000-0000-00005D060000}"/>
    <cellStyle name="20% - Accent5 4 2 2 4" xfId="1712" xr:uid="{00000000-0005-0000-0000-00005E060000}"/>
    <cellStyle name="20% - Accent5 4 2 2 4 2" xfId="1713" xr:uid="{00000000-0005-0000-0000-00005F060000}"/>
    <cellStyle name="20% - Accent5 4 2 2 5" xfId="1714" xr:uid="{00000000-0005-0000-0000-000060060000}"/>
    <cellStyle name="20% - Accent5 4 2 2_Lcc_inputs" xfId="1715" xr:uid="{00000000-0005-0000-0000-000061060000}"/>
    <cellStyle name="20% - Accent5 4 2 3" xfId="1716" xr:uid="{00000000-0005-0000-0000-000062060000}"/>
    <cellStyle name="20% - Accent5 4 2 3 2" xfId="1717" xr:uid="{00000000-0005-0000-0000-000063060000}"/>
    <cellStyle name="20% - Accent5 4 2 3 2 2" xfId="1718" xr:uid="{00000000-0005-0000-0000-000064060000}"/>
    <cellStyle name="20% - Accent5 4 2 3 2 3" xfId="1719" xr:uid="{00000000-0005-0000-0000-000065060000}"/>
    <cellStyle name="20% - Accent5 4 2 3 3" xfId="1720" xr:uid="{00000000-0005-0000-0000-000066060000}"/>
    <cellStyle name="20% - Accent5 4 2 3 4" xfId="1721" xr:uid="{00000000-0005-0000-0000-000067060000}"/>
    <cellStyle name="20% - Accent5 4 2 3_Lcc_inputs" xfId="1722" xr:uid="{00000000-0005-0000-0000-000068060000}"/>
    <cellStyle name="20% - Accent5 4 2 4" xfId="1723" xr:uid="{00000000-0005-0000-0000-000069060000}"/>
    <cellStyle name="20% - Accent5 4 2 4 2" xfId="1724" xr:uid="{00000000-0005-0000-0000-00006A060000}"/>
    <cellStyle name="20% - Accent5 4 2 4 2 2" xfId="1725" xr:uid="{00000000-0005-0000-0000-00006B060000}"/>
    <cellStyle name="20% - Accent5 4 2 4 3" xfId="1726" xr:uid="{00000000-0005-0000-0000-00006C060000}"/>
    <cellStyle name="20% - Accent5 4 2 5" xfId="1727" xr:uid="{00000000-0005-0000-0000-00006D060000}"/>
    <cellStyle name="20% - Accent5 4 2 5 2" xfId="1728" xr:uid="{00000000-0005-0000-0000-00006E060000}"/>
    <cellStyle name="20% - Accent5 4 2 6" xfId="1729" xr:uid="{00000000-0005-0000-0000-00006F060000}"/>
    <cellStyle name="20% - Accent5 4 2 7" xfId="1730" xr:uid="{00000000-0005-0000-0000-000070060000}"/>
    <cellStyle name="20% - Accent5 4 2 8" xfId="1731" xr:uid="{00000000-0005-0000-0000-000071060000}"/>
    <cellStyle name="20% - Accent5 4 2_Lcc_inputs" xfId="1732" xr:uid="{00000000-0005-0000-0000-000072060000}"/>
    <cellStyle name="20% - Accent5 4 3" xfId="1733" xr:uid="{00000000-0005-0000-0000-000073060000}"/>
    <cellStyle name="20% - Accent5 4 3 2" xfId="1734" xr:uid="{00000000-0005-0000-0000-000074060000}"/>
    <cellStyle name="20% - Accent5 4 3 2 2" xfId="1735" xr:uid="{00000000-0005-0000-0000-000075060000}"/>
    <cellStyle name="20% - Accent5 4 3 2 2 2" xfId="1736" xr:uid="{00000000-0005-0000-0000-000076060000}"/>
    <cellStyle name="20% - Accent5 4 3 2 2 2 2" xfId="1737" xr:uid="{00000000-0005-0000-0000-000077060000}"/>
    <cellStyle name="20% - Accent5 4 3 2 2 3" xfId="1738" xr:uid="{00000000-0005-0000-0000-000078060000}"/>
    <cellStyle name="20% - Accent5 4 3 2 3" xfId="1739" xr:uid="{00000000-0005-0000-0000-000079060000}"/>
    <cellStyle name="20% - Accent5 4 3 2 3 2" xfId="1740" xr:uid="{00000000-0005-0000-0000-00007A060000}"/>
    <cellStyle name="20% - Accent5 4 3 2 3 2 2" xfId="1741" xr:uid="{00000000-0005-0000-0000-00007B060000}"/>
    <cellStyle name="20% - Accent5 4 3 2 3 3" xfId="1742" xr:uid="{00000000-0005-0000-0000-00007C060000}"/>
    <cellStyle name="20% - Accent5 4 3 2 4" xfId="1743" xr:uid="{00000000-0005-0000-0000-00007D060000}"/>
    <cellStyle name="20% - Accent5 4 3 2 4 2" xfId="1744" xr:uid="{00000000-0005-0000-0000-00007E060000}"/>
    <cellStyle name="20% - Accent5 4 3 2 5" xfId="1745" xr:uid="{00000000-0005-0000-0000-00007F060000}"/>
    <cellStyle name="20% - Accent5 4 3 2_Lcc_inputs" xfId="1746" xr:uid="{00000000-0005-0000-0000-000080060000}"/>
    <cellStyle name="20% - Accent5 4 3 3" xfId="1747" xr:uid="{00000000-0005-0000-0000-000081060000}"/>
    <cellStyle name="20% - Accent5 4 3 3 2" xfId="1748" xr:uid="{00000000-0005-0000-0000-000082060000}"/>
    <cellStyle name="20% - Accent5 4 3 3 2 2" xfId="1749" xr:uid="{00000000-0005-0000-0000-000083060000}"/>
    <cellStyle name="20% - Accent5 4 3 3 2 3" xfId="1750" xr:uid="{00000000-0005-0000-0000-000084060000}"/>
    <cellStyle name="20% - Accent5 4 3 3 3" xfId="1751" xr:uid="{00000000-0005-0000-0000-000085060000}"/>
    <cellStyle name="20% - Accent5 4 3 3 4" xfId="1752" xr:uid="{00000000-0005-0000-0000-000086060000}"/>
    <cellStyle name="20% - Accent5 4 3 3_Lcc_inputs" xfId="1753" xr:uid="{00000000-0005-0000-0000-000087060000}"/>
    <cellStyle name="20% - Accent5 4 3 4" xfId="1754" xr:uid="{00000000-0005-0000-0000-000088060000}"/>
    <cellStyle name="20% - Accent5 4 3 4 2" xfId="1755" xr:uid="{00000000-0005-0000-0000-000089060000}"/>
    <cellStyle name="20% - Accent5 4 3 4 2 2" xfId="1756" xr:uid="{00000000-0005-0000-0000-00008A060000}"/>
    <cellStyle name="20% - Accent5 4 3 4 3" xfId="1757" xr:uid="{00000000-0005-0000-0000-00008B060000}"/>
    <cellStyle name="20% - Accent5 4 3 5" xfId="1758" xr:uid="{00000000-0005-0000-0000-00008C060000}"/>
    <cellStyle name="20% - Accent5 4 3 5 2" xfId="1759" xr:uid="{00000000-0005-0000-0000-00008D060000}"/>
    <cellStyle name="20% - Accent5 4 3 6" xfId="1760" xr:uid="{00000000-0005-0000-0000-00008E060000}"/>
    <cellStyle name="20% - Accent5 4 3 7" xfId="1761" xr:uid="{00000000-0005-0000-0000-00008F060000}"/>
    <cellStyle name="20% - Accent5 4 3 8" xfId="1762" xr:uid="{00000000-0005-0000-0000-000090060000}"/>
    <cellStyle name="20% - Accent5 4 3_Lcc_inputs" xfId="1763" xr:uid="{00000000-0005-0000-0000-000091060000}"/>
    <cellStyle name="20% - Accent5 4 4" xfId="1764" xr:uid="{00000000-0005-0000-0000-000092060000}"/>
    <cellStyle name="20% - Accent5 5" xfId="1765" xr:uid="{00000000-0005-0000-0000-000093060000}"/>
    <cellStyle name="20% - Accent5 5 2" xfId="1766" xr:uid="{00000000-0005-0000-0000-000094060000}"/>
    <cellStyle name="20% - Accent5 5 2 2" xfId="1767" xr:uid="{00000000-0005-0000-0000-000095060000}"/>
    <cellStyle name="20% - Accent5 5 2 2 2" xfId="1768" xr:uid="{00000000-0005-0000-0000-000096060000}"/>
    <cellStyle name="20% - Accent5 5 2 2 2 2" xfId="1769" xr:uid="{00000000-0005-0000-0000-000097060000}"/>
    <cellStyle name="20% - Accent5 5 2 2 2 2 2" xfId="1770" xr:uid="{00000000-0005-0000-0000-000098060000}"/>
    <cellStyle name="20% - Accent5 5 2 2 2 3" xfId="1771" xr:uid="{00000000-0005-0000-0000-000099060000}"/>
    <cellStyle name="20% - Accent5 5 2 2 3" xfId="1772" xr:uid="{00000000-0005-0000-0000-00009A060000}"/>
    <cellStyle name="20% - Accent5 5 2 2 3 2" xfId="1773" xr:uid="{00000000-0005-0000-0000-00009B060000}"/>
    <cellStyle name="20% - Accent5 5 2 2 3 2 2" xfId="1774" xr:uid="{00000000-0005-0000-0000-00009C060000}"/>
    <cellStyle name="20% - Accent5 5 2 2 3 3" xfId="1775" xr:uid="{00000000-0005-0000-0000-00009D060000}"/>
    <cellStyle name="20% - Accent5 5 2 2 4" xfId="1776" xr:uid="{00000000-0005-0000-0000-00009E060000}"/>
    <cellStyle name="20% - Accent5 5 2 2 4 2" xfId="1777" xr:uid="{00000000-0005-0000-0000-00009F060000}"/>
    <cellStyle name="20% - Accent5 5 2 2 5" xfId="1778" xr:uid="{00000000-0005-0000-0000-0000A0060000}"/>
    <cellStyle name="20% - Accent5 5 2 2_Lcc_inputs" xfId="1779" xr:uid="{00000000-0005-0000-0000-0000A1060000}"/>
    <cellStyle name="20% - Accent5 5 2 3" xfId="1780" xr:uid="{00000000-0005-0000-0000-0000A2060000}"/>
    <cellStyle name="20% - Accent5 5 2 3 2" xfId="1781" xr:uid="{00000000-0005-0000-0000-0000A3060000}"/>
    <cellStyle name="20% - Accent5 5 2 3 2 2" xfId="1782" xr:uid="{00000000-0005-0000-0000-0000A4060000}"/>
    <cellStyle name="20% - Accent5 5 2 3 2 3" xfId="1783" xr:uid="{00000000-0005-0000-0000-0000A5060000}"/>
    <cellStyle name="20% - Accent5 5 2 3 3" xfId="1784" xr:uid="{00000000-0005-0000-0000-0000A6060000}"/>
    <cellStyle name="20% - Accent5 5 2 3 4" xfId="1785" xr:uid="{00000000-0005-0000-0000-0000A7060000}"/>
    <cellStyle name="20% - Accent5 5 2 3_Lcc_inputs" xfId="1786" xr:uid="{00000000-0005-0000-0000-0000A8060000}"/>
    <cellStyle name="20% - Accent5 5 2 4" xfId="1787" xr:uid="{00000000-0005-0000-0000-0000A9060000}"/>
    <cellStyle name="20% - Accent5 5 2 4 2" xfId="1788" xr:uid="{00000000-0005-0000-0000-0000AA060000}"/>
    <cellStyle name="20% - Accent5 5 2 4 2 2" xfId="1789" xr:uid="{00000000-0005-0000-0000-0000AB060000}"/>
    <cellStyle name="20% - Accent5 5 2 4 3" xfId="1790" xr:uid="{00000000-0005-0000-0000-0000AC060000}"/>
    <cellStyle name="20% - Accent5 5 2 5" xfId="1791" xr:uid="{00000000-0005-0000-0000-0000AD060000}"/>
    <cellStyle name="20% - Accent5 5 2 5 2" xfId="1792" xr:uid="{00000000-0005-0000-0000-0000AE060000}"/>
    <cellStyle name="20% - Accent5 5 2 6" xfId="1793" xr:uid="{00000000-0005-0000-0000-0000AF060000}"/>
    <cellStyle name="20% - Accent5 5 2 7" xfId="1794" xr:uid="{00000000-0005-0000-0000-0000B0060000}"/>
    <cellStyle name="20% - Accent5 5 2 8" xfId="1795" xr:uid="{00000000-0005-0000-0000-0000B1060000}"/>
    <cellStyle name="20% - Accent5 5 2_Lcc_inputs" xfId="1796" xr:uid="{00000000-0005-0000-0000-0000B2060000}"/>
    <cellStyle name="20% - Accent5 5 3" xfId="1797" xr:uid="{00000000-0005-0000-0000-0000B3060000}"/>
    <cellStyle name="20% - Accent5 5 3 2" xfId="1798" xr:uid="{00000000-0005-0000-0000-0000B4060000}"/>
    <cellStyle name="20% - Accent5 5 3 2 2" xfId="1799" xr:uid="{00000000-0005-0000-0000-0000B5060000}"/>
    <cellStyle name="20% - Accent5 5 3 2 2 2" xfId="1800" xr:uid="{00000000-0005-0000-0000-0000B6060000}"/>
    <cellStyle name="20% - Accent5 5 3 2 2 2 2" xfId="1801" xr:uid="{00000000-0005-0000-0000-0000B7060000}"/>
    <cellStyle name="20% - Accent5 5 3 2 2 3" xfId="1802" xr:uid="{00000000-0005-0000-0000-0000B8060000}"/>
    <cellStyle name="20% - Accent5 5 3 2 3" xfId="1803" xr:uid="{00000000-0005-0000-0000-0000B9060000}"/>
    <cellStyle name="20% - Accent5 5 3 2 3 2" xfId="1804" xr:uid="{00000000-0005-0000-0000-0000BA060000}"/>
    <cellStyle name="20% - Accent5 5 3 2 3 2 2" xfId="1805" xr:uid="{00000000-0005-0000-0000-0000BB060000}"/>
    <cellStyle name="20% - Accent5 5 3 2 3 3" xfId="1806" xr:uid="{00000000-0005-0000-0000-0000BC060000}"/>
    <cellStyle name="20% - Accent5 5 3 2 4" xfId="1807" xr:uid="{00000000-0005-0000-0000-0000BD060000}"/>
    <cellStyle name="20% - Accent5 5 3 2 4 2" xfId="1808" xr:uid="{00000000-0005-0000-0000-0000BE060000}"/>
    <cellStyle name="20% - Accent5 5 3 2 5" xfId="1809" xr:uid="{00000000-0005-0000-0000-0000BF060000}"/>
    <cellStyle name="20% - Accent5 5 3 2_Lcc_inputs" xfId="1810" xr:uid="{00000000-0005-0000-0000-0000C0060000}"/>
    <cellStyle name="20% - Accent5 5 3 3" xfId="1811" xr:uid="{00000000-0005-0000-0000-0000C1060000}"/>
    <cellStyle name="20% - Accent5 5 3 3 2" xfId="1812" xr:uid="{00000000-0005-0000-0000-0000C2060000}"/>
    <cellStyle name="20% - Accent5 5 3 3 2 2" xfId="1813" xr:uid="{00000000-0005-0000-0000-0000C3060000}"/>
    <cellStyle name="20% - Accent5 5 3 3 2 3" xfId="1814" xr:uid="{00000000-0005-0000-0000-0000C4060000}"/>
    <cellStyle name="20% - Accent5 5 3 3 3" xfId="1815" xr:uid="{00000000-0005-0000-0000-0000C5060000}"/>
    <cellStyle name="20% - Accent5 5 3 3 4" xfId="1816" xr:uid="{00000000-0005-0000-0000-0000C6060000}"/>
    <cellStyle name="20% - Accent5 5 3 3_Lcc_inputs" xfId="1817" xr:uid="{00000000-0005-0000-0000-0000C7060000}"/>
    <cellStyle name="20% - Accent5 5 3 4" xfId="1818" xr:uid="{00000000-0005-0000-0000-0000C8060000}"/>
    <cellStyle name="20% - Accent5 5 3 4 2" xfId="1819" xr:uid="{00000000-0005-0000-0000-0000C9060000}"/>
    <cellStyle name="20% - Accent5 5 3 4 2 2" xfId="1820" xr:uid="{00000000-0005-0000-0000-0000CA060000}"/>
    <cellStyle name="20% - Accent5 5 3 4 3" xfId="1821" xr:uid="{00000000-0005-0000-0000-0000CB060000}"/>
    <cellStyle name="20% - Accent5 5 3 5" xfId="1822" xr:uid="{00000000-0005-0000-0000-0000CC060000}"/>
    <cellStyle name="20% - Accent5 5 3 5 2" xfId="1823" xr:uid="{00000000-0005-0000-0000-0000CD060000}"/>
    <cellStyle name="20% - Accent5 5 3 6" xfId="1824" xr:uid="{00000000-0005-0000-0000-0000CE060000}"/>
    <cellStyle name="20% - Accent5 5 3 7" xfId="1825" xr:uid="{00000000-0005-0000-0000-0000CF060000}"/>
    <cellStyle name="20% - Accent5 5 3 8" xfId="1826" xr:uid="{00000000-0005-0000-0000-0000D0060000}"/>
    <cellStyle name="20% - Accent5 5 3_Lcc_inputs" xfId="1827" xr:uid="{00000000-0005-0000-0000-0000D1060000}"/>
    <cellStyle name="20% - Accent5 5 4" xfId="1828" xr:uid="{00000000-0005-0000-0000-0000D2060000}"/>
    <cellStyle name="20% - Accent5 6" xfId="1829" xr:uid="{00000000-0005-0000-0000-0000D3060000}"/>
    <cellStyle name="20% - Accent5 6 2" xfId="1830" xr:uid="{00000000-0005-0000-0000-0000D4060000}"/>
    <cellStyle name="20% - Accent5 6 2 2" xfId="1831" xr:uid="{00000000-0005-0000-0000-0000D5060000}"/>
    <cellStyle name="20% - Accent5 6 2 2 2" xfId="1832" xr:uid="{00000000-0005-0000-0000-0000D6060000}"/>
    <cellStyle name="20% - Accent5 6 2 2 2 2" xfId="1833" xr:uid="{00000000-0005-0000-0000-0000D7060000}"/>
    <cellStyle name="20% - Accent5 6 2 2 2 2 2" xfId="1834" xr:uid="{00000000-0005-0000-0000-0000D8060000}"/>
    <cellStyle name="20% - Accent5 6 2 2 2 3" xfId="1835" xr:uid="{00000000-0005-0000-0000-0000D9060000}"/>
    <cellStyle name="20% - Accent5 6 2 2 3" xfId="1836" xr:uid="{00000000-0005-0000-0000-0000DA060000}"/>
    <cellStyle name="20% - Accent5 6 2 2 3 2" xfId="1837" xr:uid="{00000000-0005-0000-0000-0000DB060000}"/>
    <cellStyle name="20% - Accent5 6 2 2 3 2 2" xfId="1838" xr:uid="{00000000-0005-0000-0000-0000DC060000}"/>
    <cellStyle name="20% - Accent5 6 2 2 3 3" xfId="1839" xr:uid="{00000000-0005-0000-0000-0000DD060000}"/>
    <cellStyle name="20% - Accent5 6 2 2 4" xfId="1840" xr:uid="{00000000-0005-0000-0000-0000DE060000}"/>
    <cellStyle name="20% - Accent5 6 2 2 4 2" xfId="1841" xr:uid="{00000000-0005-0000-0000-0000DF060000}"/>
    <cellStyle name="20% - Accent5 6 2 2 5" xfId="1842" xr:uid="{00000000-0005-0000-0000-0000E0060000}"/>
    <cellStyle name="20% - Accent5 6 2 2_Lcc_inputs" xfId="1843" xr:uid="{00000000-0005-0000-0000-0000E1060000}"/>
    <cellStyle name="20% - Accent5 6 2 3" xfId="1844" xr:uid="{00000000-0005-0000-0000-0000E2060000}"/>
    <cellStyle name="20% - Accent5 6 2 3 2" xfId="1845" xr:uid="{00000000-0005-0000-0000-0000E3060000}"/>
    <cellStyle name="20% - Accent5 6 2 3 2 2" xfId="1846" xr:uid="{00000000-0005-0000-0000-0000E4060000}"/>
    <cellStyle name="20% - Accent5 6 2 3 2 3" xfId="1847" xr:uid="{00000000-0005-0000-0000-0000E5060000}"/>
    <cellStyle name="20% - Accent5 6 2 3 3" xfId="1848" xr:uid="{00000000-0005-0000-0000-0000E6060000}"/>
    <cellStyle name="20% - Accent5 6 2 3 4" xfId="1849" xr:uid="{00000000-0005-0000-0000-0000E7060000}"/>
    <cellStyle name="20% - Accent5 6 2 3_Lcc_inputs" xfId="1850" xr:uid="{00000000-0005-0000-0000-0000E8060000}"/>
    <cellStyle name="20% - Accent5 6 2 4" xfId="1851" xr:uid="{00000000-0005-0000-0000-0000E9060000}"/>
    <cellStyle name="20% - Accent5 6 2 4 2" xfId="1852" xr:uid="{00000000-0005-0000-0000-0000EA060000}"/>
    <cellStyle name="20% - Accent5 6 2 4 2 2" xfId="1853" xr:uid="{00000000-0005-0000-0000-0000EB060000}"/>
    <cellStyle name="20% - Accent5 6 2 4 3" xfId="1854" xr:uid="{00000000-0005-0000-0000-0000EC060000}"/>
    <cellStyle name="20% - Accent5 6 2 5" xfId="1855" xr:uid="{00000000-0005-0000-0000-0000ED060000}"/>
    <cellStyle name="20% - Accent5 6 2 5 2" xfId="1856" xr:uid="{00000000-0005-0000-0000-0000EE060000}"/>
    <cellStyle name="20% - Accent5 6 2 6" xfId="1857" xr:uid="{00000000-0005-0000-0000-0000EF060000}"/>
    <cellStyle name="20% - Accent5 6 2 7" xfId="1858" xr:uid="{00000000-0005-0000-0000-0000F0060000}"/>
    <cellStyle name="20% - Accent5 6 2 8" xfId="1859" xr:uid="{00000000-0005-0000-0000-0000F1060000}"/>
    <cellStyle name="20% - Accent5 6 2_Lcc_inputs" xfId="1860" xr:uid="{00000000-0005-0000-0000-0000F2060000}"/>
    <cellStyle name="20% - Accent5 6 3" xfId="1861" xr:uid="{00000000-0005-0000-0000-0000F3060000}"/>
    <cellStyle name="20% - Accent5 6 3 2" xfId="1862" xr:uid="{00000000-0005-0000-0000-0000F4060000}"/>
    <cellStyle name="20% - Accent5 6 3 2 2" xfId="1863" xr:uid="{00000000-0005-0000-0000-0000F5060000}"/>
    <cellStyle name="20% - Accent5 6 3 2 2 2" xfId="1864" xr:uid="{00000000-0005-0000-0000-0000F6060000}"/>
    <cellStyle name="20% - Accent5 6 3 2 3" xfId="1865" xr:uid="{00000000-0005-0000-0000-0000F7060000}"/>
    <cellStyle name="20% - Accent5 6 3 3" xfId="1866" xr:uid="{00000000-0005-0000-0000-0000F8060000}"/>
    <cellStyle name="20% - Accent5 6 3 3 2" xfId="1867" xr:uid="{00000000-0005-0000-0000-0000F9060000}"/>
    <cellStyle name="20% - Accent5 6 3 3 2 2" xfId="1868" xr:uid="{00000000-0005-0000-0000-0000FA060000}"/>
    <cellStyle name="20% - Accent5 6 3 3 3" xfId="1869" xr:uid="{00000000-0005-0000-0000-0000FB060000}"/>
    <cellStyle name="20% - Accent5 6 3 4" xfId="1870" xr:uid="{00000000-0005-0000-0000-0000FC060000}"/>
    <cellStyle name="20% - Accent5 6 3 4 2" xfId="1871" xr:uid="{00000000-0005-0000-0000-0000FD060000}"/>
    <cellStyle name="20% - Accent5 6 3 5" xfId="1872" xr:uid="{00000000-0005-0000-0000-0000FE060000}"/>
    <cellStyle name="20% - Accent5 6 3_Lcc_inputs" xfId="1873" xr:uid="{00000000-0005-0000-0000-0000FF060000}"/>
    <cellStyle name="20% - Accent5 6 4" xfId="1874" xr:uid="{00000000-0005-0000-0000-000000070000}"/>
    <cellStyle name="20% - Accent5 6 4 2" xfId="1875" xr:uid="{00000000-0005-0000-0000-000001070000}"/>
    <cellStyle name="20% - Accent5 6 4 2 2" xfId="1876" xr:uid="{00000000-0005-0000-0000-000002070000}"/>
    <cellStyle name="20% - Accent5 6 4 2 3" xfId="1877" xr:uid="{00000000-0005-0000-0000-000003070000}"/>
    <cellStyle name="20% - Accent5 6 4 3" xfId="1878" xr:uid="{00000000-0005-0000-0000-000004070000}"/>
    <cellStyle name="20% - Accent5 6 4 4" xfId="1879" xr:uid="{00000000-0005-0000-0000-000005070000}"/>
    <cellStyle name="20% - Accent5 6 4_Lcc_inputs" xfId="1880" xr:uid="{00000000-0005-0000-0000-000006070000}"/>
    <cellStyle name="20% - Accent5 6 5" xfId="1881" xr:uid="{00000000-0005-0000-0000-000007070000}"/>
    <cellStyle name="20% - Accent5 6 5 2" xfId="1882" xr:uid="{00000000-0005-0000-0000-000008070000}"/>
    <cellStyle name="20% - Accent5 6 5 2 2" xfId="1883" xr:uid="{00000000-0005-0000-0000-000009070000}"/>
    <cellStyle name="20% - Accent5 6 5 3" xfId="1884" xr:uid="{00000000-0005-0000-0000-00000A070000}"/>
    <cellStyle name="20% - Accent5 6 6" xfId="1885" xr:uid="{00000000-0005-0000-0000-00000B070000}"/>
    <cellStyle name="20% - Accent5 6 6 2" xfId="1886" xr:uid="{00000000-0005-0000-0000-00000C070000}"/>
    <cellStyle name="20% - Accent5 6 7" xfId="1887" xr:uid="{00000000-0005-0000-0000-00000D070000}"/>
    <cellStyle name="20% - Accent5 6 8" xfId="1888" xr:uid="{00000000-0005-0000-0000-00000E070000}"/>
    <cellStyle name="20% - Accent5 6 9" xfId="1889" xr:uid="{00000000-0005-0000-0000-00000F070000}"/>
    <cellStyle name="20% - Accent5 6_Lcc_inputs" xfId="1890" xr:uid="{00000000-0005-0000-0000-000010070000}"/>
    <cellStyle name="20% - Accent5 7" xfId="1891" xr:uid="{00000000-0005-0000-0000-000011070000}"/>
    <cellStyle name="20% - Accent5 7 2" xfId="1892" xr:uid="{00000000-0005-0000-0000-000012070000}"/>
    <cellStyle name="20% - Accent5 7 2 2" xfId="1893" xr:uid="{00000000-0005-0000-0000-000013070000}"/>
    <cellStyle name="20% - Accent5 7 2 2 2" xfId="1894" xr:uid="{00000000-0005-0000-0000-000014070000}"/>
    <cellStyle name="20% - Accent5 7 2 2 2 2" xfId="1895" xr:uid="{00000000-0005-0000-0000-000015070000}"/>
    <cellStyle name="20% - Accent5 7 2 2 2 2 2" xfId="1896" xr:uid="{00000000-0005-0000-0000-000016070000}"/>
    <cellStyle name="20% - Accent5 7 2 2 2 3" xfId="1897" xr:uid="{00000000-0005-0000-0000-000017070000}"/>
    <cellStyle name="20% - Accent5 7 2 2 3" xfId="1898" xr:uid="{00000000-0005-0000-0000-000018070000}"/>
    <cellStyle name="20% - Accent5 7 2 2 3 2" xfId="1899" xr:uid="{00000000-0005-0000-0000-000019070000}"/>
    <cellStyle name="20% - Accent5 7 2 2 3 2 2" xfId="1900" xr:uid="{00000000-0005-0000-0000-00001A070000}"/>
    <cellStyle name="20% - Accent5 7 2 2 3 3" xfId="1901" xr:uid="{00000000-0005-0000-0000-00001B070000}"/>
    <cellStyle name="20% - Accent5 7 2 2 4" xfId="1902" xr:uid="{00000000-0005-0000-0000-00001C070000}"/>
    <cellStyle name="20% - Accent5 7 2 2 4 2" xfId="1903" xr:uid="{00000000-0005-0000-0000-00001D070000}"/>
    <cellStyle name="20% - Accent5 7 2 2 5" xfId="1904" xr:uid="{00000000-0005-0000-0000-00001E070000}"/>
    <cellStyle name="20% - Accent5 7 2 2_Lcc_inputs" xfId="1905" xr:uid="{00000000-0005-0000-0000-00001F070000}"/>
    <cellStyle name="20% - Accent5 7 2 3" xfId="1906" xr:uid="{00000000-0005-0000-0000-000020070000}"/>
    <cellStyle name="20% - Accent5 7 2 3 2" xfId="1907" xr:uid="{00000000-0005-0000-0000-000021070000}"/>
    <cellStyle name="20% - Accent5 7 2 3 2 2" xfId="1908" xr:uid="{00000000-0005-0000-0000-000022070000}"/>
    <cellStyle name="20% - Accent5 7 2 3 2 3" xfId="1909" xr:uid="{00000000-0005-0000-0000-000023070000}"/>
    <cellStyle name="20% - Accent5 7 2 3 3" xfId="1910" xr:uid="{00000000-0005-0000-0000-000024070000}"/>
    <cellStyle name="20% - Accent5 7 2 3 4" xfId="1911" xr:uid="{00000000-0005-0000-0000-000025070000}"/>
    <cellStyle name="20% - Accent5 7 2 3_Lcc_inputs" xfId="1912" xr:uid="{00000000-0005-0000-0000-000026070000}"/>
    <cellStyle name="20% - Accent5 7 2 4" xfId="1913" xr:uid="{00000000-0005-0000-0000-000027070000}"/>
    <cellStyle name="20% - Accent5 7 2 4 2" xfId="1914" xr:uid="{00000000-0005-0000-0000-000028070000}"/>
    <cellStyle name="20% - Accent5 7 2 4 2 2" xfId="1915" xr:uid="{00000000-0005-0000-0000-000029070000}"/>
    <cellStyle name="20% - Accent5 7 2 4 3" xfId="1916" xr:uid="{00000000-0005-0000-0000-00002A070000}"/>
    <cellStyle name="20% - Accent5 7 2 5" xfId="1917" xr:uid="{00000000-0005-0000-0000-00002B070000}"/>
    <cellStyle name="20% - Accent5 7 2 5 2" xfId="1918" xr:uid="{00000000-0005-0000-0000-00002C070000}"/>
    <cellStyle name="20% - Accent5 7 2 6" xfId="1919" xr:uid="{00000000-0005-0000-0000-00002D070000}"/>
    <cellStyle name="20% - Accent5 7 2 7" xfId="1920" xr:uid="{00000000-0005-0000-0000-00002E070000}"/>
    <cellStyle name="20% - Accent5 7 2 8" xfId="1921" xr:uid="{00000000-0005-0000-0000-00002F070000}"/>
    <cellStyle name="20% - Accent5 7 2_Lcc_inputs" xfId="1922" xr:uid="{00000000-0005-0000-0000-000030070000}"/>
    <cellStyle name="20% - Accent5 7 3" xfId="1923" xr:uid="{00000000-0005-0000-0000-000031070000}"/>
    <cellStyle name="20% - Accent5 7 3 2" xfId="1924" xr:uid="{00000000-0005-0000-0000-000032070000}"/>
    <cellStyle name="20% - Accent5 7 3 2 2" xfId="1925" xr:uid="{00000000-0005-0000-0000-000033070000}"/>
    <cellStyle name="20% - Accent5 7 3 2 2 2" xfId="1926" xr:uid="{00000000-0005-0000-0000-000034070000}"/>
    <cellStyle name="20% - Accent5 7 3 2 3" xfId="1927" xr:uid="{00000000-0005-0000-0000-000035070000}"/>
    <cellStyle name="20% - Accent5 7 3 3" xfId="1928" xr:uid="{00000000-0005-0000-0000-000036070000}"/>
    <cellStyle name="20% - Accent5 7 3 3 2" xfId="1929" xr:uid="{00000000-0005-0000-0000-000037070000}"/>
    <cellStyle name="20% - Accent5 7 3 3 2 2" xfId="1930" xr:uid="{00000000-0005-0000-0000-000038070000}"/>
    <cellStyle name="20% - Accent5 7 3 3 3" xfId="1931" xr:uid="{00000000-0005-0000-0000-000039070000}"/>
    <cellStyle name="20% - Accent5 7 3 4" xfId="1932" xr:uid="{00000000-0005-0000-0000-00003A070000}"/>
    <cellStyle name="20% - Accent5 7 3 4 2" xfId="1933" xr:uid="{00000000-0005-0000-0000-00003B070000}"/>
    <cellStyle name="20% - Accent5 7 3 5" xfId="1934" xr:uid="{00000000-0005-0000-0000-00003C070000}"/>
    <cellStyle name="20% - Accent5 7 3_Lcc_inputs" xfId="1935" xr:uid="{00000000-0005-0000-0000-00003D070000}"/>
    <cellStyle name="20% - Accent5 7 4" xfId="1936" xr:uid="{00000000-0005-0000-0000-00003E070000}"/>
    <cellStyle name="20% - Accent5 7 4 2" xfId="1937" xr:uid="{00000000-0005-0000-0000-00003F070000}"/>
    <cellStyle name="20% - Accent5 7 4 2 2" xfId="1938" xr:uid="{00000000-0005-0000-0000-000040070000}"/>
    <cellStyle name="20% - Accent5 7 4 2 3" xfId="1939" xr:uid="{00000000-0005-0000-0000-000041070000}"/>
    <cellStyle name="20% - Accent5 7 4 3" xfId="1940" xr:uid="{00000000-0005-0000-0000-000042070000}"/>
    <cellStyle name="20% - Accent5 7 4 4" xfId="1941" xr:uid="{00000000-0005-0000-0000-000043070000}"/>
    <cellStyle name="20% - Accent5 7 4_Lcc_inputs" xfId="1942" xr:uid="{00000000-0005-0000-0000-000044070000}"/>
    <cellStyle name="20% - Accent5 7 5" xfId="1943" xr:uid="{00000000-0005-0000-0000-000045070000}"/>
    <cellStyle name="20% - Accent5 7 5 2" xfId="1944" xr:uid="{00000000-0005-0000-0000-000046070000}"/>
    <cellStyle name="20% - Accent5 7 5 2 2" xfId="1945" xr:uid="{00000000-0005-0000-0000-000047070000}"/>
    <cellStyle name="20% - Accent5 7 5 3" xfId="1946" xr:uid="{00000000-0005-0000-0000-000048070000}"/>
    <cellStyle name="20% - Accent5 7 6" xfId="1947" xr:uid="{00000000-0005-0000-0000-000049070000}"/>
    <cellStyle name="20% - Accent5 7 6 2" xfId="1948" xr:uid="{00000000-0005-0000-0000-00004A070000}"/>
    <cellStyle name="20% - Accent5 7 7" xfId="1949" xr:uid="{00000000-0005-0000-0000-00004B070000}"/>
    <cellStyle name="20% - Accent5 7 8" xfId="1950" xr:uid="{00000000-0005-0000-0000-00004C070000}"/>
    <cellStyle name="20% - Accent5 7 9" xfId="1951" xr:uid="{00000000-0005-0000-0000-00004D070000}"/>
    <cellStyle name="20% - Accent5 7_Lcc_inputs" xfId="1952" xr:uid="{00000000-0005-0000-0000-00004E070000}"/>
    <cellStyle name="20% - Accent5 8" xfId="1953" xr:uid="{00000000-0005-0000-0000-00004F070000}"/>
    <cellStyle name="20% - Accent5 8 2" xfId="1954" xr:uid="{00000000-0005-0000-0000-000050070000}"/>
    <cellStyle name="20% - Accent5 8 2 2" xfId="1955" xr:uid="{00000000-0005-0000-0000-000051070000}"/>
    <cellStyle name="20% - Accent5 8 2 2 2" xfId="1956" xr:uid="{00000000-0005-0000-0000-000052070000}"/>
    <cellStyle name="20% - Accent5 8 2 2 2 2" xfId="1957" xr:uid="{00000000-0005-0000-0000-000053070000}"/>
    <cellStyle name="20% - Accent5 8 2 2 3" xfId="1958" xr:uid="{00000000-0005-0000-0000-000054070000}"/>
    <cellStyle name="20% - Accent5 8 2 3" xfId="1959" xr:uid="{00000000-0005-0000-0000-000055070000}"/>
    <cellStyle name="20% - Accent5 8 2 3 2" xfId="1960" xr:uid="{00000000-0005-0000-0000-000056070000}"/>
    <cellStyle name="20% - Accent5 8 2 3 2 2" xfId="1961" xr:uid="{00000000-0005-0000-0000-000057070000}"/>
    <cellStyle name="20% - Accent5 8 2 3 3" xfId="1962" xr:uid="{00000000-0005-0000-0000-000058070000}"/>
    <cellStyle name="20% - Accent5 8 2 4" xfId="1963" xr:uid="{00000000-0005-0000-0000-000059070000}"/>
    <cellStyle name="20% - Accent5 8 2 4 2" xfId="1964" xr:uid="{00000000-0005-0000-0000-00005A070000}"/>
    <cellStyle name="20% - Accent5 8 2 5" xfId="1965" xr:uid="{00000000-0005-0000-0000-00005B070000}"/>
    <cellStyle name="20% - Accent5 8 2_Lcc_inputs" xfId="1966" xr:uid="{00000000-0005-0000-0000-00005C070000}"/>
    <cellStyle name="20% - Accent5 8 3" xfId="1967" xr:uid="{00000000-0005-0000-0000-00005D070000}"/>
    <cellStyle name="20% - Accent5 8 3 2" xfId="1968" xr:uid="{00000000-0005-0000-0000-00005E070000}"/>
    <cellStyle name="20% - Accent5 8 3 2 2" xfId="1969" xr:uid="{00000000-0005-0000-0000-00005F070000}"/>
    <cellStyle name="20% - Accent5 8 3 2 3" xfId="1970" xr:uid="{00000000-0005-0000-0000-000060070000}"/>
    <cellStyle name="20% - Accent5 8 3 3" xfId="1971" xr:uid="{00000000-0005-0000-0000-000061070000}"/>
    <cellStyle name="20% - Accent5 8 3 4" xfId="1972" xr:uid="{00000000-0005-0000-0000-000062070000}"/>
    <cellStyle name="20% - Accent5 8 3_Lcc_inputs" xfId="1973" xr:uid="{00000000-0005-0000-0000-000063070000}"/>
    <cellStyle name="20% - Accent5 8 4" xfId="1974" xr:uid="{00000000-0005-0000-0000-000064070000}"/>
    <cellStyle name="20% - Accent5 8 4 2" xfId="1975" xr:uid="{00000000-0005-0000-0000-000065070000}"/>
    <cellStyle name="20% - Accent5 8 4 2 2" xfId="1976" xr:uid="{00000000-0005-0000-0000-000066070000}"/>
    <cellStyle name="20% - Accent5 8 4 3" xfId="1977" xr:uid="{00000000-0005-0000-0000-000067070000}"/>
    <cellStyle name="20% - Accent5 8 5" xfId="1978" xr:uid="{00000000-0005-0000-0000-000068070000}"/>
    <cellStyle name="20% - Accent5 8 5 2" xfId="1979" xr:uid="{00000000-0005-0000-0000-000069070000}"/>
    <cellStyle name="20% - Accent5 8 6" xfId="1980" xr:uid="{00000000-0005-0000-0000-00006A070000}"/>
    <cellStyle name="20% - Accent5 8 7" xfId="1981" xr:uid="{00000000-0005-0000-0000-00006B070000}"/>
    <cellStyle name="20% - Accent5 8 8" xfId="1982" xr:uid="{00000000-0005-0000-0000-00006C070000}"/>
    <cellStyle name="20% - Accent5 8_Lcc_inputs" xfId="1983" xr:uid="{00000000-0005-0000-0000-00006D070000}"/>
    <cellStyle name="20% - Accent5 9" xfId="1984" xr:uid="{00000000-0005-0000-0000-00006E070000}"/>
    <cellStyle name="20% - Accent5 9 2" xfId="1985" xr:uid="{00000000-0005-0000-0000-00006F070000}"/>
    <cellStyle name="20% - Accent5 9 2 2" xfId="1986" xr:uid="{00000000-0005-0000-0000-000070070000}"/>
    <cellStyle name="20% - Accent5 9 2 2 2" xfId="1987" xr:uid="{00000000-0005-0000-0000-000071070000}"/>
    <cellStyle name="20% - Accent5 9 2 2 3" xfId="1988" xr:uid="{00000000-0005-0000-0000-000072070000}"/>
    <cellStyle name="20% - Accent5 9 2 3" xfId="1989" xr:uid="{00000000-0005-0000-0000-000073070000}"/>
    <cellStyle name="20% - Accent5 9 2 4" xfId="1990" xr:uid="{00000000-0005-0000-0000-000074070000}"/>
    <cellStyle name="20% - Accent5 9 2_Lcc_inputs" xfId="1991" xr:uid="{00000000-0005-0000-0000-000075070000}"/>
    <cellStyle name="20% - Accent5 9 3" xfId="1992" xr:uid="{00000000-0005-0000-0000-000076070000}"/>
    <cellStyle name="20% - Accent5 9 3 2" xfId="1993" xr:uid="{00000000-0005-0000-0000-000077070000}"/>
    <cellStyle name="20% - Accent5 9 3 2 2" xfId="1994" xr:uid="{00000000-0005-0000-0000-000078070000}"/>
    <cellStyle name="20% - Accent5 9 3 3" xfId="1995" xr:uid="{00000000-0005-0000-0000-000079070000}"/>
    <cellStyle name="20% - Accent5 9 4" xfId="1996" xr:uid="{00000000-0005-0000-0000-00007A070000}"/>
    <cellStyle name="20% - Accent5 9 4 2" xfId="1997" xr:uid="{00000000-0005-0000-0000-00007B070000}"/>
    <cellStyle name="20% - Accent5 9 5" xfId="1998" xr:uid="{00000000-0005-0000-0000-00007C070000}"/>
    <cellStyle name="20% - Accent5 9 6" xfId="1999" xr:uid="{00000000-0005-0000-0000-00007D070000}"/>
    <cellStyle name="20% - Accent5 9 7" xfId="2000" xr:uid="{00000000-0005-0000-0000-00007E070000}"/>
    <cellStyle name="20% - Accent5 9_Lcc_inputs" xfId="2001" xr:uid="{00000000-0005-0000-0000-00007F070000}"/>
    <cellStyle name="20% - Accent6 10" xfId="2002" xr:uid="{00000000-0005-0000-0000-000080070000}"/>
    <cellStyle name="20% - Accent6 10 2" xfId="2003" xr:uid="{00000000-0005-0000-0000-000081070000}"/>
    <cellStyle name="20% - Accent6 10 2 2" xfId="2004" xr:uid="{00000000-0005-0000-0000-000082070000}"/>
    <cellStyle name="20% - Accent6 10 2 3" xfId="2005" xr:uid="{00000000-0005-0000-0000-000083070000}"/>
    <cellStyle name="20% - Accent6 10 3" xfId="2006" xr:uid="{00000000-0005-0000-0000-000084070000}"/>
    <cellStyle name="20% - Accent6 10 4" xfId="2007" xr:uid="{00000000-0005-0000-0000-000085070000}"/>
    <cellStyle name="20% - Accent6 10_Lcc_inputs" xfId="2008" xr:uid="{00000000-0005-0000-0000-000086070000}"/>
    <cellStyle name="20% - Accent6 11" xfId="2009" xr:uid="{00000000-0005-0000-0000-000087070000}"/>
    <cellStyle name="20% - Accent6 11 2" xfId="2010" xr:uid="{00000000-0005-0000-0000-000088070000}"/>
    <cellStyle name="20% - Accent6 11 2 2" xfId="2011" xr:uid="{00000000-0005-0000-0000-000089070000}"/>
    <cellStyle name="20% - Accent6 11 3" xfId="2012" xr:uid="{00000000-0005-0000-0000-00008A070000}"/>
    <cellStyle name="20% - Accent6 12" xfId="2013" xr:uid="{00000000-0005-0000-0000-00008B070000}"/>
    <cellStyle name="20% - Accent6 12 2" xfId="2014" xr:uid="{00000000-0005-0000-0000-00008C070000}"/>
    <cellStyle name="20% - Accent6 13" xfId="2015" xr:uid="{00000000-0005-0000-0000-00008D070000}"/>
    <cellStyle name="20% - Accent6 13 2" xfId="2016" xr:uid="{00000000-0005-0000-0000-00008E070000}"/>
    <cellStyle name="20% - Accent6 14" xfId="2017" xr:uid="{00000000-0005-0000-0000-00008F070000}"/>
    <cellStyle name="20% - Accent6 15" xfId="55257" xr:uid="{00000000-0005-0000-0000-000090070000}"/>
    <cellStyle name="20% - Accent6 16" xfId="55284" xr:uid="{00000000-0005-0000-0000-000091070000}"/>
    <cellStyle name="20% - Accent6 17" xfId="55315" xr:uid="{00000000-0005-0000-0000-000092070000}"/>
    <cellStyle name="20% - Accent6 2" xfId="36" xr:uid="{00000000-0005-0000-0000-000093070000}"/>
    <cellStyle name="20% - Accent6 2 2" xfId="2018" xr:uid="{00000000-0005-0000-0000-000094070000}"/>
    <cellStyle name="20% - Accent6 2 2 2" xfId="2019" xr:uid="{00000000-0005-0000-0000-000095070000}"/>
    <cellStyle name="20% - Accent6 2 2 2 2" xfId="2020" xr:uid="{00000000-0005-0000-0000-000096070000}"/>
    <cellStyle name="20% - Accent6 2 3" xfId="2021" xr:uid="{00000000-0005-0000-0000-000097070000}"/>
    <cellStyle name="20% - Accent6 2 3 2" xfId="2022" xr:uid="{00000000-0005-0000-0000-000098070000}"/>
    <cellStyle name="20% - Accent6 2 4" xfId="2023" xr:uid="{00000000-0005-0000-0000-000099070000}"/>
    <cellStyle name="20% - Accent6 2 4 2" xfId="2024" xr:uid="{00000000-0005-0000-0000-00009A070000}"/>
    <cellStyle name="20% - Accent6 2 4 2 2" xfId="2025" xr:uid="{00000000-0005-0000-0000-00009B070000}"/>
    <cellStyle name="20% - Accent6 2 4 2 2 2" xfId="2026" xr:uid="{00000000-0005-0000-0000-00009C070000}"/>
    <cellStyle name="20% - Accent6 2 4 2 2 3" xfId="2027" xr:uid="{00000000-0005-0000-0000-00009D070000}"/>
    <cellStyle name="20% - Accent6 2 4 2 3" xfId="2028" xr:uid="{00000000-0005-0000-0000-00009E070000}"/>
    <cellStyle name="20% - Accent6 2 4 2 3 2" xfId="2029" xr:uid="{00000000-0005-0000-0000-00009F070000}"/>
    <cellStyle name="20% - Accent6 2 4 2 4" xfId="2030" xr:uid="{00000000-0005-0000-0000-0000A0070000}"/>
    <cellStyle name="20% - Accent6 2 4 2 5" xfId="2031" xr:uid="{00000000-0005-0000-0000-0000A1070000}"/>
    <cellStyle name="20% - Accent6 2 4 2_Lcc_inputs" xfId="2032" xr:uid="{00000000-0005-0000-0000-0000A2070000}"/>
    <cellStyle name="20% - Accent6 2 4 3" xfId="2033" xr:uid="{00000000-0005-0000-0000-0000A3070000}"/>
    <cellStyle name="20% - Accent6 2 4 3 2" xfId="2034" xr:uid="{00000000-0005-0000-0000-0000A4070000}"/>
    <cellStyle name="20% - Accent6 2 4 3 2 2" xfId="2035" xr:uid="{00000000-0005-0000-0000-0000A5070000}"/>
    <cellStyle name="20% - Accent6 2 4 3 3" xfId="2036" xr:uid="{00000000-0005-0000-0000-0000A6070000}"/>
    <cellStyle name="20% - Accent6 2 4 3 4" xfId="2037" xr:uid="{00000000-0005-0000-0000-0000A7070000}"/>
    <cellStyle name="20% - Accent6 2 4 3_Lcc_inputs" xfId="2038" xr:uid="{00000000-0005-0000-0000-0000A8070000}"/>
    <cellStyle name="20% - Accent6 2 4 4" xfId="2039" xr:uid="{00000000-0005-0000-0000-0000A9070000}"/>
    <cellStyle name="20% - Accent6 2 4 4 2" xfId="2040" xr:uid="{00000000-0005-0000-0000-0000AA070000}"/>
    <cellStyle name="20% - Accent6 2 4 4 3" xfId="2041" xr:uid="{00000000-0005-0000-0000-0000AB070000}"/>
    <cellStyle name="20% - Accent6 2 4 5" xfId="2042" xr:uid="{00000000-0005-0000-0000-0000AC070000}"/>
    <cellStyle name="20% - Accent6 2 4 5 2" xfId="2043" xr:uid="{00000000-0005-0000-0000-0000AD070000}"/>
    <cellStyle name="20% - Accent6 2 4 6" xfId="2044" xr:uid="{00000000-0005-0000-0000-0000AE070000}"/>
    <cellStyle name="20% - Accent6 2 4_Lcc_inputs" xfId="2045" xr:uid="{00000000-0005-0000-0000-0000AF070000}"/>
    <cellStyle name="20% - Accent6 2 5" xfId="2046" xr:uid="{00000000-0005-0000-0000-0000B0070000}"/>
    <cellStyle name="20% - Accent6 2 5 2" xfId="2047" xr:uid="{00000000-0005-0000-0000-0000B1070000}"/>
    <cellStyle name="20% - Accent6 2 5 2 2" xfId="2048" xr:uid="{00000000-0005-0000-0000-0000B2070000}"/>
    <cellStyle name="20% - Accent6 2 5 2 3" xfId="2049" xr:uid="{00000000-0005-0000-0000-0000B3070000}"/>
    <cellStyle name="20% - Accent6 2 5 3" xfId="2050" xr:uid="{00000000-0005-0000-0000-0000B4070000}"/>
    <cellStyle name="20% - Accent6 2 5 3 2" xfId="2051" xr:uid="{00000000-0005-0000-0000-0000B5070000}"/>
    <cellStyle name="20% - Accent6 2 5 4" xfId="2052" xr:uid="{00000000-0005-0000-0000-0000B6070000}"/>
    <cellStyle name="20% - Accent6 2 5_Lcc_inputs" xfId="2053" xr:uid="{00000000-0005-0000-0000-0000B7070000}"/>
    <cellStyle name="20% - Accent6 2 6" xfId="2054" xr:uid="{00000000-0005-0000-0000-0000B8070000}"/>
    <cellStyle name="20% - Accent6 2 6 2" xfId="2055" xr:uid="{00000000-0005-0000-0000-0000B9070000}"/>
    <cellStyle name="20% - Accent6 2 6 2 2" xfId="2056" xr:uid="{00000000-0005-0000-0000-0000BA070000}"/>
    <cellStyle name="20% - Accent6 2 6 2 3" xfId="2057" xr:uid="{00000000-0005-0000-0000-0000BB070000}"/>
    <cellStyle name="20% - Accent6 2 6 3" xfId="2058" xr:uid="{00000000-0005-0000-0000-0000BC070000}"/>
    <cellStyle name="20% - Accent6 2 6 3 2" xfId="2059" xr:uid="{00000000-0005-0000-0000-0000BD070000}"/>
    <cellStyle name="20% - Accent6 2 6 4" xfId="2060" xr:uid="{00000000-0005-0000-0000-0000BE070000}"/>
    <cellStyle name="20% - Accent6 2 6_Lcc_inputs" xfId="2061" xr:uid="{00000000-0005-0000-0000-0000BF070000}"/>
    <cellStyle name="20% - Accent6 2 7" xfId="2062" xr:uid="{00000000-0005-0000-0000-0000C0070000}"/>
    <cellStyle name="20% - Accent6 2 8" xfId="2063" xr:uid="{00000000-0005-0000-0000-0000C1070000}"/>
    <cellStyle name="20% - Accent6 2_Lcc_inputs" xfId="2064" xr:uid="{00000000-0005-0000-0000-0000C2070000}"/>
    <cellStyle name="20% - Accent6 3" xfId="2065" xr:uid="{00000000-0005-0000-0000-0000C3070000}"/>
    <cellStyle name="20% - Accent6 3 2" xfId="2066" xr:uid="{00000000-0005-0000-0000-0000C4070000}"/>
    <cellStyle name="20% - Accent6 3 2 2" xfId="2067" xr:uid="{00000000-0005-0000-0000-0000C5070000}"/>
    <cellStyle name="20% - Accent6 3 2 2 2" xfId="2068" xr:uid="{00000000-0005-0000-0000-0000C6070000}"/>
    <cellStyle name="20% - Accent6 3 2 3" xfId="2069" xr:uid="{00000000-0005-0000-0000-0000C7070000}"/>
    <cellStyle name="20% - Accent6 3 3" xfId="2070" xr:uid="{00000000-0005-0000-0000-0000C8070000}"/>
    <cellStyle name="20% - Accent6 3 3 2" xfId="2071" xr:uid="{00000000-0005-0000-0000-0000C9070000}"/>
    <cellStyle name="20% - Accent6 3 3 3" xfId="2072" xr:uid="{00000000-0005-0000-0000-0000CA070000}"/>
    <cellStyle name="20% - Accent6 3 4" xfId="2073" xr:uid="{00000000-0005-0000-0000-0000CB070000}"/>
    <cellStyle name="20% - Accent6 3 4 2" xfId="2074" xr:uid="{00000000-0005-0000-0000-0000CC070000}"/>
    <cellStyle name="20% - Accent6 3 5" xfId="2075" xr:uid="{00000000-0005-0000-0000-0000CD070000}"/>
    <cellStyle name="20% - Accent6 3 5 2" xfId="2076" xr:uid="{00000000-0005-0000-0000-0000CE070000}"/>
    <cellStyle name="20% - Accent6 3 6" xfId="2077" xr:uid="{00000000-0005-0000-0000-0000CF070000}"/>
    <cellStyle name="20% - Accent6 3 7" xfId="2078" xr:uid="{00000000-0005-0000-0000-0000D0070000}"/>
    <cellStyle name="20% - Accent6 4" xfId="2079" xr:uid="{00000000-0005-0000-0000-0000D1070000}"/>
    <cellStyle name="20% - Accent6 4 2" xfId="2080" xr:uid="{00000000-0005-0000-0000-0000D2070000}"/>
    <cellStyle name="20% - Accent6 4 2 2" xfId="2081" xr:uid="{00000000-0005-0000-0000-0000D3070000}"/>
    <cellStyle name="20% - Accent6 4 2 2 2" xfId="2082" xr:uid="{00000000-0005-0000-0000-0000D4070000}"/>
    <cellStyle name="20% - Accent6 4 2 2 2 2" xfId="2083" xr:uid="{00000000-0005-0000-0000-0000D5070000}"/>
    <cellStyle name="20% - Accent6 4 2 2 2 2 2" xfId="2084" xr:uid="{00000000-0005-0000-0000-0000D6070000}"/>
    <cellStyle name="20% - Accent6 4 2 2 2 3" xfId="2085" xr:uid="{00000000-0005-0000-0000-0000D7070000}"/>
    <cellStyle name="20% - Accent6 4 2 2 3" xfId="2086" xr:uid="{00000000-0005-0000-0000-0000D8070000}"/>
    <cellStyle name="20% - Accent6 4 2 2 3 2" xfId="2087" xr:uid="{00000000-0005-0000-0000-0000D9070000}"/>
    <cellStyle name="20% - Accent6 4 2 2 3 2 2" xfId="2088" xr:uid="{00000000-0005-0000-0000-0000DA070000}"/>
    <cellStyle name="20% - Accent6 4 2 2 3 3" xfId="2089" xr:uid="{00000000-0005-0000-0000-0000DB070000}"/>
    <cellStyle name="20% - Accent6 4 2 2 4" xfId="2090" xr:uid="{00000000-0005-0000-0000-0000DC070000}"/>
    <cellStyle name="20% - Accent6 4 2 2 4 2" xfId="2091" xr:uid="{00000000-0005-0000-0000-0000DD070000}"/>
    <cellStyle name="20% - Accent6 4 2 2 5" xfId="2092" xr:uid="{00000000-0005-0000-0000-0000DE070000}"/>
    <cellStyle name="20% - Accent6 4 2 2_Lcc_inputs" xfId="2093" xr:uid="{00000000-0005-0000-0000-0000DF070000}"/>
    <cellStyle name="20% - Accent6 4 2 3" xfId="2094" xr:uid="{00000000-0005-0000-0000-0000E0070000}"/>
    <cellStyle name="20% - Accent6 4 2 3 2" xfId="2095" xr:uid="{00000000-0005-0000-0000-0000E1070000}"/>
    <cellStyle name="20% - Accent6 4 2 3 2 2" xfId="2096" xr:uid="{00000000-0005-0000-0000-0000E2070000}"/>
    <cellStyle name="20% - Accent6 4 2 3 2 3" xfId="2097" xr:uid="{00000000-0005-0000-0000-0000E3070000}"/>
    <cellStyle name="20% - Accent6 4 2 3 3" xfId="2098" xr:uid="{00000000-0005-0000-0000-0000E4070000}"/>
    <cellStyle name="20% - Accent6 4 2 3 4" xfId="2099" xr:uid="{00000000-0005-0000-0000-0000E5070000}"/>
    <cellStyle name="20% - Accent6 4 2 3_Lcc_inputs" xfId="2100" xr:uid="{00000000-0005-0000-0000-0000E6070000}"/>
    <cellStyle name="20% - Accent6 4 2 4" xfId="2101" xr:uid="{00000000-0005-0000-0000-0000E7070000}"/>
    <cellStyle name="20% - Accent6 4 2 4 2" xfId="2102" xr:uid="{00000000-0005-0000-0000-0000E8070000}"/>
    <cellStyle name="20% - Accent6 4 2 4 2 2" xfId="2103" xr:uid="{00000000-0005-0000-0000-0000E9070000}"/>
    <cellStyle name="20% - Accent6 4 2 4 3" xfId="2104" xr:uid="{00000000-0005-0000-0000-0000EA070000}"/>
    <cellStyle name="20% - Accent6 4 2 5" xfId="2105" xr:uid="{00000000-0005-0000-0000-0000EB070000}"/>
    <cellStyle name="20% - Accent6 4 2 5 2" xfId="2106" xr:uid="{00000000-0005-0000-0000-0000EC070000}"/>
    <cellStyle name="20% - Accent6 4 2 6" xfId="2107" xr:uid="{00000000-0005-0000-0000-0000ED070000}"/>
    <cellStyle name="20% - Accent6 4 2 7" xfId="2108" xr:uid="{00000000-0005-0000-0000-0000EE070000}"/>
    <cellStyle name="20% - Accent6 4 2 8" xfId="2109" xr:uid="{00000000-0005-0000-0000-0000EF070000}"/>
    <cellStyle name="20% - Accent6 4 2_Lcc_inputs" xfId="2110" xr:uid="{00000000-0005-0000-0000-0000F0070000}"/>
    <cellStyle name="20% - Accent6 4 3" xfId="2111" xr:uid="{00000000-0005-0000-0000-0000F1070000}"/>
    <cellStyle name="20% - Accent6 4 3 2" xfId="2112" xr:uid="{00000000-0005-0000-0000-0000F2070000}"/>
    <cellStyle name="20% - Accent6 4 3 2 2" xfId="2113" xr:uid="{00000000-0005-0000-0000-0000F3070000}"/>
    <cellStyle name="20% - Accent6 4 3 2 2 2" xfId="2114" xr:uid="{00000000-0005-0000-0000-0000F4070000}"/>
    <cellStyle name="20% - Accent6 4 3 2 2 2 2" xfId="2115" xr:uid="{00000000-0005-0000-0000-0000F5070000}"/>
    <cellStyle name="20% - Accent6 4 3 2 2 3" xfId="2116" xr:uid="{00000000-0005-0000-0000-0000F6070000}"/>
    <cellStyle name="20% - Accent6 4 3 2 3" xfId="2117" xr:uid="{00000000-0005-0000-0000-0000F7070000}"/>
    <cellStyle name="20% - Accent6 4 3 2 3 2" xfId="2118" xr:uid="{00000000-0005-0000-0000-0000F8070000}"/>
    <cellStyle name="20% - Accent6 4 3 2 3 2 2" xfId="2119" xr:uid="{00000000-0005-0000-0000-0000F9070000}"/>
    <cellStyle name="20% - Accent6 4 3 2 3 3" xfId="2120" xr:uid="{00000000-0005-0000-0000-0000FA070000}"/>
    <cellStyle name="20% - Accent6 4 3 2 4" xfId="2121" xr:uid="{00000000-0005-0000-0000-0000FB070000}"/>
    <cellStyle name="20% - Accent6 4 3 2 4 2" xfId="2122" xr:uid="{00000000-0005-0000-0000-0000FC070000}"/>
    <cellStyle name="20% - Accent6 4 3 2 5" xfId="2123" xr:uid="{00000000-0005-0000-0000-0000FD070000}"/>
    <cellStyle name="20% - Accent6 4 3 2_Lcc_inputs" xfId="2124" xr:uid="{00000000-0005-0000-0000-0000FE070000}"/>
    <cellStyle name="20% - Accent6 4 3 3" xfId="2125" xr:uid="{00000000-0005-0000-0000-0000FF070000}"/>
    <cellStyle name="20% - Accent6 4 3 3 2" xfId="2126" xr:uid="{00000000-0005-0000-0000-000000080000}"/>
    <cellStyle name="20% - Accent6 4 3 3 2 2" xfId="2127" xr:uid="{00000000-0005-0000-0000-000001080000}"/>
    <cellStyle name="20% - Accent6 4 3 3 2 3" xfId="2128" xr:uid="{00000000-0005-0000-0000-000002080000}"/>
    <cellStyle name="20% - Accent6 4 3 3 3" xfId="2129" xr:uid="{00000000-0005-0000-0000-000003080000}"/>
    <cellStyle name="20% - Accent6 4 3 3 4" xfId="2130" xr:uid="{00000000-0005-0000-0000-000004080000}"/>
    <cellStyle name="20% - Accent6 4 3 3_Lcc_inputs" xfId="2131" xr:uid="{00000000-0005-0000-0000-000005080000}"/>
    <cellStyle name="20% - Accent6 4 3 4" xfId="2132" xr:uid="{00000000-0005-0000-0000-000006080000}"/>
    <cellStyle name="20% - Accent6 4 3 4 2" xfId="2133" xr:uid="{00000000-0005-0000-0000-000007080000}"/>
    <cellStyle name="20% - Accent6 4 3 4 2 2" xfId="2134" xr:uid="{00000000-0005-0000-0000-000008080000}"/>
    <cellStyle name="20% - Accent6 4 3 4 3" xfId="2135" xr:uid="{00000000-0005-0000-0000-000009080000}"/>
    <cellStyle name="20% - Accent6 4 3 5" xfId="2136" xr:uid="{00000000-0005-0000-0000-00000A080000}"/>
    <cellStyle name="20% - Accent6 4 3 5 2" xfId="2137" xr:uid="{00000000-0005-0000-0000-00000B080000}"/>
    <cellStyle name="20% - Accent6 4 3 6" xfId="2138" xr:uid="{00000000-0005-0000-0000-00000C080000}"/>
    <cellStyle name="20% - Accent6 4 3 7" xfId="2139" xr:uid="{00000000-0005-0000-0000-00000D080000}"/>
    <cellStyle name="20% - Accent6 4 3 8" xfId="2140" xr:uid="{00000000-0005-0000-0000-00000E080000}"/>
    <cellStyle name="20% - Accent6 4 3_Lcc_inputs" xfId="2141" xr:uid="{00000000-0005-0000-0000-00000F080000}"/>
    <cellStyle name="20% - Accent6 4 4" xfId="2142" xr:uid="{00000000-0005-0000-0000-000010080000}"/>
    <cellStyle name="20% - Accent6 5" xfId="2143" xr:uid="{00000000-0005-0000-0000-000011080000}"/>
    <cellStyle name="20% - Accent6 5 2" xfId="2144" xr:uid="{00000000-0005-0000-0000-000012080000}"/>
    <cellStyle name="20% - Accent6 5 2 2" xfId="2145" xr:uid="{00000000-0005-0000-0000-000013080000}"/>
    <cellStyle name="20% - Accent6 5 2 2 2" xfId="2146" xr:uid="{00000000-0005-0000-0000-000014080000}"/>
    <cellStyle name="20% - Accent6 5 2 2 2 2" xfId="2147" xr:uid="{00000000-0005-0000-0000-000015080000}"/>
    <cellStyle name="20% - Accent6 5 2 2 2 2 2" xfId="2148" xr:uid="{00000000-0005-0000-0000-000016080000}"/>
    <cellStyle name="20% - Accent6 5 2 2 2 3" xfId="2149" xr:uid="{00000000-0005-0000-0000-000017080000}"/>
    <cellStyle name="20% - Accent6 5 2 2 3" xfId="2150" xr:uid="{00000000-0005-0000-0000-000018080000}"/>
    <cellStyle name="20% - Accent6 5 2 2 3 2" xfId="2151" xr:uid="{00000000-0005-0000-0000-000019080000}"/>
    <cellStyle name="20% - Accent6 5 2 2 3 2 2" xfId="2152" xr:uid="{00000000-0005-0000-0000-00001A080000}"/>
    <cellStyle name="20% - Accent6 5 2 2 3 3" xfId="2153" xr:uid="{00000000-0005-0000-0000-00001B080000}"/>
    <cellStyle name="20% - Accent6 5 2 2 4" xfId="2154" xr:uid="{00000000-0005-0000-0000-00001C080000}"/>
    <cellStyle name="20% - Accent6 5 2 2 4 2" xfId="2155" xr:uid="{00000000-0005-0000-0000-00001D080000}"/>
    <cellStyle name="20% - Accent6 5 2 2 5" xfId="2156" xr:uid="{00000000-0005-0000-0000-00001E080000}"/>
    <cellStyle name="20% - Accent6 5 2 2_Lcc_inputs" xfId="2157" xr:uid="{00000000-0005-0000-0000-00001F080000}"/>
    <cellStyle name="20% - Accent6 5 2 3" xfId="2158" xr:uid="{00000000-0005-0000-0000-000020080000}"/>
    <cellStyle name="20% - Accent6 5 2 3 2" xfId="2159" xr:uid="{00000000-0005-0000-0000-000021080000}"/>
    <cellStyle name="20% - Accent6 5 2 3 2 2" xfId="2160" xr:uid="{00000000-0005-0000-0000-000022080000}"/>
    <cellStyle name="20% - Accent6 5 2 3 2 3" xfId="2161" xr:uid="{00000000-0005-0000-0000-000023080000}"/>
    <cellStyle name="20% - Accent6 5 2 3 3" xfId="2162" xr:uid="{00000000-0005-0000-0000-000024080000}"/>
    <cellStyle name="20% - Accent6 5 2 3 4" xfId="2163" xr:uid="{00000000-0005-0000-0000-000025080000}"/>
    <cellStyle name="20% - Accent6 5 2 3_Lcc_inputs" xfId="2164" xr:uid="{00000000-0005-0000-0000-000026080000}"/>
    <cellStyle name="20% - Accent6 5 2 4" xfId="2165" xr:uid="{00000000-0005-0000-0000-000027080000}"/>
    <cellStyle name="20% - Accent6 5 2 4 2" xfId="2166" xr:uid="{00000000-0005-0000-0000-000028080000}"/>
    <cellStyle name="20% - Accent6 5 2 4 2 2" xfId="2167" xr:uid="{00000000-0005-0000-0000-000029080000}"/>
    <cellStyle name="20% - Accent6 5 2 4 3" xfId="2168" xr:uid="{00000000-0005-0000-0000-00002A080000}"/>
    <cellStyle name="20% - Accent6 5 2 5" xfId="2169" xr:uid="{00000000-0005-0000-0000-00002B080000}"/>
    <cellStyle name="20% - Accent6 5 2 5 2" xfId="2170" xr:uid="{00000000-0005-0000-0000-00002C080000}"/>
    <cellStyle name="20% - Accent6 5 2 6" xfId="2171" xr:uid="{00000000-0005-0000-0000-00002D080000}"/>
    <cellStyle name="20% - Accent6 5 2 7" xfId="2172" xr:uid="{00000000-0005-0000-0000-00002E080000}"/>
    <cellStyle name="20% - Accent6 5 2 8" xfId="2173" xr:uid="{00000000-0005-0000-0000-00002F080000}"/>
    <cellStyle name="20% - Accent6 5 2_Lcc_inputs" xfId="2174" xr:uid="{00000000-0005-0000-0000-000030080000}"/>
    <cellStyle name="20% - Accent6 5 3" xfId="2175" xr:uid="{00000000-0005-0000-0000-000031080000}"/>
    <cellStyle name="20% - Accent6 5 3 2" xfId="2176" xr:uid="{00000000-0005-0000-0000-000032080000}"/>
    <cellStyle name="20% - Accent6 5 3 2 2" xfId="2177" xr:uid="{00000000-0005-0000-0000-000033080000}"/>
    <cellStyle name="20% - Accent6 5 3 2 2 2" xfId="2178" xr:uid="{00000000-0005-0000-0000-000034080000}"/>
    <cellStyle name="20% - Accent6 5 3 2 2 2 2" xfId="2179" xr:uid="{00000000-0005-0000-0000-000035080000}"/>
    <cellStyle name="20% - Accent6 5 3 2 2 3" xfId="2180" xr:uid="{00000000-0005-0000-0000-000036080000}"/>
    <cellStyle name="20% - Accent6 5 3 2 3" xfId="2181" xr:uid="{00000000-0005-0000-0000-000037080000}"/>
    <cellStyle name="20% - Accent6 5 3 2 3 2" xfId="2182" xr:uid="{00000000-0005-0000-0000-000038080000}"/>
    <cellStyle name="20% - Accent6 5 3 2 3 2 2" xfId="2183" xr:uid="{00000000-0005-0000-0000-000039080000}"/>
    <cellStyle name="20% - Accent6 5 3 2 3 3" xfId="2184" xr:uid="{00000000-0005-0000-0000-00003A080000}"/>
    <cellStyle name="20% - Accent6 5 3 2 4" xfId="2185" xr:uid="{00000000-0005-0000-0000-00003B080000}"/>
    <cellStyle name="20% - Accent6 5 3 2 4 2" xfId="2186" xr:uid="{00000000-0005-0000-0000-00003C080000}"/>
    <cellStyle name="20% - Accent6 5 3 2 5" xfId="2187" xr:uid="{00000000-0005-0000-0000-00003D080000}"/>
    <cellStyle name="20% - Accent6 5 3 2_Lcc_inputs" xfId="2188" xr:uid="{00000000-0005-0000-0000-00003E080000}"/>
    <cellStyle name="20% - Accent6 5 3 3" xfId="2189" xr:uid="{00000000-0005-0000-0000-00003F080000}"/>
    <cellStyle name="20% - Accent6 5 3 3 2" xfId="2190" xr:uid="{00000000-0005-0000-0000-000040080000}"/>
    <cellStyle name="20% - Accent6 5 3 3 2 2" xfId="2191" xr:uid="{00000000-0005-0000-0000-000041080000}"/>
    <cellStyle name="20% - Accent6 5 3 3 2 3" xfId="2192" xr:uid="{00000000-0005-0000-0000-000042080000}"/>
    <cellStyle name="20% - Accent6 5 3 3 3" xfId="2193" xr:uid="{00000000-0005-0000-0000-000043080000}"/>
    <cellStyle name="20% - Accent6 5 3 3 4" xfId="2194" xr:uid="{00000000-0005-0000-0000-000044080000}"/>
    <cellStyle name="20% - Accent6 5 3 3_Lcc_inputs" xfId="2195" xr:uid="{00000000-0005-0000-0000-000045080000}"/>
    <cellStyle name="20% - Accent6 5 3 4" xfId="2196" xr:uid="{00000000-0005-0000-0000-000046080000}"/>
    <cellStyle name="20% - Accent6 5 3 4 2" xfId="2197" xr:uid="{00000000-0005-0000-0000-000047080000}"/>
    <cellStyle name="20% - Accent6 5 3 4 2 2" xfId="2198" xr:uid="{00000000-0005-0000-0000-000048080000}"/>
    <cellStyle name="20% - Accent6 5 3 4 3" xfId="2199" xr:uid="{00000000-0005-0000-0000-000049080000}"/>
    <cellStyle name="20% - Accent6 5 3 5" xfId="2200" xr:uid="{00000000-0005-0000-0000-00004A080000}"/>
    <cellStyle name="20% - Accent6 5 3 5 2" xfId="2201" xr:uid="{00000000-0005-0000-0000-00004B080000}"/>
    <cellStyle name="20% - Accent6 5 3 6" xfId="2202" xr:uid="{00000000-0005-0000-0000-00004C080000}"/>
    <cellStyle name="20% - Accent6 5 3 7" xfId="2203" xr:uid="{00000000-0005-0000-0000-00004D080000}"/>
    <cellStyle name="20% - Accent6 5 3 8" xfId="2204" xr:uid="{00000000-0005-0000-0000-00004E080000}"/>
    <cellStyle name="20% - Accent6 5 3_Lcc_inputs" xfId="2205" xr:uid="{00000000-0005-0000-0000-00004F080000}"/>
    <cellStyle name="20% - Accent6 5 4" xfId="2206" xr:uid="{00000000-0005-0000-0000-000050080000}"/>
    <cellStyle name="20% - Accent6 6" xfId="2207" xr:uid="{00000000-0005-0000-0000-000051080000}"/>
    <cellStyle name="20% - Accent6 6 2" xfId="2208" xr:uid="{00000000-0005-0000-0000-000052080000}"/>
    <cellStyle name="20% - Accent6 6 2 2" xfId="2209" xr:uid="{00000000-0005-0000-0000-000053080000}"/>
    <cellStyle name="20% - Accent6 6 2 2 2" xfId="2210" xr:uid="{00000000-0005-0000-0000-000054080000}"/>
    <cellStyle name="20% - Accent6 6 2 2 2 2" xfId="2211" xr:uid="{00000000-0005-0000-0000-000055080000}"/>
    <cellStyle name="20% - Accent6 6 2 2 2 2 2" xfId="2212" xr:uid="{00000000-0005-0000-0000-000056080000}"/>
    <cellStyle name="20% - Accent6 6 2 2 2 3" xfId="2213" xr:uid="{00000000-0005-0000-0000-000057080000}"/>
    <cellStyle name="20% - Accent6 6 2 2 3" xfId="2214" xr:uid="{00000000-0005-0000-0000-000058080000}"/>
    <cellStyle name="20% - Accent6 6 2 2 3 2" xfId="2215" xr:uid="{00000000-0005-0000-0000-000059080000}"/>
    <cellStyle name="20% - Accent6 6 2 2 3 2 2" xfId="2216" xr:uid="{00000000-0005-0000-0000-00005A080000}"/>
    <cellStyle name="20% - Accent6 6 2 2 3 3" xfId="2217" xr:uid="{00000000-0005-0000-0000-00005B080000}"/>
    <cellStyle name="20% - Accent6 6 2 2 4" xfId="2218" xr:uid="{00000000-0005-0000-0000-00005C080000}"/>
    <cellStyle name="20% - Accent6 6 2 2 4 2" xfId="2219" xr:uid="{00000000-0005-0000-0000-00005D080000}"/>
    <cellStyle name="20% - Accent6 6 2 2 5" xfId="2220" xr:uid="{00000000-0005-0000-0000-00005E080000}"/>
    <cellStyle name="20% - Accent6 6 2 2_Lcc_inputs" xfId="2221" xr:uid="{00000000-0005-0000-0000-00005F080000}"/>
    <cellStyle name="20% - Accent6 6 2 3" xfId="2222" xr:uid="{00000000-0005-0000-0000-000060080000}"/>
    <cellStyle name="20% - Accent6 6 2 3 2" xfId="2223" xr:uid="{00000000-0005-0000-0000-000061080000}"/>
    <cellStyle name="20% - Accent6 6 2 3 2 2" xfId="2224" xr:uid="{00000000-0005-0000-0000-000062080000}"/>
    <cellStyle name="20% - Accent6 6 2 3 2 3" xfId="2225" xr:uid="{00000000-0005-0000-0000-000063080000}"/>
    <cellStyle name="20% - Accent6 6 2 3 3" xfId="2226" xr:uid="{00000000-0005-0000-0000-000064080000}"/>
    <cellStyle name="20% - Accent6 6 2 3 4" xfId="2227" xr:uid="{00000000-0005-0000-0000-000065080000}"/>
    <cellStyle name="20% - Accent6 6 2 3_Lcc_inputs" xfId="2228" xr:uid="{00000000-0005-0000-0000-000066080000}"/>
    <cellStyle name="20% - Accent6 6 2 4" xfId="2229" xr:uid="{00000000-0005-0000-0000-000067080000}"/>
    <cellStyle name="20% - Accent6 6 2 4 2" xfId="2230" xr:uid="{00000000-0005-0000-0000-000068080000}"/>
    <cellStyle name="20% - Accent6 6 2 4 2 2" xfId="2231" xr:uid="{00000000-0005-0000-0000-000069080000}"/>
    <cellStyle name="20% - Accent6 6 2 4 3" xfId="2232" xr:uid="{00000000-0005-0000-0000-00006A080000}"/>
    <cellStyle name="20% - Accent6 6 2 5" xfId="2233" xr:uid="{00000000-0005-0000-0000-00006B080000}"/>
    <cellStyle name="20% - Accent6 6 2 5 2" xfId="2234" xr:uid="{00000000-0005-0000-0000-00006C080000}"/>
    <cellStyle name="20% - Accent6 6 2 6" xfId="2235" xr:uid="{00000000-0005-0000-0000-00006D080000}"/>
    <cellStyle name="20% - Accent6 6 2 7" xfId="2236" xr:uid="{00000000-0005-0000-0000-00006E080000}"/>
    <cellStyle name="20% - Accent6 6 2 8" xfId="2237" xr:uid="{00000000-0005-0000-0000-00006F080000}"/>
    <cellStyle name="20% - Accent6 6 2_Lcc_inputs" xfId="2238" xr:uid="{00000000-0005-0000-0000-000070080000}"/>
    <cellStyle name="20% - Accent6 6 3" xfId="2239" xr:uid="{00000000-0005-0000-0000-000071080000}"/>
    <cellStyle name="20% - Accent6 6 3 2" xfId="2240" xr:uid="{00000000-0005-0000-0000-000072080000}"/>
    <cellStyle name="20% - Accent6 6 3 2 2" xfId="2241" xr:uid="{00000000-0005-0000-0000-000073080000}"/>
    <cellStyle name="20% - Accent6 6 3 2 2 2" xfId="2242" xr:uid="{00000000-0005-0000-0000-000074080000}"/>
    <cellStyle name="20% - Accent6 6 3 2 3" xfId="2243" xr:uid="{00000000-0005-0000-0000-000075080000}"/>
    <cellStyle name="20% - Accent6 6 3 3" xfId="2244" xr:uid="{00000000-0005-0000-0000-000076080000}"/>
    <cellStyle name="20% - Accent6 6 3 3 2" xfId="2245" xr:uid="{00000000-0005-0000-0000-000077080000}"/>
    <cellStyle name="20% - Accent6 6 3 3 2 2" xfId="2246" xr:uid="{00000000-0005-0000-0000-000078080000}"/>
    <cellStyle name="20% - Accent6 6 3 3 3" xfId="2247" xr:uid="{00000000-0005-0000-0000-000079080000}"/>
    <cellStyle name="20% - Accent6 6 3 4" xfId="2248" xr:uid="{00000000-0005-0000-0000-00007A080000}"/>
    <cellStyle name="20% - Accent6 6 3 4 2" xfId="2249" xr:uid="{00000000-0005-0000-0000-00007B080000}"/>
    <cellStyle name="20% - Accent6 6 3 5" xfId="2250" xr:uid="{00000000-0005-0000-0000-00007C080000}"/>
    <cellStyle name="20% - Accent6 6 3_Lcc_inputs" xfId="2251" xr:uid="{00000000-0005-0000-0000-00007D080000}"/>
    <cellStyle name="20% - Accent6 6 4" xfId="2252" xr:uid="{00000000-0005-0000-0000-00007E080000}"/>
    <cellStyle name="20% - Accent6 6 4 2" xfId="2253" xr:uid="{00000000-0005-0000-0000-00007F080000}"/>
    <cellStyle name="20% - Accent6 6 4 2 2" xfId="2254" xr:uid="{00000000-0005-0000-0000-000080080000}"/>
    <cellStyle name="20% - Accent6 6 4 2 3" xfId="2255" xr:uid="{00000000-0005-0000-0000-000081080000}"/>
    <cellStyle name="20% - Accent6 6 4 3" xfId="2256" xr:uid="{00000000-0005-0000-0000-000082080000}"/>
    <cellStyle name="20% - Accent6 6 4 4" xfId="2257" xr:uid="{00000000-0005-0000-0000-000083080000}"/>
    <cellStyle name="20% - Accent6 6 4_Lcc_inputs" xfId="2258" xr:uid="{00000000-0005-0000-0000-000084080000}"/>
    <cellStyle name="20% - Accent6 6 5" xfId="2259" xr:uid="{00000000-0005-0000-0000-000085080000}"/>
    <cellStyle name="20% - Accent6 6 5 2" xfId="2260" xr:uid="{00000000-0005-0000-0000-000086080000}"/>
    <cellStyle name="20% - Accent6 6 5 2 2" xfId="2261" xr:uid="{00000000-0005-0000-0000-000087080000}"/>
    <cellStyle name="20% - Accent6 6 5 3" xfId="2262" xr:uid="{00000000-0005-0000-0000-000088080000}"/>
    <cellStyle name="20% - Accent6 6 6" xfId="2263" xr:uid="{00000000-0005-0000-0000-000089080000}"/>
    <cellStyle name="20% - Accent6 6 6 2" xfId="2264" xr:uid="{00000000-0005-0000-0000-00008A080000}"/>
    <cellStyle name="20% - Accent6 6 7" xfId="2265" xr:uid="{00000000-0005-0000-0000-00008B080000}"/>
    <cellStyle name="20% - Accent6 6 8" xfId="2266" xr:uid="{00000000-0005-0000-0000-00008C080000}"/>
    <cellStyle name="20% - Accent6 6 9" xfId="2267" xr:uid="{00000000-0005-0000-0000-00008D080000}"/>
    <cellStyle name="20% - Accent6 6_Lcc_inputs" xfId="2268" xr:uid="{00000000-0005-0000-0000-00008E080000}"/>
    <cellStyle name="20% - Accent6 7" xfId="2269" xr:uid="{00000000-0005-0000-0000-00008F080000}"/>
    <cellStyle name="20% - Accent6 7 2" xfId="2270" xr:uid="{00000000-0005-0000-0000-000090080000}"/>
    <cellStyle name="20% - Accent6 7 2 2" xfId="2271" xr:uid="{00000000-0005-0000-0000-000091080000}"/>
    <cellStyle name="20% - Accent6 7 2 2 2" xfId="2272" xr:uid="{00000000-0005-0000-0000-000092080000}"/>
    <cellStyle name="20% - Accent6 7 2 2 2 2" xfId="2273" xr:uid="{00000000-0005-0000-0000-000093080000}"/>
    <cellStyle name="20% - Accent6 7 2 2 2 2 2" xfId="2274" xr:uid="{00000000-0005-0000-0000-000094080000}"/>
    <cellStyle name="20% - Accent6 7 2 2 2 3" xfId="2275" xr:uid="{00000000-0005-0000-0000-000095080000}"/>
    <cellStyle name="20% - Accent6 7 2 2 3" xfId="2276" xr:uid="{00000000-0005-0000-0000-000096080000}"/>
    <cellStyle name="20% - Accent6 7 2 2 3 2" xfId="2277" xr:uid="{00000000-0005-0000-0000-000097080000}"/>
    <cellStyle name="20% - Accent6 7 2 2 3 2 2" xfId="2278" xr:uid="{00000000-0005-0000-0000-000098080000}"/>
    <cellStyle name="20% - Accent6 7 2 2 3 3" xfId="2279" xr:uid="{00000000-0005-0000-0000-000099080000}"/>
    <cellStyle name="20% - Accent6 7 2 2 4" xfId="2280" xr:uid="{00000000-0005-0000-0000-00009A080000}"/>
    <cellStyle name="20% - Accent6 7 2 2 4 2" xfId="2281" xr:uid="{00000000-0005-0000-0000-00009B080000}"/>
    <cellStyle name="20% - Accent6 7 2 2 5" xfId="2282" xr:uid="{00000000-0005-0000-0000-00009C080000}"/>
    <cellStyle name="20% - Accent6 7 2 2_Lcc_inputs" xfId="2283" xr:uid="{00000000-0005-0000-0000-00009D080000}"/>
    <cellStyle name="20% - Accent6 7 2 3" xfId="2284" xr:uid="{00000000-0005-0000-0000-00009E080000}"/>
    <cellStyle name="20% - Accent6 7 2 3 2" xfId="2285" xr:uid="{00000000-0005-0000-0000-00009F080000}"/>
    <cellStyle name="20% - Accent6 7 2 3 2 2" xfId="2286" xr:uid="{00000000-0005-0000-0000-0000A0080000}"/>
    <cellStyle name="20% - Accent6 7 2 3 2 3" xfId="2287" xr:uid="{00000000-0005-0000-0000-0000A1080000}"/>
    <cellStyle name="20% - Accent6 7 2 3 3" xfId="2288" xr:uid="{00000000-0005-0000-0000-0000A2080000}"/>
    <cellStyle name="20% - Accent6 7 2 3 4" xfId="2289" xr:uid="{00000000-0005-0000-0000-0000A3080000}"/>
    <cellStyle name="20% - Accent6 7 2 3_Lcc_inputs" xfId="2290" xr:uid="{00000000-0005-0000-0000-0000A4080000}"/>
    <cellStyle name="20% - Accent6 7 2 4" xfId="2291" xr:uid="{00000000-0005-0000-0000-0000A5080000}"/>
    <cellStyle name="20% - Accent6 7 2 4 2" xfId="2292" xr:uid="{00000000-0005-0000-0000-0000A6080000}"/>
    <cellStyle name="20% - Accent6 7 2 4 2 2" xfId="2293" xr:uid="{00000000-0005-0000-0000-0000A7080000}"/>
    <cellStyle name="20% - Accent6 7 2 4 3" xfId="2294" xr:uid="{00000000-0005-0000-0000-0000A8080000}"/>
    <cellStyle name="20% - Accent6 7 2 5" xfId="2295" xr:uid="{00000000-0005-0000-0000-0000A9080000}"/>
    <cellStyle name="20% - Accent6 7 2 5 2" xfId="2296" xr:uid="{00000000-0005-0000-0000-0000AA080000}"/>
    <cellStyle name="20% - Accent6 7 2 6" xfId="2297" xr:uid="{00000000-0005-0000-0000-0000AB080000}"/>
    <cellStyle name="20% - Accent6 7 2 7" xfId="2298" xr:uid="{00000000-0005-0000-0000-0000AC080000}"/>
    <cellStyle name="20% - Accent6 7 2 8" xfId="2299" xr:uid="{00000000-0005-0000-0000-0000AD080000}"/>
    <cellStyle name="20% - Accent6 7 2_Lcc_inputs" xfId="2300" xr:uid="{00000000-0005-0000-0000-0000AE080000}"/>
    <cellStyle name="20% - Accent6 7 3" xfId="2301" xr:uid="{00000000-0005-0000-0000-0000AF080000}"/>
    <cellStyle name="20% - Accent6 7 3 2" xfId="2302" xr:uid="{00000000-0005-0000-0000-0000B0080000}"/>
    <cellStyle name="20% - Accent6 7 3 2 2" xfId="2303" xr:uid="{00000000-0005-0000-0000-0000B1080000}"/>
    <cellStyle name="20% - Accent6 7 3 2 2 2" xfId="2304" xr:uid="{00000000-0005-0000-0000-0000B2080000}"/>
    <cellStyle name="20% - Accent6 7 3 2 3" xfId="2305" xr:uid="{00000000-0005-0000-0000-0000B3080000}"/>
    <cellStyle name="20% - Accent6 7 3 3" xfId="2306" xr:uid="{00000000-0005-0000-0000-0000B4080000}"/>
    <cellStyle name="20% - Accent6 7 3 3 2" xfId="2307" xr:uid="{00000000-0005-0000-0000-0000B5080000}"/>
    <cellStyle name="20% - Accent6 7 3 3 2 2" xfId="2308" xr:uid="{00000000-0005-0000-0000-0000B6080000}"/>
    <cellStyle name="20% - Accent6 7 3 3 3" xfId="2309" xr:uid="{00000000-0005-0000-0000-0000B7080000}"/>
    <cellStyle name="20% - Accent6 7 3 4" xfId="2310" xr:uid="{00000000-0005-0000-0000-0000B8080000}"/>
    <cellStyle name="20% - Accent6 7 3 4 2" xfId="2311" xr:uid="{00000000-0005-0000-0000-0000B9080000}"/>
    <cellStyle name="20% - Accent6 7 3 5" xfId="2312" xr:uid="{00000000-0005-0000-0000-0000BA080000}"/>
    <cellStyle name="20% - Accent6 7 3_Lcc_inputs" xfId="2313" xr:uid="{00000000-0005-0000-0000-0000BB080000}"/>
    <cellStyle name="20% - Accent6 7 4" xfId="2314" xr:uid="{00000000-0005-0000-0000-0000BC080000}"/>
    <cellStyle name="20% - Accent6 7 4 2" xfId="2315" xr:uid="{00000000-0005-0000-0000-0000BD080000}"/>
    <cellStyle name="20% - Accent6 7 4 2 2" xfId="2316" xr:uid="{00000000-0005-0000-0000-0000BE080000}"/>
    <cellStyle name="20% - Accent6 7 4 2 3" xfId="2317" xr:uid="{00000000-0005-0000-0000-0000BF080000}"/>
    <cellStyle name="20% - Accent6 7 4 3" xfId="2318" xr:uid="{00000000-0005-0000-0000-0000C0080000}"/>
    <cellStyle name="20% - Accent6 7 4 4" xfId="2319" xr:uid="{00000000-0005-0000-0000-0000C1080000}"/>
    <cellStyle name="20% - Accent6 7 4_Lcc_inputs" xfId="2320" xr:uid="{00000000-0005-0000-0000-0000C2080000}"/>
    <cellStyle name="20% - Accent6 7 5" xfId="2321" xr:uid="{00000000-0005-0000-0000-0000C3080000}"/>
    <cellStyle name="20% - Accent6 7 5 2" xfId="2322" xr:uid="{00000000-0005-0000-0000-0000C4080000}"/>
    <cellStyle name="20% - Accent6 7 5 2 2" xfId="2323" xr:uid="{00000000-0005-0000-0000-0000C5080000}"/>
    <cellStyle name="20% - Accent6 7 5 3" xfId="2324" xr:uid="{00000000-0005-0000-0000-0000C6080000}"/>
    <cellStyle name="20% - Accent6 7 6" xfId="2325" xr:uid="{00000000-0005-0000-0000-0000C7080000}"/>
    <cellStyle name="20% - Accent6 7 6 2" xfId="2326" xr:uid="{00000000-0005-0000-0000-0000C8080000}"/>
    <cellStyle name="20% - Accent6 7 7" xfId="2327" xr:uid="{00000000-0005-0000-0000-0000C9080000}"/>
    <cellStyle name="20% - Accent6 7 8" xfId="2328" xr:uid="{00000000-0005-0000-0000-0000CA080000}"/>
    <cellStyle name="20% - Accent6 7 9" xfId="2329" xr:uid="{00000000-0005-0000-0000-0000CB080000}"/>
    <cellStyle name="20% - Accent6 7_Lcc_inputs" xfId="2330" xr:uid="{00000000-0005-0000-0000-0000CC080000}"/>
    <cellStyle name="20% - Accent6 8" xfId="2331" xr:uid="{00000000-0005-0000-0000-0000CD080000}"/>
    <cellStyle name="20% - Accent6 8 2" xfId="2332" xr:uid="{00000000-0005-0000-0000-0000CE080000}"/>
    <cellStyle name="20% - Accent6 8 2 2" xfId="2333" xr:uid="{00000000-0005-0000-0000-0000CF080000}"/>
    <cellStyle name="20% - Accent6 8 2 2 2" xfId="2334" xr:uid="{00000000-0005-0000-0000-0000D0080000}"/>
    <cellStyle name="20% - Accent6 8 2 2 2 2" xfId="2335" xr:uid="{00000000-0005-0000-0000-0000D1080000}"/>
    <cellStyle name="20% - Accent6 8 2 2 3" xfId="2336" xr:uid="{00000000-0005-0000-0000-0000D2080000}"/>
    <cellStyle name="20% - Accent6 8 2 3" xfId="2337" xr:uid="{00000000-0005-0000-0000-0000D3080000}"/>
    <cellStyle name="20% - Accent6 8 2 3 2" xfId="2338" xr:uid="{00000000-0005-0000-0000-0000D4080000}"/>
    <cellStyle name="20% - Accent6 8 2 3 2 2" xfId="2339" xr:uid="{00000000-0005-0000-0000-0000D5080000}"/>
    <cellStyle name="20% - Accent6 8 2 3 3" xfId="2340" xr:uid="{00000000-0005-0000-0000-0000D6080000}"/>
    <cellStyle name="20% - Accent6 8 2 4" xfId="2341" xr:uid="{00000000-0005-0000-0000-0000D7080000}"/>
    <cellStyle name="20% - Accent6 8 2 4 2" xfId="2342" xr:uid="{00000000-0005-0000-0000-0000D8080000}"/>
    <cellStyle name="20% - Accent6 8 2 5" xfId="2343" xr:uid="{00000000-0005-0000-0000-0000D9080000}"/>
    <cellStyle name="20% - Accent6 8 2_Lcc_inputs" xfId="2344" xr:uid="{00000000-0005-0000-0000-0000DA080000}"/>
    <cellStyle name="20% - Accent6 8 3" xfId="2345" xr:uid="{00000000-0005-0000-0000-0000DB080000}"/>
    <cellStyle name="20% - Accent6 8 3 2" xfId="2346" xr:uid="{00000000-0005-0000-0000-0000DC080000}"/>
    <cellStyle name="20% - Accent6 8 3 2 2" xfId="2347" xr:uid="{00000000-0005-0000-0000-0000DD080000}"/>
    <cellStyle name="20% - Accent6 8 3 2 3" xfId="2348" xr:uid="{00000000-0005-0000-0000-0000DE080000}"/>
    <cellStyle name="20% - Accent6 8 3 3" xfId="2349" xr:uid="{00000000-0005-0000-0000-0000DF080000}"/>
    <cellStyle name="20% - Accent6 8 3 4" xfId="2350" xr:uid="{00000000-0005-0000-0000-0000E0080000}"/>
    <cellStyle name="20% - Accent6 8 3_Lcc_inputs" xfId="2351" xr:uid="{00000000-0005-0000-0000-0000E1080000}"/>
    <cellStyle name="20% - Accent6 8 4" xfId="2352" xr:uid="{00000000-0005-0000-0000-0000E2080000}"/>
    <cellStyle name="20% - Accent6 8 4 2" xfId="2353" xr:uid="{00000000-0005-0000-0000-0000E3080000}"/>
    <cellStyle name="20% - Accent6 8 4 2 2" xfId="2354" xr:uid="{00000000-0005-0000-0000-0000E4080000}"/>
    <cellStyle name="20% - Accent6 8 4 3" xfId="2355" xr:uid="{00000000-0005-0000-0000-0000E5080000}"/>
    <cellStyle name="20% - Accent6 8 5" xfId="2356" xr:uid="{00000000-0005-0000-0000-0000E6080000}"/>
    <cellStyle name="20% - Accent6 8 5 2" xfId="2357" xr:uid="{00000000-0005-0000-0000-0000E7080000}"/>
    <cellStyle name="20% - Accent6 8 6" xfId="2358" xr:uid="{00000000-0005-0000-0000-0000E8080000}"/>
    <cellStyle name="20% - Accent6 8 7" xfId="2359" xr:uid="{00000000-0005-0000-0000-0000E9080000}"/>
    <cellStyle name="20% - Accent6 8 8" xfId="2360" xr:uid="{00000000-0005-0000-0000-0000EA080000}"/>
    <cellStyle name="20% - Accent6 8_Lcc_inputs" xfId="2361" xr:uid="{00000000-0005-0000-0000-0000EB080000}"/>
    <cellStyle name="20% - Accent6 9" xfId="2362" xr:uid="{00000000-0005-0000-0000-0000EC080000}"/>
    <cellStyle name="20% - Accent6 9 2" xfId="2363" xr:uid="{00000000-0005-0000-0000-0000ED080000}"/>
    <cellStyle name="20% - Accent6 9 2 2" xfId="2364" xr:uid="{00000000-0005-0000-0000-0000EE080000}"/>
    <cellStyle name="20% - Accent6 9 2 2 2" xfId="2365" xr:uid="{00000000-0005-0000-0000-0000EF080000}"/>
    <cellStyle name="20% - Accent6 9 2 2 3" xfId="2366" xr:uid="{00000000-0005-0000-0000-0000F0080000}"/>
    <cellStyle name="20% - Accent6 9 2 3" xfId="2367" xr:uid="{00000000-0005-0000-0000-0000F1080000}"/>
    <cellStyle name="20% - Accent6 9 2 4" xfId="2368" xr:uid="{00000000-0005-0000-0000-0000F2080000}"/>
    <cellStyle name="20% - Accent6 9 2_Lcc_inputs" xfId="2369" xr:uid="{00000000-0005-0000-0000-0000F3080000}"/>
    <cellStyle name="20% - Accent6 9 3" xfId="2370" xr:uid="{00000000-0005-0000-0000-0000F4080000}"/>
    <cellStyle name="20% - Accent6 9 3 2" xfId="2371" xr:uid="{00000000-0005-0000-0000-0000F5080000}"/>
    <cellStyle name="20% - Accent6 9 3 2 2" xfId="2372" xr:uid="{00000000-0005-0000-0000-0000F6080000}"/>
    <cellStyle name="20% - Accent6 9 3 3" xfId="2373" xr:uid="{00000000-0005-0000-0000-0000F7080000}"/>
    <cellStyle name="20% - Accent6 9 4" xfId="2374" xr:uid="{00000000-0005-0000-0000-0000F8080000}"/>
    <cellStyle name="20% - Accent6 9 4 2" xfId="2375" xr:uid="{00000000-0005-0000-0000-0000F9080000}"/>
    <cellStyle name="20% - Accent6 9 5" xfId="2376" xr:uid="{00000000-0005-0000-0000-0000FA080000}"/>
    <cellStyle name="20% - Accent6 9 6" xfId="2377" xr:uid="{00000000-0005-0000-0000-0000FB080000}"/>
    <cellStyle name="20% - Accent6 9 7" xfId="2378" xr:uid="{00000000-0005-0000-0000-0000FC080000}"/>
    <cellStyle name="20% - Accent6 9_Lcc_inputs" xfId="2379" xr:uid="{00000000-0005-0000-0000-0000FD080000}"/>
    <cellStyle name="40% - Accent1 10" xfId="2380" xr:uid="{00000000-0005-0000-0000-0000FE080000}"/>
    <cellStyle name="40% - Accent1 10 2" xfId="2381" xr:uid="{00000000-0005-0000-0000-0000FF080000}"/>
    <cellStyle name="40% - Accent1 10 2 2" xfId="2382" xr:uid="{00000000-0005-0000-0000-000000090000}"/>
    <cellStyle name="40% - Accent1 10 2 3" xfId="2383" xr:uid="{00000000-0005-0000-0000-000001090000}"/>
    <cellStyle name="40% - Accent1 10 3" xfId="2384" xr:uid="{00000000-0005-0000-0000-000002090000}"/>
    <cellStyle name="40% - Accent1 10 4" xfId="2385" xr:uid="{00000000-0005-0000-0000-000003090000}"/>
    <cellStyle name="40% - Accent1 10_Lcc_inputs" xfId="2386" xr:uid="{00000000-0005-0000-0000-000004090000}"/>
    <cellStyle name="40% - Accent1 11" xfId="2387" xr:uid="{00000000-0005-0000-0000-000005090000}"/>
    <cellStyle name="40% - Accent1 11 2" xfId="2388" xr:uid="{00000000-0005-0000-0000-000006090000}"/>
    <cellStyle name="40% - Accent1 11 2 2" xfId="2389" xr:uid="{00000000-0005-0000-0000-000007090000}"/>
    <cellStyle name="40% - Accent1 11 3" xfId="2390" xr:uid="{00000000-0005-0000-0000-000008090000}"/>
    <cellStyle name="40% - Accent1 12" xfId="2391" xr:uid="{00000000-0005-0000-0000-000009090000}"/>
    <cellStyle name="40% - Accent1 12 2" xfId="2392" xr:uid="{00000000-0005-0000-0000-00000A090000}"/>
    <cellStyle name="40% - Accent1 13" xfId="2393" xr:uid="{00000000-0005-0000-0000-00000B090000}"/>
    <cellStyle name="40% - Accent1 13 2" xfId="2394" xr:uid="{00000000-0005-0000-0000-00000C090000}"/>
    <cellStyle name="40% - Accent1 14" xfId="2395" xr:uid="{00000000-0005-0000-0000-00000D090000}"/>
    <cellStyle name="40% - Accent1 15" xfId="55258" xr:uid="{00000000-0005-0000-0000-00000E090000}"/>
    <cellStyle name="40% - Accent1 16" xfId="55283" xr:uid="{00000000-0005-0000-0000-00000F090000}"/>
    <cellStyle name="40% - Accent1 17" xfId="55316" xr:uid="{00000000-0005-0000-0000-000010090000}"/>
    <cellStyle name="40% - Accent1 2" xfId="37" xr:uid="{00000000-0005-0000-0000-000011090000}"/>
    <cellStyle name="40% - Accent1 2 2" xfId="2396" xr:uid="{00000000-0005-0000-0000-000012090000}"/>
    <cellStyle name="40% - Accent1 2 2 2" xfId="2397" xr:uid="{00000000-0005-0000-0000-000013090000}"/>
    <cellStyle name="40% - Accent1 2 2 2 2" xfId="2398" xr:uid="{00000000-0005-0000-0000-000014090000}"/>
    <cellStyle name="40% - Accent1 2 3" xfId="2399" xr:uid="{00000000-0005-0000-0000-000015090000}"/>
    <cellStyle name="40% - Accent1 2 3 2" xfId="2400" xr:uid="{00000000-0005-0000-0000-000016090000}"/>
    <cellStyle name="40% - Accent1 2 4" xfId="2401" xr:uid="{00000000-0005-0000-0000-000017090000}"/>
    <cellStyle name="40% - Accent1 2 4 2" xfId="2402" xr:uid="{00000000-0005-0000-0000-000018090000}"/>
    <cellStyle name="40% - Accent1 2 4 2 2" xfId="2403" xr:uid="{00000000-0005-0000-0000-000019090000}"/>
    <cellStyle name="40% - Accent1 2 4 2 2 2" xfId="2404" xr:uid="{00000000-0005-0000-0000-00001A090000}"/>
    <cellStyle name="40% - Accent1 2 4 2 2 3" xfId="2405" xr:uid="{00000000-0005-0000-0000-00001B090000}"/>
    <cellStyle name="40% - Accent1 2 4 2 3" xfId="2406" xr:uid="{00000000-0005-0000-0000-00001C090000}"/>
    <cellStyle name="40% - Accent1 2 4 2 3 2" xfId="2407" xr:uid="{00000000-0005-0000-0000-00001D090000}"/>
    <cellStyle name="40% - Accent1 2 4 2 4" xfId="2408" xr:uid="{00000000-0005-0000-0000-00001E090000}"/>
    <cellStyle name="40% - Accent1 2 4 2 5" xfId="2409" xr:uid="{00000000-0005-0000-0000-00001F090000}"/>
    <cellStyle name="40% - Accent1 2 4 2_Lcc_inputs" xfId="2410" xr:uid="{00000000-0005-0000-0000-000020090000}"/>
    <cellStyle name="40% - Accent1 2 4 3" xfId="2411" xr:uid="{00000000-0005-0000-0000-000021090000}"/>
    <cellStyle name="40% - Accent1 2 4 3 2" xfId="2412" xr:uid="{00000000-0005-0000-0000-000022090000}"/>
    <cellStyle name="40% - Accent1 2 4 3 2 2" xfId="2413" xr:uid="{00000000-0005-0000-0000-000023090000}"/>
    <cellStyle name="40% - Accent1 2 4 3 3" xfId="2414" xr:uid="{00000000-0005-0000-0000-000024090000}"/>
    <cellStyle name="40% - Accent1 2 4 3 4" xfId="2415" xr:uid="{00000000-0005-0000-0000-000025090000}"/>
    <cellStyle name="40% - Accent1 2 4 3_Lcc_inputs" xfId="2416" xr:uid="{00000000-0005-0000-0000-000026090000}"/>
    <cellStyle name="40% - Accent1 2 4 4" xfId="2417" xr:uid="{00000000-0005-0000-0000-000027090000}"/>
    <cellStyle name="40% - Accent1 2 4 4 2" xfId="2418" xr:uid="{00000000-0005-0000-0000-000028090000}"/>
    <cellStyle name="40% - Accent1 2 4 4 3" xfId="2419" xr:uid="{00000000-0005-0000-0000-000029090000}"/>
    <cellStyle name="40% - Accent1 2 4 5" xfId="2420" xr:uid="{00000000-0005-0000-0000-00002A090000}"/>
    <cellStyle name="40% - Accent1 2 4 5 2" xfId="2421" xr:uid="{00000000-0005-0000-0000-00002B090000}"/>
    <cellStyle name="40% - Accent1 2 4 6" xfId="2422" xr:uid="{00000000-0005-0000-0000-00002C090000}"/>
    <cellStyle name="40% - Accent1 2 4_Lcc_inputs" xfId="2423" xr:uid="{00000000-0005-0000-0000-00002D090000}"/>
    <cellStyle name="40% - Accent1 2 5" xfId="2424" xr:uid="{00000000-0005-0000-0000-00002E090000}"/>
    <cellStyle name="40% - Accent1 2 5 2" xfId="2425" xr:uid="{00000000-0005-0000-0000-00002F090000}"/>
    <cellStyle name="40% - Accent1 2 5 2 2" xfId="2426" xr:uid="{00000000-0005-0000-0000-000030090000}"/>
    <cellStyle name="40% - Accent1 2 5 2 3" xfId="2427" xr:uid="{00000000-0005-0000-0000-000031090000}"/>
    <cellStyle name="40% - Accent1 2 5 3" xfId="2428" xr:uid="{00000000-0005-0000-0000-000032090000}"/>
    <cellStyle name="40% - Accent1 2 5 3 2" xfId="2429" xr:uid="{00000000-0005-0000-0000-000033090000}"/>
    <cellStyle name="40% - Accent1 2 5 4" xfId="2430" xr:uid="{00000000-0005-0000-0000-000034090000}"/>
    <cellStyle name="40% - Accent1 2 5_Lcc_inputs" xfId="2431" xr:uid="{00000000-0005-0000-0000-000035090000}"/>
    <cellStyle name="40% - Accent1 2 6" xfId="2432" xr:uid="{00000000-0005-0000-0000-000036090000}"/>
    <cellStyle name="40% - Accent1 2 6 2" xfId="2433" xr:uid="{00000000-0005-0000-0000-000037090000}"/>
    <cellStyle name="40% - Accent1 2 6 2 2" xfId="2434" xr:uid="{00000000-0005-0000-0000-000038090000}"/>
    <cellStyle name="40% - Accent1 2 6 2 3" xfId="2435" xr:uid="{00000000-0005-0000-0000-000039090000}"/>
    <cellStyle name="40% - Accent1 2 6 3" xfId="2436" xr:uid="{00000000-0005-0000-0000-00003A090000}"/>
    <cellStyle name="40% - Accent1 2 6 3 2" xfId="2437" xr:uid="{00000000-0005-0000-0000-00003B090000}"/>
    <cellStyle name="40% - Accent1 2 6 4" xfId="2438" xr:uid="{00000000-0005-0000-0000-00003C090000}"/>
    <cellStyle name="40% - Accent1 2 6_Lcc_inputs" xfId="2439" xr:uid="{00000000-0005-0000-0000-00003D090000}"/>
    <cellStyle name="40% - Accent1 2 7" xfId="2440" xr:uid="{00000000-0005-0000-0000-00003E090000}"/>
    <cellStyle name="40% - Accent1 2 8" xfId="2441" xr:uid="{00000000-0005-0000-0000-00003F090000}"/>
    <cellStyle name="40% - Accent1 2 9" xfId="2442" xr:uid="{00000000-0005-0000-0000-000040090000}"/>
    <cellStyle name="40% - Accent1 2_Lcc_inputs" xfId="2443" xr:uid="{00000000-0005-0000-0000-000041090000}"/>
    <cellStyle name="40% - Accent1 3" xfId="2444" xr:uid="{00000000-0005-0000-0000-000042090000}"/>
    <cellStyle name="40% - Accent1 3 2" xfId="2445" xr:uid="{00000000-0005-0000-0000-000043090000}"/>
    <cellStyle name="40% - Accent1 3 2 2" xfId="2446" xr:uid="{00000000-0005-0000-0000-000044090000}"/>
    <cellStyle name="40% - Accent1 3 2 2 2" xfId="2447" xr:uid="{00000000-0005-0000-0000-000045090000}"/>
    <cellStyle name="40% - Accent1 3 2 3" xfId="2448" xr:uid="{00000000-0005-0000-0000-000046090000}"/>
    <cellStyle name="40% - Accent1 3 3" xfId="2449" xr:uid="{00000000-0005-0000-0000-000047090000}"/>
    <cellStyle name="40% - Accent1 3 3 2" xfId="2450" xr:uid="{00000000-0005-0000-0000-000048090000}"/>
    <cellStyle name="40% - Accent1 3 3 3" xfId="2451" xr:uid="{00000000-0005-0000-0000-000049090000}"/>
    <cellStyle name="40% - Accent1 3 4" xfId="2452" xr:uid="{00000000-0005-0000-0000-00004A090000}"/>
    <cellStyle name="40% - Accent1 3 4 2" xfId="2453" xr:uid="{00000000-0005-0000-0000-00004B090000}"/>
    <cellStyle name="40% - Accent1 3 5" xfId="2454" xr:uid="{00000000-0005-0000-0000-00004C090000}"/>
    <cellStyle name="40% - Accent1 3 5 2" xfId="2455" xr:uid="{00000000-0005-0000-0000-00004D090000}"/>
    <cellStyle name="40% - Accent1 3 6" xfId="2456" xr:uid="{00000000-0005-0000-0000-00004E090000}"/>
    <cellStyle name="40% - Accent1 3 7" xfId="2457" xr:uid="{00000000-0005-0000-0000-00004F090000}"/>
    <cellStyle name="40% - Accent1 3 8" xfId="2458" xr:uid="{00000000-0005-0000-0000-000050090000}"/>
    <cellStyle name="40% - Accent1 4" xfId="2459" xr:uid="{00000000-0005-0000-0000-000051090000}"/>
    <cellStyle name="40% - Accent1 4 2" xfId="2460" xr:uid="{00000000-0005-0000-0000-000052090000}"/>
    <cellStyle name="40% - Accent1 4 2 2" xfId="2461" xr:uid="{00000000-0005-0000-0000-000053090000}"/>
    <cellStyle name="40% - Accent1 4 2 2 2" xfId="2462" xr:uid="{00000000-0005-0000-0000-000054090000}"/>
    <cellStyle name="40% - Accent1 4 2 2 2 2" xfId="2463" xr:uid="{00000000-0005-0000-0000-000055090000}"/>
    <cellStyle name="40% - Accent1 4 2 2 2 2 2" xfId="2464" xr:uid="{00000000-0005-0000-0000-000056090000}"/>
    <cellStyle name="40% - Accent1 4 2 2 2 3" xfId="2465" xr:uid="{00000000-0005-0000-0000-000057090000}"/>
    <cellStyle name="40% - Accent1 4 2 2 3" xfId="2466" xr:uid="{00000000-0005-0000-0000-000058090000}"/>
    <cellStyle name="40% - Accent1 4 2 2 3 2" xfId="2467" xr:uid="{00000000-0005-0000-0000-000059090000}"/>
    <cellStyle name="40% - Accent1 4 2 2 3 2 2" xfId="2468" xr:uid="{00000000-0005-0000-0000-00005A090000}"/>
    <cellStyle name="40% - Accent1 4 2 2 3 3" xfId="2469" xr:uid="{00000000-0005-0000-0000-00005B090000}"/>
    <cellStyle name="40% - Accent1 4 2 2 4" xfId="2470" xr:uid="{00000000-0005-0000-0000-00005C090000}"/>
    <cellStyle name="40% - Accent1 4 2 2 4 2" xfId="2471" xr:uid="{00000000-0005-0000-0000-00005D090000}"/>
    <cellStyle name="40% - Accent1 4 2 2 5" xfId="2472" xr:uid="{00000000-0005-0000-0000-00005E090000}"/>
    <cellStyle name="40% - Accent1 4 2 2_Lcc_inputs" xfId="2473" xr:uid="{00000000-0005-0000-0000-00005F090000}"/>
    <cellStyle name="40% - Accent1 4 2 3" xfId="2474" xr:uid="{00000000-0005-0000-0000-000060090000}"/>
    <cellStyle name="40% - Accent1 4 2 3 2" xfId="2475" xr:uid="{00000000-0005-0000-0000-000061090000}"/>
    <cellStyle name="40% - Accent1 4 2 3 2 2" xfId="2476" xr:uid="{00000000-0005-0000-0000-000062090000}"/>
    <cellStyle name="40% - Accent1 4 2 3 2 3" xfId="2477" xr:uid="{00000000-0005-0000-0000-000063090000}"/>
    <cellStyle name="40% - Accent1 4 2 3 3" xfId="2478" xr:uid="{00000000-0005-0000-0000-000064090000}"/>
    <cellStyle name="40% - Accent1 4 2 3 4" xfId="2479" xr:uid="{00000000-0005-0000-0000-000065090000}"/>
    <cellStyle name="40% - Accent1 4 2 3_Lcc_inputs" xfId="2480" xr:uid="{00000000-0005-0000-0000-000066090000}"/>
    <cellStyle name="40% - Accent1 4 2 4" xfId="2481" xr:uid="{00000000-0005-0000-0000-000067090000}"/>
    <cellStyle name="40% - Accent1 4 2 4 2" xfId="2482" xr:uid="{00000000-0005-0000-0000-000068090000}"/>
    <cellStyle name="40% - Accent1 4 2 4 2 2" xfId="2483" xr:uid="{00000000-0005-0000-0000-000069090000}"/>
    <cellStyle name="40% - Accent1 4 2 4 3" xfId="2484" xr:uid="{00000000-0005-0000-0000-00006A090000}"/>
    <cellStyle name="40% - Accent1 4 2 5" xfId="2485" xr:uid="{00000000-0005-0000-0000-00006B090000}"/>
    <cellStyle name="40% - Accent1 4 2 5 2" xfId="2486" xr:uid="{00000000-0005-0000-0000-00006C090000}"/>
    <cellStyle name="40% - Accent1 4 2 6" xfId="2487" xr:uid="{00000000-0005-0000-0000-00006D090000}"/>
    <cellStyle name="40% - Accent1 4 2 7" xfId="2488" xr:uid="{00000000-0005-0000-0000-00006E090000}"/>
    <cellStyle name="40% - Accent1 4 2 8" xfId="2489" xr:uid="{00000000-0005-0000-0000-00006F090000}"/>
    <cellStyle name="40% - Accent1 4 2_Lcc_inputs" xfId="2490" xr:uid="{00000000-0005-0000-0000-000070090000}"/>
    <cellStyle name="40% - Accent1 4 3" xfId="2491" xr:uid="{00000000-0005-0000-0000-000071090000}"/>
    <cellStyle name="40% - Accent1 4 3 2" xfId="2492" xr:uid="{00000000-0005-0000-0000-000072090000}"/>
    <cellStyle name="40% - Accent1 4 3 2 2" xfId="2493" xr:uid="{00000000-0005-0000-0000-000073090000}"/>
    <cellStyle name="40% - Accent1 4 3 2 2 2" xfId="2494" xr:uid="{00000000-0005-0000-0000-000074090000}"/>
    <cellStyle name="40% - Accent1 4 3 2 2 2 2" xfId="2495" xr:uid="{00000000-0005-0000-0000-000075090000}"/>
    <cellStyle name="40% - Accent1 4 3 2 2 3" xfId="2496" xr:uid="{00000000-0005-0000-0000-000076090000}"/>
    <cellStyle name="40% - Accent1 4 3 2 3" xfId="2497" xr:uid="{00000000-0005-0000-0000-000077090000}"/>
    <cellStyle name="40% - Accent1 4 3 2 3 2" xfId="2498" xr:uid="{00000000-0005-0000-0000-000078090000}"/>
    <cellStyle name="40% - Accent1 4 3 2 3 2 2" xfId="2499" xr:uid="{00000000-0005-0000-0000-000079090000}"/>
    <cellStyle name="40% - Accent1 4 3 2 3 3" xfId="2500" xr:uid="{00000000-0005-0000-0000-00007A090000}"/>
    <cellStyle name="40% - Accent1 4 3 2 4" xfId="2501" xr:uid="{00000000-0005-0000-0000-00007B090000}"/>
    <cellStyle name="40% - Accent1 4 3 2 4 2" xfId="2502" xr:uid="{00000000-0005-0000-0000-00007C090000}"/>
    <cellStyle name="40% - Accent1 4 3 2 5" xfId="2503" xr:uid="{00000000-0005-0000-0000-00007D090000}"/>
    <cellStyle name="40% - Accent1 4 3 2_Lcc_inputs" xfId="2504" xr:uid="{00000000-0005-0000-0000-00007E090000}"/>
    <cellStyle name="40% - Accent1 4 3 3" xfId="2505" xr:uid="{00000000-0005-0000-0000-00007F090000}"/>
    <cellStyle name="40% - Accent1 4 3 3 2" xfId="2506" xr:uid="{00000000-0005-0000-0000-000080090000}"/>
    <cellStyle name="40% - Accent1 4 3 3 2 2" xfId="2507" xr:uid="{00000000-0005-0000-0000-000081090000}"/>
    <cellStyle name="40% - Accent1 4 3 3 2 3" xfId="2508" xr:uid="{00000000-0005-0000-0000-000082090000}"/>
    <cellStyle name="40% - Accent1 4 3 3 3" xfId="2509" xr:uid="{00000000-0005-0000-0000-000083090000}"/>
    <cellStyle name="40% - Accent1 4 3 3 4" xfId="2510" xr:uid="{00000000-0005-0000-0000-000084090000}"/>
    <cellStyle name="40% - Accent1 4 3 3_Lcc_inputs" xfId="2511" xr:uid="{00000000-0005-0000-0000-000085090000}"/>
    <cellStyle name="40% - Accent1 4 3 4" xfId="2512" xr:uid="{00000000-0005-0000-0000-000086090000}"/>
    <cellStyle name="40% - Accent1 4 3 4 2" xfId="2513" xr:uid="{00000000-0005-0000-0000-000087090000}"/>
    <cellStyle name="40% - Accent1 4 3 4 2 2" xfId="2514" xr:uid="{00000000-0005-0000-0000-000088090000}"/>
    <cellStyle name="40% - Accent1 4 3 4 3" xfId="2515" xr:uid="{00000000-0005-0000-0000-000089090000}"/>
    <cellStyle name="40% - Accent1 4 3 5" xfId="2516" xr:uid="{00000000-0005-0000-0000-00008A090000}"/>
    <cellStyle name="40% - Accent1 4 3 5 2" xfId="2517" xr:uid="{00000000-0005-0000-0000-00008B090000}"/>
    <cellStyle name="40% - Accent1 4 3 6" xfId="2518" xr:uid="{00000000-0005-0000-0000-00008C090000}"/>
    <cellStyle name="40% - Accent1 4 3 7" xfId="2519" xr:uid="{00000000-0005-0000-0000-00008D090000}"/>
    <cellStyle name="40% - Accent1 4 3 8" xfId="2520" xr:uid="{00000000-0005-0000-0000-00008E090000}"/>
    <cellStyle name="40% - Accent1 4 3_Lcc_inputs" xfId="2521" xr:uid="{00000000-0005-0000-0000-00008F090000}"/>
    <cellStyle name="40% - Accent1 4 4" xfId="2522" xr:uid="{00000000-0005-0000-0000-000090090000}"/>
    <cellStyle name="40% - Accent1 5" xfId="2523" xr:uid="{00000000-0005-0000-0000-000091090000}"/>
    <cellStyle name="40% - Accent1 5 2" xfId="2524" xr:uid="{00000000-0005-0000-0000-000092090000}"/>
    <cellStyle name="40% - Accent1 5 2 2" xfId="2525" xr:uid="{00000000-0005-0000-0000-000093090000}"/>
    <cellStyle name="40% - Accent1 5 2 2 2" xfId="2526" xr:uid="{00000000-0005-0000-0000-000094090000}"/>
    <cellStyle name="40% - Accent1 5 2 2 2 2" xfId="2527" xr:uid="{00000000-0005-0000-0000-000095090000}"/>
    <cellStyle name="40% - Accent1 5 2 2 2 2 2" xfId="2528" xr:uid="{00000000-0005-0000-0000-000096090000}"/>
    <cellStyle name="40% - Accent1 5 2 2 2 3" xfId="2529" xr:uid="{00000000-0005-0000-0000-000097090000}"/>
    <cellStyle name="40% - Accent1 5 2 2 3" xfId="2530" xr:uid="{00000000-0005-0000-0000-000098090000}"/>
    <cellStyle name="40% - Accent1 5 2 2 3 2" xfId="2531" xr:uid="{00000000-0005-0000-0000-000099090000}"/>
    <cellStyle name="40% - Accent1 5 2 2 3 2 2" xfId="2532" xr:uid="{00000000-0005-0000-0000-00009A090000}"/>
    <cellStyle name="40% - Accent1 5 2 2 3 3" xfId="2533" xr:uid="{00000000-0005-0000-0000-00009B090000}"/>
    <cellStyle name="40% - Accent1 5 2 2 4" xfId="2534" xr:uid="{00000000-0005-0000-0000-00009C090000}"/>
    <cellStyle name="40% - Accent1 5 2 2 4 2" xfId="2535" xr:uid="{00000000-0005-0000-0000-00009D090000}"/>
    <cellStyle name="40% - Accent1 5 2 2 5" xfId="2536" xr:uid="{00000000-0005-0000-0000-00009E090000}"/>
    <cellStyle name="40% - Accent1 5 2 2_Lcc_inputs" xfId="2537" xr:uid="{00000000-0005-0000-0000-00009F090000}"/>
    <cellStyle name="40% - Accent1 5 2 3" xfId="2538" xr:uid="{00000000-0005-0000-0000-0000A0090000}"/>
    <cellStyle name="40% - Accent1 5 2 3 2" xfId="2539" xr:uid="{00000000-0005-0000-0000-0000A1090000}"/>
    <cellStyle name="40% - Accent1 5 2 3 2 2" xfId="2540" xr:uid="{00000000-0005-0000-0000-0000A2090000}"/>
    <cellStyle name="40% - Accent1 5 2 3 2 3" xfId="2541" xr:uid="{00000000-0005-0000-0000-0000A3090000}"/>
    <cellStyle name="40% - Accent1 5 2 3 3" xfId="2542" xr:uid="{00000000-0005-0000-0000-0000A4090000}"/>
    <cellStyle name="40% - Accent1 5 2 3 4" xfId="2543" xr:uid="{00000000-0005-0000-0000-0000A5090000}"/>
    <cellStyle name="40% - Accent1 5 2 3_Lcc_inputs" xfId="2544" xr:uid="{00000000-0005-0000-0000-0000A6090000}"/>
    <cellStyle name="40% - Accent1 5 2 4" xfId="2545" xr:uid="{00000000-0005-0000-0000-0000A7090000}"/>
    <cellStyle name="40% - Accent1 5 2 4 2" xfId="2546" xr:uid="{00000000-0005-0000-0000-0000A8090000}"/>
    <cellStyle name="40% - Accent1 5 2 4 2 2" xfId="2547" xr:uid="{00000000-0005-0000-0000-0000A9090000}"/>
    <cellStyle name="40% - Accent1 5 2 4 3" xfId="2548" xr:uid="{00000000-0005-0000-0000-0000AA090000}"/>
    <cellStyle name="40% - Accent1 5 2 5" xfId="2549" xr:uid="{00000000-0005-0000-0000-0000AB090000}"/>
    <cellStyle name="40% - Accent1 5 2 5 2" xfId="2550" xr:uid="{00000000-0005-0000-0000-0000AC090000}"/>
    <cellStyle name="40% - Accent1 5 2 6" xfId="2551" xr:uid="{00000000-0005-0000-0000-0000AD090000}"/>
    <cellStyle name="40% - Accent1 5 2 7" xfId="2552" xr:uid="{00000000-0005-0000-0000-0000AE090000}"/>
    <cellStyle name="40% - Accent1 5 2 8" xfId="2553" xr:uid="{00000000-0005-0000-0000-0000AF090000}"/>
    <cellStyle name="40% - Accent1 5 2_Lcc_inputs" xfId="2554" xr:uid="{00000000-0005-0000-0000-0000B0090000}"/>
    <cellStyle name="40% - Accent1 5 3" xfId="2555" xr:uid="{00000000-0005-0000-0000-0000B1090000}"/>
    <cellStyle name="40% - Accent1 5 3 2" xfId="2556" xr:uid="{00000000-0005-0000-0000-0000B2090000}"/>
    <cellStyle name="40% - Accent1 5 3 2 2" xfId="2557" xr:uid="{00000000-0005-0000-0000-0000B3090000}"/>
    <cellStyle name="40% - Accent1 5 3 2 2 2" xfId="2558" xr:uid="{00000000-0005-0000-0000-0000B4090000}"/>
    <cellStyle name="40% - Accent1 5 3 2 2 2 2" xfId="2559" xr:uid="{00000000-0005-0000-0000-0000B5090000}"/>
    <cellStyle name="40% - Accent1 5 3 2 2 3" xfId="2560" xr:uid="{00000000-0005-0000-0000-0000B6090000}"/>
    <cellStyle name="40% - Accent1 5 3 2 3" xfId="2561" xr:uid="{00000000-0005-0000-0000-0000B7090000}"/>
    <cellStyle name="40% - Accent1 5 3 2 3 2" xfId="2562" xr:uid="{00000000-0005-0000-0000-0000B8090000}"/>
    <cellStyle name="40% - Accent1 5 3 2 3 2 2" xfId="2563" xr:uid="{00000000-0005-0000-0000-0000B9090000}"/>
    <cellStyle name="40% - Accent1 5 3 2 3 3" xfId="2564" xr:uid="{00000000-0005-0000-0000-0000BA090000}"/>
    <cellStyle name="40% - Accent1 5 3 2 4" xfId="2565" xr:uid="{00000000-0005-0000-0000-0000BB090000}"/>
    <cellStyle name="40% - Accent1 5 3 2 4 2" xfId="2566" xr:uid="{00000000-0005-0000-0000-0000BC090000}"/>
    <cellStyle name="40% - Accent1 5 3 2 5" xfId="2567" xr:uid="{00000000-0005-0000-0000-0000BD090000}"/>
    <cellStyle name="40% - Accent1 5 3 2_Lcc_inputs" xfId="2568" xr:uid="{00000000-0005-0000-0000-0000BE090000}"/>
    <cellStyle name="40% - Accent1 5 3 3" xfId="2569" xr:uid="{00000000-0005-0000-0000-0000BF090000}"/>
    <cellStyle name="40% - Accent1 5 3 3 2" xfId="2570" xr:uid="{00000000-0005-0000-0000-0000C0090000}"/>
    <cellStyle name="40% - Accent1 5 3 3 2 2" xfId="2571" xr:uid="{00000000-0005-0000-0000-0000C1090000}"/>
    <cellStyle name="40% - Accent1 5 3 3 2 3" xfId="2572" xr:uid="{00000000-0005-0000-0000-0000C2090000}"/>
    <cellStyle name="40% - Accent1 5 3 3 3" xfId="2573" xr:uid="{00000000-0005-0000-0000-0000C3090000}"/>
    <cellStyle name="40% - Accent1 5 3 3 4" xfId="2574" xr:uid="{00000000-0005-0000-0000-0000C4090000}"/>
    <cellStyle name="40% - Accent1 5 3 3_Lcc_inputs" xfId="2575" xr:uid="{00000000-0005-0000-0000-0000C5090000}"/>
    <cellStyle name="40% - Accent1 5 3 4" xfId="2576" xr:uid="{00000000-0005-0000-0000-0000C6090000}"/>
    <cellStyle name="40% - Accent1 5 3 4 2" xfId="2577" xr:uid="{00000000-0005-0000-0000-0000C7090000}"/>
    <cellStyle name="40% - Accent1 5 3 4 2 2" xfId="2578" xr:uid="{00000000-0005-0000-0000-0000C8090000}"/>
    <cellStyle name="40% - Accent1 5 3 4 3" xfId="2579" xr:uid="{00000000-0005-0000-0000-0000C9090000}"/>
    <cellStyle name="40% - Accent1 5 3 5" xfId="2580" xr:uid="{00000000-0005-0000-0000-0000CA090000}"/>
    <cellStyle name="40% - Accent1 5 3 5 2" xfId="2581" xr:uid="{00000000-0005-0000-0000-0000CB090000}"/>
    <cellStyle name="40% - Accent1 5 3 6" xfId="2582" xr:uid="{00000000-0005-0000-0000-0000CC090000}"/>
    <cellStyle name="40% - Accent1 5 3 7" xfId="2583" xr:uid="{00000000-0005-0000-0000-0000CD090000}"/>
    <cellStyle name="40% - Accent1 5 3 8" xfId="2584" xr:uid="{00000000-0005-0000-0000-0000CE090000}"/>
    <cellStyle name="40% - Accent1 5 3_Lcc_inputs" xfId="2585" xr:uid="{00000000-0005-0000-0000-0000CF090000}"/>
    <cellStyle name="40% - Accent1 5 4" xfId="2586" xr:uid="{00000000-0005-0000-0000-0000D0090000}"/>
    <cellStyle name="40% - Accent1 6" xfId="2587" xr:uid="{00000000-0005-0000-0000-0000D1090000}"/>
    <cellStyle name="40% - Accent1 6 2" xfId="2588" xr:uid="{00000000-0005-0000-0000-0000D2090000}"/>
    <cellStyle name="40% - Accent1 6 2 2" xfId="2589" xr:uid="{00000000-0005-0000-0000-0000D3090000}"/>
    <cellStyle name="40% - Accent1 6 2 2 2" xfId="2590" xr:uid="{00000000-0005-0000-0000-0000D4090000}"/>
    <cellStyle name="40% - Accent1 6 2 2 2 2" xfId="2591" xr:uid="{00000000-0005-0000-0000-0000D5090000}"/>
    <cellStyle name="40% - Accent1 6 2 2 2 2 2" xfId="2592" xr:uid="{00000000-0005-0000-0000-0000D6090000}"/>
    <cellStyle name="40% - Accent1 6 2 2 2 3" xfId="2593" xr:uid="{00000000-0005-0000-0000-0000D7090000}"/>
    <cellStyle name="40% - Accent1 6 2 2 3" xfId="2594" xr:uid="{00000000-0005-0000-0000-0000D8090000}"/>
    <cellStyle name="40% - Accent1 6 2 2 3 2" xfId="2595" xr:uid="{00000000-0005-0000-0000-0000D9090000}"/>
    <cellStyle name="40% - Accent1 6 2 2 3 2 2" xfId="2596" xr:uid="{00000000-0005-0000-0000-0000DA090000}"/>
    <cellStyle name="40% - Accent1 6 2 2 3 3" xfId="2597" xr:uid="{00000000-0005-0000-0000-0000DB090000}"/>
    <cellStyle name="40% - Accent1 6 2 2 4" xfId="2598" xr:uid="{00000000-0005-0000-0000-0000DC090000}"/>
    <cellStyle name="40% - Accent1 6 2 2 4 2" xfId="2599" xr:uid="{00000000-0005-0000-0000-0000DD090000}"/>
    <cellStyle name="40% - Accent1 6 2 2 5" xfId="2600" xr:uid="{00000000-0005-0000-0000-0000DE090000}"/>
    <cellStyle name="40% - Accent1 6 2 2_Lcc_inputs" xfId="2601" xr:uid="{00000000-0005-0000-0000-0000DF090000}"/>
    <cellStyle name="40% - Accent1 6 2 3" xfId="2602" xr:uid="{00000000-0005-0000-0000-0000E0090000}"/>
    <cellStyle name="40% - Accent1 6 2 3 2" xfId="2603" xr:uid="{00000000-0005-0000-0000-0000E1090000}"/>
    <cellStyle name="40% - Accent1 6 2 3 2 2" xfId="2604" xr:uid="{00000000-0005-0000-0000-0000E2090000}"/>
    <cellStyle name="40% - Accent1 6 2 3 2 3" xfId="2605" xr:uid="{00000000-0005-0000-0000-0000E3090000}"/>
    <cellStyle name="40% - Accent1 6 2 3 3" xfId="2606" xr:uid="{00000000-0005-0000-0000-0000E4090000}"/>
    <cellStyle name="40% - Accent1 6 2 3 4" xfId="2607" xr:uid="{00000000-0005-0000-0000-0000E5090000}"/>
    <cellStyle name="40% - Accent1 6 2 3_Lcc_inputs" xfId="2608" xr:uid="{00000000-0005-0000-0000-0000E6090000}"/>
    <cellStyle name="40% - Accent1 6 2 4" xfId="2609" xr:uid="{00000000-0005-0000-0000-0000E7090000}"/>
    <cellStyle name="40% - Accent1 6 2 4 2" xfId="2610" xr:uid="{00000000-0005-0000-0000-0000E8090000}"/>
    <cellStyle name="40% - Accent1 6 2 4 2 2" xfId="2611" xr:uid="{00000000-0005-0000-0000-0000E9090000}"/>
    <cellStyle name="40% - Accent1 6 2 4 3" xfId="2612" xr:uid="{00000000-0005-0000-0000-0000EA090000}"/>
    <cellStyle name="40% - Accent1 6 2 5" xfId="2613" xr:uid="{00000000-0005-0000-0000-0000EB090000}"/>
    <cellStyle name="40% - Accent1 6 2 5 2" xfId="2614" xr:uid="{00000000-0005-0000-0000-0000EC090000}"/>
    <cellStyle name="40% - Accent1 6 2 6" xfId="2615" xr:uid="{00000000-0005-0000-0000-0000ED090000}"/>
    <cellStyle name="40% - Accent1 6 2 7" xfId="2616" xr:uid="{00000000-0005-0000-0000-0000EE090000}"/>
    <cellStyle name="40% - Accent1 6 2 8" xfId="2617" xr:uid="{00000000-0005-0000-0000-0000EF090000}"/>
    <cellStyle name="40% - Accent1 6 2_Lcc_inputs" xfId="2618" xr:uid="{00000000-0005-0000-0000-0000F0090000}"/>
    <cellStyle name="40% - Accent1 6 3" xfId="2619" xr:uid="{00000000-0005-0000-0000-0000F1090000}"/>
    <cellStyle name="40% - Accent1 6 3 2" xfId="2620" xr:uid="{00000000-0005-0000-0000-0000F2090000}"/>
    <cellStyle name="40% - Accent1 6 3 2 2" xfId="2621" xr:uid="{00000000-0005-0000-0000-0000F3090000}"/>
    <cellStyle name="40% - Accent1 6 3 2 2 2" xfId="2622" xr:uid="{00000000-0005-0000-0000-0000F4090000}"/>
    <cellStyle name="40% - Accent1 6 3 2 3" xfId="2623" xr:uid="{00000000-0005-0000-0000-0000F5090000}"/>
    <cellStyle name="40% - Accent1 6 3 3" xfId="2624" xr:uid="{00000000-0005-0000-0000-0000F6090000}"/>
    <cellStyle name="40% - Accent1 6 3 3 2" xfId="2625" xr:uid="{00000000-0005-0000-0000-0000F7090000}"/>
    <cellStyle name="40% - Accent1 6 3 3 2 2" xfId="2626" xr:uid="{00000000-0005-0000-0000-0000F8090000}"/>
    <cellStyle name="40% - Accent1 6 3 3 3" xfId="2627" xr:uid="{00000000-0005-0000-0000-0000F9090000}"/>
    <cellStyle name="40% - Accent1 6 3 4" xfId="2628" xr:uid="{00000000-0005-0000-0000-0000FA090000}"/>
    <cellStyle name="40% - Accent1 6 3 4 2" xfId="2629" xr:uid="{00000000-0005-0000-0000-0000FB090000}"/>
    <cellStyle name="40% - Accent1 6 3 5" xfId="2630" xr:uid="{00000000-0005-0000-0000-0000FC090000}"/>
    <cellStyle name="40% - Accent1 6 3_Lcc_inputs" xfId="2631" xr:uid="{00000000-0005-0000-0000-0000FD090000}"/>
    <cellStyle name="40% - Accent1 6 4" xfId="2632" xr:uid="{00000000-0005-0000-0000-0000FE090000}"/>
    <cellStyle name="40% - Accent1 6 4 2" xfId="2633" xr:uid="{00000000-0005-0000-0000-0000FF090000}"/>
    <cellStyle name="40% - Accent1 6 4 2 2" xfId="2634" xr:uid="{00000000-0005-0000-0000-0000000A0000}"/>
    <cellStyle name="40% - Accent1 6 4 2 3" xfId="2635" xr:uid="{00000000-0005-0000-0000-0000010A0000}"/>
    <cellStyle name="40% - Accent1 6 4 3" xfId="2636" xr:uid="{00000000-0005-0000-0000-0000020A0000}"/>
    <cellStyle name="40% - Accent1 6 4 4" xfId="2637" xr:uid="{00000000-0005-0000-0000-0000030A0000}"/>
    <cellStyle name="40% - Accent1 6 4_Lcc_inputs" xfId="2638" xr:uid="{00000000-0005-0000-0000-0000040A0000}"/>
    <cellStyle name="40% - Accent1 6 5" xfId="2639" xr:uid="{00000000-0005-0000-0000-0000050A0000}"/>
    <cellStyle name="40% - Accent1 6 5 2" xfId="2640" xr:uid="{00000000-0005-0000-0000-0000060A0000}"/>
    <cellStyle name="40% - Accent1 6 5 2 2" xfId="2641" xr:uid="{00000000-0005-0000-0000-0000070A0000}"/>
    <cellStyle name="40% - Accent1 6 5 3" xfId="2642" xr:uid="{00000000-0005-0000-0000-0000080A0000}"/>
    <cellStyle name="40% - Accent1 6 6" xfId="2643" xr:uid="{00000000-0005-0000-0000-0000090A0000}"/>
    <cellStyle name="40% - Accent1 6 6 2" xfId="2644" xr:uid="{00000000-0005-0000-0000-00000A0A0000}"/>
    <cellStyle name="40% - Accent1 6 7" xfId="2645" xr:uid="{00000000-0005-0000-0000-00000B0A0000}"/>
    <cellStyle name="40% - Accent1 6 8" xfId="2646" xr:uid="{00000000-0005-0000-0000-00000C0A0000}"/>
    <cellStyle name="40% - Accent1 6 9" xfId="2647" xr:uid="{00000000-0005-0000-0000-00000D0A0000}"/>
    <cellStyle name="40% - Accent1 6_Lcc_inputs" xfId="2648" xr:uid="{00000000-0005-0000-0000-00000E0A0000}"/>
    <cellStyle name="40% - Accent1 7" xfId="2649" xr:uid="{00000000-0005-0000-0000-00000F0A0000}"/>
    <cellStyle name="40% - Accent1 7 2" xfId="2650" xr:uid="{00000000-0005-0000-0000-0000100A0000}"/>
    <cellStyle name="40% - Accent1 7 2 2" xfId="2651" xr:uid="{00000000-0005-0000-0000-0000110A0000}"/>
    <cellStyle name="40% - Accent1 7 2 2 2" xfId="2652" xr:uid="{00000000-0005-0000-0000-0000120A0000}"/>
    <cellStyle name="40% - Accent1 7 2 2 2 2" xfId="2653" xr:uid="{00000000-0005-0000-0000-0000130A0000}"/>
    <cellStyle name="40% - Accent1 7 2 2 2 2 2" xfId="2654" xr:uid="{00000000-0005-0000-0000-0000140A0000}"/>
    <cellStyle name="40% - Accent1 7 2 2 2 3" xfId="2655" xr:uid="{00000000-0005-0000-0000-0000150A0000}"/>
    <cellStyle name="40% - Accent1 7 2 2 3" xfId="2656" xr:uid="{00000000-0005-0000-0000-0000160A0000}"/>
    <cellStyle name="40% - Accent1 7 2 2 3 2" xfId="2657" xr:uid="{00000000-0005-0000-0000-0000170A0000}"/>
    <cellStyle name="40% - Accent1 7 2 2 3 2 2" xfId="2658" xr:uid="{00000000-0005-0000-0000-0000180A0000}"/>
    <cellStyle name="40% - Accent1 7 2 2 3 3" xfId="2659" xr:uid="{00000000-0005-0000-0000-0000190A0000}"/>
    <cellStyle name="40% - Accent1 7 2 2 4" xfId="2660" xr:uid="{00000000-0005-0000-0000-00001A0A0000}"/>
    <cellStyle name="40% - Accent1 7 2 2 4 2" xfId="2661" xr:uid="{00000000-0005-0000-0000-00001B0A0000}"/>
    <cellStyle name="40% - Accent1 7 2 2 5" xfId="2662" xr:uid="{00000000-0005-0000-0000-00001C0A0000}"/>
    <cellStyle name="40% - Accent1 7 2 2_Lcc_inputs" xfId="2663" xr:uid="{00000000-0005-0000-0000-00001D0A0000}"/>
    <cellStyle name="40% - Accent1 7 2 3" xfId="2664" xr:uid="{00000000-0005-0000-0000-00001E0A0000}"/>
    <cellStyle name="40% - Accent1 7 2 3 2" xfId="2665" xr:uid="{00000000-0005-0000-0000-00001F0A0000}"/>
    <cellStyle name="40% - Accent1 7 2 3 2 2" xfId="2666" xr:uid="{00000000-0005-0000-0000-0000200A0000}"/>
    <cellStyle name="40% - Accent1 7 2 3 2 3" xfId="2667" xr:uid="{00000000-0005-0000-0000-0000210A0000}"/>
    <cellStyle name="40% - Accent1 7 2 3 3" xfId="2668" xr:uid="{00000000-0005-0000-0000-0000220A0000}"/>
    <cellStyle name="40% - Accent1 7 2 3 4" xfId="2669" xr:uid="{00000000-0005-0000-0000-0000230A0000}"/>
    <cellStyle name="40% - Accent1 7 2 3_Lcc_inputs" xfId="2670" xr:uid="{00000000-0005-0000-0000-0000240A0000}"/>
    <cellStyle name="40% - Accent1 7 2 4" xfId="2671" xr:uid="{00000000-0005-0000-0000-0000250A0000}"/>
    <cellStyle name="40% - Accent1 7 2 4 2" xfId="2672" xr:uid="{00000000-0005-0000-0000-0000260A0000}"/>
    <cellStyle name="40% - Accent1 7 2 4 2 2" xfId="2673" xr:uid="{00000000-0005-0000-0000-0000270A0000}"/>
    <cellStyle name="40% - Accent1 7 2 4 3" xfId="2674" xr:uid="{00000000-0005-0000-0000-0000280A0000}"/>
    <cellStyle name="40% - Accent1 7 2 5" xfId="2675" xr:uid="{00000000-0005-0000-0000-0000290A0000}"/>
    <cellStyle name="40% - Accent1 7 2 5 2" xfId="2676" xr:uid="{00000000-0005-0000-0000-00002A0A0000}"/>
    <cellStyle name="40% - Accent1 7 2 6" xfId="2677" xr:uid="{00000000-0005-0000-0000-00002B0A0000}"/>
    <cellStyle name="40% - Accent1 7 2 7" xfId="2678" xr:uid="{00000000-0005-0000-0000-00002C0A0000}"/>
    <cellStyle name="40% - Accent1 7 2 8" xfId="2679" xr:uid="{00000000-0005-0000-0000-00002D0A0000}"/>
    <cellStyle name="40% - Accent1 7 2_Lcc_inputs" xfId="2680" xr:uid="{00000000-0005-0000-0000-00002E0A0000}"/>
    <cellStyle name="40% - Accent1 7 3" xfId="2681" xr:uid="{00000000-0005-0000-0000-00002F0A0000}"/>
    <cellStyle name="40% - Accent1 7 3 2" xfId="2682" xr:uid="{00000000-0005-0000-0000-0000300A0000}"/>
    <cellStyle name="40% - Accent1 7 3 2 2" xfId="2683" xr:uid="{00000000-0005-0000-0000-0000310A0000}"/>
    <cellStyle name="40% - Accent1 7 3 2 2 2" xfId="2684" xr:uid="{00000000-0005-0000-0000-0000320A0000}"/>
    <cellStyle name="40% - Accent1 7 3 2 3" xfId="2685" xr:uid="{00000000-0005-0000-0000-0000330A0000}"/>
    <cellStyle name="40% - Accent1 7 3 3" xfId="2686" xr:uid="{00000000-0005-0000-0000-0000340A0000}"/>
    <cellStyle name="40% - Accent1 7 3 3 2" xfId="2687" xr:uid="{00000000-0005-0000-0000-0000350A0000}"/>
    <cellStyle name="40% - Accent1 7 3 3 2 2" xfId="2688" xr:uid="{00000000-0005-0000-0000-0000360A0000}"/>
    <cellStyle name="40% - Accent1 7 3 3 3" xfId="2689" xr:uid="{00000000-0005-0000-0000-0000370A0000}"/>
    <cellStyle name="40% - Accent1 7 3 4" xfId="2690" xr:uid="{00000000-0005-0000-0000-0000380A0000}"/>
    <cellStyle name="40% - Accent1 7 3 4 2" xfId="2691" xr:uid="{00000000-0005-0000-0000-0000390A0000}"/>
    <cellStyle name="40% - Accent1 7 3 5" xfId="2692" xr:uid="{00000000-0005-0000-0000-00003A0A0000}"/>
    <cellStyle name="40% - Accent1 7 3_Lcc_inputs" xfId="2693" xr:uid="{00000000-0005-0000-0000-00003B0A0000}"/>
    <cellStyle name="40% - Accent1 7 4" xfId="2694" xr:uid="{00000000-0005-0000-0000-00003C0A0000}"/>
    <cellStyle name="40% - Accent1 7 4 2" xfId="2695" xr:uid="{00000000-0005-0000-0000-00003D0A0000}"/>
    <cellStyle name="40% - Accent1 7 4 2 2" xfId="2696" xr:uid="{00000000-0005-0000-0000-00003E0A0000}"/>
    <cellStyle name="40% - Accent1 7 4 2 3" xfId="2697" xr:uid="{00000000-0005-0000-0000-00003F0A0000}"/>
    <cellStyle name="40% - Accent1 7 4 3" xfId="2698" xr:uid="{00000000-0005-0000-0000-0000400A0000}"/>
    <cellStyle name="40% - Accent1 7 4 4" xfId="2699" xr:uid="{00000000-0005-0000-0000-0000410A0000}"/>
    <cellStyle name="40% - Accent1 7 4_Lcc_inputs" xfId="2700" xr:uid="{00000000-0005-0000-0000-0000420A0000}"/>
    <cellStyle name="40% - Accent1 7 5" xfId="2701" xr:uid="{00000000-0005-0000-0000-0000430A0000}"/>
    <cellStyle name="40% - Accent1 7 5 2" xfId="2702" xr:uid="{00000000-0005-0000-0000-0000440A0000}"/>
    <cellStyle name="40% - Accent1 7 5 2 2" xfId="2703" xr:uid="{00000000-0005-0000-0000-0000450A0000}"/>
    <cellStyle name="40% - Accent1 7 5 3" xfId="2704" xr:uid="{00000000-0005-0000-0000-0000460A0000}"/>
    <cellStyle name="40% - Accent1 7 6" xfId="2705" xr:uid="{00000000-0005-0000-0000-0000470A0000}"/>
    <cellStyle name="40% - Accent1 7 6 2" xfId="2706" xr:uid="{00000000-0005-0000-0000-0000480A0000}"/>
    <cellStyle name="40% - Accent1 7 7" xfId="2707" xr:uid="{00000000-0005-0000-0000-0000490A0000}"/>
    <cellStyle name="40% - Accent1 7 8" xfId="2708" xr:uid="{00000000-0005-0000-0000-00004A0A0000}"/>
    <cellStyle name="40% - Accent1 7 9" xfId="2709" xr:uid="{00000000-0005-0000-0000-00004B0A0000}"/>
    <cellStyle name="40% - Accent1 7_Lcc_inputs" xfId="2710" xr:uid="{00000000-0005-0000-0000-00004C0A0000}"/>
    <cellStyle name="40% - Accent1 8" xfId="2711" xr:uid="{00000000-0005-0000-0000-00004D0A0000}"/>
    <cellStyle name="40% - Accent1 8 2" xfId="2712" xr:uid="{00000000-0005-0000-0000-00004E0A0000}"/>
    <cellStyle name="40% - Accent1 8 2 2" xfId="2713" xr:uid="{00000000-0005-0000-0000-00004F0A0000}"/>
    <cellStyle name="40% - Accent1 8 2 2 2" xfId="2714" xr:uid="{00000000-0005-0000-0000-0000500A0000}"/>
    <cellStyle name="40% - Accent1 8 2 2 2 2" xfId="2715" xr:uid="{00000000-0005-0000-0000-0000510A0000}"/>
    <cellStyle name="40% - Accent1 8 2 2 3" xfId="2716" xr:uid="{00000000-0005-0000-0000-0000520A0000}"/>
    <cellStyle name="40% - Accent1 8 2 3" xfId="2717" xr:uid="{00000000-0005-0000-0000-0000530A0000}"/>
    <cellStyle name="40% - Accent1 8 2 3 2" xfId="2718" xr:uid="{00000000-0005-0000-0000-0000540A0000}"/>
    <cellStyle name="40% - Accent1 8 2 3 2 2" xfId="2719" xr:uid="{00000000-0005-0000-0000-0000550A0000}"/>
    <cellStyle name="40% - Accent1 8 2 3 3" xfId="2720" xr:uid="{00000000-0005-0000-0000-0000560A0000}"/>
    <cellStyle name="40% - Accent1 8 2 4" xfId="2721" xr:uid="{00000000-0005-0000-0000-0000570A0000}"/>
    <cellStyle name="40% - Accent1 8 2 4 2" xfId="2722" xr:uid="{00000000-0005-0000-0000-0000580A0000}"/>
    <cellStyle name="40% - Accent1 8 2 5" xfId="2723" xr:uid="{00000000-0005-0000-0000-0000590A0000}"/>
    <cellStyle name="40% - Accent1 8 2_Lcc_inputs" xfId="2724" xr:uid="{00000000-0005-0000-0000-00005A0A0000}"/>
    <cellStyle name="40% - Accent1 8 3" xfId="2725" xr:uid="{00000000-0005-0000-0000-00005B0A0000}"/>
    <cellStyle name="40% - Accent1 8 3 2" xfId="2726" xr:uid="{00000000-0005-0000-0000-00005C0A0000}"/>
    <cellStyle name="40% - Accent1 8 3 2 2" xfId="2727" xr:uid="{00000000-0005-0000-0000-00005D0A0000}"/>
    <cellStyle name="40% - Accent1 8 3 2 3" xfId="2728" xr:uid="{00000000-0005-0000-0000-00005E0A0000}"/>
    <cellStyle name="40% - Accent1 8 3 3" xfId="2729" xr:uid="{00000000-0005-0000-0000-00005F0A0000}"/>
    <cellStyle name="40% - Accent1 8 3 4" xfId="2730" xr:uid="{00000000-0005-0000-0000-0000600A0000}"/>
    <cellStyle name="40% - Accent1 8 3_Lcc_inputs" xfId="2731" xr:uid="{00000000-0005-0000-0000-0000610A0000}"/>
    <cellStyle name="40% - Accent1 8 4" xfId="2732" xr:uid="{00000000-0005-0000-0000-0000620A0000}"/>
    <cellStyle name="40% - Accent1 8 4 2" xfId="2733" xr:uid="{00000000-0005-0000-0000-0000630A0000}"/>
    <cellStyle name="40% - Accent1 8 4 2 2" xfId="2734" xr:uid="{00000000-0005-0000-0000-0000640A0000}"/>
    <cellStyle name="40% - Accent1 8 4 3" xfId="2735" xr:uid="{00000000-0005-0000-0000-0000650A0000}"/>
    <cellStyle name="40% - Accent1 8 5" xfId="2736" xr:uid="{00000000-0005-0000-0000-0000660A0000}"/>
    <cellStyle name="40% - Accent1 8 5 2" xfId="2737" xr:uid="{00000000-0005-0000-0000-0000670A0000}"/>
    <cellStyle name="40% - Accent1 8 6" xfId="2738" xr:uid="{00000000-0005-0000-0000-0000680A0000}"/>
    <cellStyle name="40% - Accent1 8 7" xfId="2739" xr:uid="{00000000-0005-0000-0000-0000690A0000}"/>
    <cellStyle name="40% - Accent1 8 8" xfId="2740" xr:uid="{00000000-0005-0000-0000-00006A0A0000}"/>
    <cellStyle name="40% - Accent1 8_Lcc_inputs" xfId="2741" xr:uid="{00000000-0005-0000-0000-00006B0A0000}"/>
    <cellStyle name="40% - Accent1 9" xfId="2742" xr:uid="{00000000-0005-0000-0000-00006C0A0000}"/>
    <cellStyle name="40% - Accent1 9 2" xfId="2743" xr:uid="{00000000-0005-0000-0000-00006D0A0000}"/>
    <cellStyle name="40% - Accent1 9 2 2" xfId="2744" xr:uid="{00000000-0005-0000-0000-00006E0A0000}"/>
    <cellStyle name="40% - Accent1 9 2 2 2" xfId="2745" xr:uid="{00000000-0005-0000-0000-00006F0A0000}"/>
    <cellStyle name="40% - Accent1 9 2 2 3" xfId="2746" xr:uid="{00000000-0005-0000-0000-0000700A0000}"/>
    <cellStyle name="40% - Accent1 9 2 3" xfId="2747" xr:uid="{00000000-0005-0000-0000-0000710A0000}"/>
    <cellStyle name="40% - Accent1 9 2 4" xfId="2748" xr:uid="{00000000-0005-0000-0000-0000720A0000}"/>
    <cellStyle name="40% - Accent1 9 2_Lcc_inputs" xfId="2749" xr:uid="{00000000-0005-0000-0000-0000730A0000}"/>
    <cellStyle name="40% - Accent1 9 3" xfId="2750" xr:uid="{00000000-0005-0000-0000-0000740A0000}"/>
    <cellStyle name="40% - Accent1 9 3 2" xfId="2751" xr:uid="{00000000-0005-0000-0000-0000750A0000}"/>
    <cellStyle name="40% - Accent1 9 3 2 2" xfId="2752" xr:uid="{00000000-0005-0000-0000-0000760A0000}"/>
    <cellStyle name="40% - Accent1 9 3 3" xfId="2753" xr:uid="{00000000-0005-0000-0000-0000770A0000}"/>
    <cellStyle name="40% - Accent1 9 4" xfId="2754" xr:uid="{00000000-0005-0000-0000-0000780A0000}"/>
    <cellStyle name="40% - Accent1 9 4 2" xfId="2755" xr:uid="{00000000-0005-0000-0000-0000790A0000}"/>
    <cellStyle name="40% - Accent1 9 5" xfId="2756" xr:uid="{00000000-0005-0000-0000-00007A0A0000}"/>
    <cellStyle name="40% - Accent1 9 6" xfId="2757" xr:uid="{00000000-0005-0000-0000-00007B0A0000}"/>
    <cellStyle name="40% - Accent1 9 7" xfId="2758" xr:uid="{00000000-0005-0000-0000-00007C0A0000}"/>
    <cellStyle name="40% - Accent1 9_Lcc_inputs" xfId="2759" xr:uid="{00000000-0005-0000-0000-00007D0A0000}"/>
    <cellStyle name="40% - Accent2 10" xfId="2760" xr:uid="{00000000-0005-0000-0000-00007E0A0000}"/>
    <cellStyle name="40% - Accent2 10 2" xfId="2761" xr:uid="{00000000-0005-0000-0000-00007F0A0000}"/>
    <cellStyle name="40% - Accent2 10 2 2" xfId="2762" xr:uid="{00000000-0005-0000-0000-0000800A0000}"/>
    <cellStyle name="40% - Accent2 10 2 3" xfId="2763" xr:uid="{00000000-0005-0000-0000-0000810A0000}"/>
    <cellStyle name="40% - Accent2 10 3" xfId="2764" xr:uid="{00000000-0005-0000-0000-0000820A0000}"/>
    <cellStyle name="40% - Accent2 10 4" xfId="2765" xr:uid="{00000000-0005-0000-0000-0000830A0000}"/>
    <cellStyle name="40% - Accent2 10_Lcc_inputs" xfId="2766" xr:uid="{00000000-0005-0000-0000-0000840A0000}"/>
    <cellStyle name="40% - Accent2 11" xfId="2767" xr:uid="{00000000-0005-0000-0000-0000850A0000}"/>
    <cellStyle name="40% - Accent2 11 2" xfId="2768" xr:uid="{00000000-0005-0000-0000-0000860A0000}"/>
    <cellStyle name="40% - Accent2 11 2 2" xfId="2769" xr:uid="{00000000-0005-0000-0000-0000870A0000}"/>
    <cellStyle name="40% - Accent2 11 3" xfId="2770" xr:uid="{00000000-0005-0000-0000-0000880A0000}"/>
    <cellStyle name="40% - Accent2 12" xfId="2771" xr:uid="{00000000-0005-0000-0000-0000890A0000}"/>
    <cellStyle name="40% - Accent2 12 2" xfId="2772" xr:uid="{00000000-0005-0000-0000-00008A0A0000}"/>
    <cellStyle name="40% - Accent2 13" xfId="2773" xr:uid="{00000000-0005-0000-0000-00008B0A0000}"/>
    <cellStyle name="40% - Accent2 13 2" xfId="2774" xr:uid="{00000000-0005-0000-0000-00008C0A0000}"/>
    <cellStyle name="40% - Accent2 14" xfId="2775" xr:uid="{00000000-0005-0000-0000-00008D0A0000}"/>
    <cellStyle name="40% - Accent2 15" xfId="55259" xr:uid="{00000000-0005-0000-0000-00008E0A0000}"/>
    <cellStyle name="40% - Accent2 16" xfId="55282" xr:uid="{00000000-0005-0000-0000-00008F0A0000}"/>
    <cellStyle name="40% - Accent2 17" xfId="55317" xr:uid="{00000000-0005-0000-0000-0000900A0000}"/>
    <cellStyle name="40% - Accent2 2" xfId="38" xr:uid="{00000000-0005-0000-0000-0000910A0000}"/>
    <cellStyle name="40% - Accent2 2 2" xfId="2776" xr:uid="{00000000-0005-0000-0000-0000920A0000}"/>
    <cellStyle name="40% - Accent2 2 2 2" xfId="2777" xr:uid="{00000000-0005-0000-0000-0000930A0000}"/>
    <cellStyle name="40% - Accent2 2 2 2 2" xfId="2778" xr:uid="{00000000-0005-0000-0000-0000940A0000}"/>
    <cellStyle name="40% - Accent2 2 3" xfId="2779" xr:uid="{00000000-0005-0000-0000-0000950A0000}"/>
    <cellStyle name="40% - Accent2 2 3 2" xfId="2780" xr:uid="{00000000-0005-0000-0000-0000960A0000}"/>
    <cellStyle name="40% - Accent2 2 4" xfId="2781" xr:uid="{00000000-0005-0000-0000-0000970A0000}"/>
    <cellStyle name="40% - Accent2 2 4 2" xfId="2782" xr:uid="{00000000-0005-0000-0000-0000980A0000}"/>
    <cellStyle name="40% - Accent2 2 4 2 2" xfId="2783" xr:uid="{00000000-0005-0000-0000-0000990A0000}"/>
    <cellStyle name="40% - Accent2 2 4 2 2 2" xfId="2784" xr:uid="{00000000-0005-0000-0000-00009A0A0000}"/>
    <cellStyle name="40% - Accent2 2 4 2 2 3" xfId="2785" xr:uid="{00000000-0005-0000-0000-00009B0A0000}"/>
    <cellStyle name="40% - Accent2 2 4 2 3" xfId="2786" xr:uid="{00000000-0005-0000-0000-00009C0A0000}"/>
    <cellStyle name="40% - Accent2 2 4 2 3 2" xfId="2787" xr:uid="{00000000-0005-0000-0000-00009D0A0000}"/>
    <cellStyle name="40% - Accent2 2 4 2 4" xfId="2788" xr:uid="{00000000-0005-0000-0000-00009E0A0000}"/>
    <cellStyle name="40% - Accent2 2 4 2 5" xfId="2789" xr:uid="{00000000-0005-0000-0000-00009F0A0000}"/>
    <cellStyle name="40% - Accent2 2 4 2_Lcc_inputs" xfId="2790" xr:uid="{00000000-0005-0000-0000-0000A00A0000}"/>
    <cellStyle name="40% - Accent2 2 4 3" xfId="2791" xr:uid="{00000000-0005-0000-0000-0000A10A0000}"/>
    <cellStyle name="40% - Accent2 2 4 3 2" xfId="2792" xr:uid="{00000000-0005-0000-0000-0000A20A0000}"/>
    <cellStyle name="40% - Accent2 2 4 3 2 2" xfId="2793" xr:uid="{00000000-0005-0000-0000-0000A30A0000}"/>
    <cellStyle name="40% - Accent2 2 4 3 3" xfId="2794" xr:uid="{00000000-0005-0000-0000-0000A40A0000}"/>
    <cellStyle name="40% - Accent2 2 4 3 4" xfId="2795" xr:uid="{00000000-0005-0000-0000-0000A50A0000}"/>
    <cellStyle name="40% - Accent2 2 4 3_Lcc_inputs" xfId="2796" xr:uid="{00000000-0005-0000-0000-0000A60A0000}"/>
    <cellStyle name="40% - Accent2 2 4 4" xfId="2797" xr:uid="{00000000-0005-0000-0000-0000A70A0000}"/>
    <cellStyle name="40% - Accent2 2 4 4 2" xfId="2798" xr:uid="{00000000-0005-0000-0000-0000A80A0000}"/>
    <cellStyle name="40% - Accent2 2 4 4 3" xfId="2799" xr:uid="{00000000-0005-0000-0000-0000A90A0000}"/>
    <cellStyle name="40% - Accent2 2 4 5" xfId="2800" xr:uid="{00000000-0005-0000-0000-0000AA0A0000}"/>
    <cellStyle name="40% - Accent2 2 4 5 2" xfId="2801" xr:uid="{00000000-0005-0000-0000-0000AB0A0000}"/>
    <cellStyle name="40% - Accent2 2 4 6" xfId="2802" xr:uid="{00000000-0005-0000-0000-0000AC0A0000}"/>
    <cellStyle name="40% - Accent2 2 4_Lcc_inputs" xfId="2803" xr:uid="{00000000-0005-0000-0000-0000AD0A0000}"/>
    <cellStyle name="40% - Accent2 2 5" xfId="2804" xr:uid="{00000000-0005-0000-0000-0000AE0A0000}"/>
    <cellStyle name="40% - Accent2 2 5 2" xfId="2805" xr:uid="{00000000-0005-0000-0000-0000AF0A0000}"/>
    <cellStyle name="40% - Accent2 2 5 2 2" xfId="2806" xr:uid="{00000000-0005-0000-0000-0000B00A0000}"/>
    <cellStyle name="40% - Accent2 2 5 2 3" xfId="2807" xr:uid="{00000000-0005-0000-0000-0000B10A0000}"/>
    <cellStyle name="40% - Accent2 2 5 3" xfId="2808" xr:uid="{00000000-0005-0000-0000-0000B20A0000}"/>
    <cellStyle name="40% - Accent2 2 5 3 2" xfId="2809" xr:uid="{00000000-0005-0000-0000-0000B30A0000}"/>
    <cellStyle name="40% - Accent2 2 5 4" xfId="2810" xr:uid="{00000000-0005-0000-0000-0000B40A0000}"/>
    <cellStyle name="40% - Accent2 2 5_Lcc_inputs" xfId="2811" xr:uid="{00000000-0005-0000-0000-0000B50A0000}"/>
    <cellStyle name="40% - Accent2 2 6" xfId="2812" xr:uid="{00000000-0005-0000-0000-0000B60A0000}"/>
    <cellStyle name="40% - Accent2 2 6 2" xfId="2813" xr:uid="{00000000-0005-0000-0000-0000B70A0000}"/>
    <cellStyle name="40% - Accent2 2 6 2 2" xfId="2814" xr:uid="{00000000-0005-0000-0000-0000B80A0000}"/>
    <cellStyle name="40% - Accent2 2 6 2 3" xfId="2815" xr:uid="{00000000-0005-0000-0000-0000B90A0000}"/>
    <cellStyle name="40% - Accent2 2 6 3" xfId="2816" xr:uid="{00000000-0005-0000-0000-0000BA0A0000}"/>
    <cellStyle name="40% - Accent2 2 6 3 2" xfId="2817" xr:uid="{00000000-0005-0000-0000-0000BB0A0000}"/>
    <cellStyle name="40% - Accent2 2 6 4" xfId="2818" xr:uid="{00000000-0005-0000-0000-0000BC0A0000}"/>
    <cellStyle name="40% - Accent2 2 6_Lcc_inputs" xfId="2819" xr:uid="{00000000-0005-0000-0000-0000BD0A0000}"/>
    <cellStyle name="40% - Accent2 2 7" xfId="2820" xr:uid="{00000000-0005-0000-0000-0000BE0A0000}"/>
    <cellStyle name="40% - Accent2 2 8" xfId="2821" xr:uid="{00000000-0005-0000-0000-0000BF0A0000}"/>
    <cellStyle name="40% - Accent2 2 9" xfId="2822" xr:uid="{00000000-0005-0000-0000-0000C00A0000}"/>
    <cellStyle name="40% - Accent2 2_Lcc_inputs" xfId="2823" xr:uid="{00000000-0005-0000-0000-0000C10A0000}"/>
    <cellStyle name="40% - Accent2 3" xfId="2824" xr:uid="{00000000-0005-0000-0000-0000C20A0000}"/>
    <cellStyle name="40% - Accent2 3 2" xfId="2825" xr:uid="{00000000-0005-0000-0000-0000C30A0000}"/>
    <cellStyle name="40% - Accent2 3 2 2" xfId="2826" xr:uid="{00000000-0005-0000-0000-0000C40A0000}"/>
    <cellStyle name="40% - Accent2 3 2 2 2" xfId="2827" xr:uid="{00000000-0005-0000-0000-0000C50A0000}"/>
    <cellStyle name="40% - Accent2 3 2 3" xfId="2828" xr:uid="{00000000-0005-0000-0000-0000C60A0000}"/>
    <cellStyle name="40% - Accent2 3 3" xfId="2829" xr:uid="{00000000-0005-0000-0000-0000C70A0000}"/>
    <cellStyle name="40% - Accent2 3 3 2" xfId="2830" xr:uid="{00000000-0005-0000-0000-0000C80A0000}"/>
    <cellStyle name="40% - Accent2 3 3 3" xfId="2831" xr:uid="{00000000-0005-0000-0000-0000C90A0000}"/>
    <cellStyle name="40% - Accent2 3 4" xfId="2832" xr:uid="{00000000-0005-0000-0000-0000CA0A0000}"/>
    <cellStyle name="40% - Accent2 3 4 2" xfId="2833" xr:uid="{00000000-0005-0000-0000-0000CB0A0000}"/>
    <cellStyle name="40% - Accent2 3 5" xfId="2834" xr:uid="{00000000-0005-0000-0000-0000CC0A0000}"/>
    <cellStyle name="40% - Accent2 3 5 2" xfId="2835" xr:uid="{00000000-0005-0000-0000-0000CD0A0000}"/>
    <cellStyle name="40% - Accent2 3 6" xfId="2836" xr:uid="{00000000-0005-0000-0000-0000CE0A0000}"/>
    <cellStyle name="40% - Accent2 3 7" xfId="2837" xr:uid="{00000000-0005-0000-0000-0000CF0A0000}"/>
    <cellStyle name="40% - Accent2 3 8" xfId="2838" xr:uid="{00000000-0005-0000-0000-0000D00A0000}"/>
    <cellStyle name="40% - Accent2 4" xfId="2839" xr:uid="{00000000-0005-0000-0000-0000D10A0000}"/>
    <cellStyle name="40% - Accent2 4 2" xfId="2840" xr:uid="{00000000-0005-0000-0000-0000D20A0000}"/>
    <cellStyle name="40% - Accent2 4 2 2" xfId="2841" xr:uid="{00000000-0005-0000-0000-0000D30A0000}"/>
    <cellStyle name="40% - Accent2 4 2 2 2" xfId="2842" xr:uid="{00000000-0005-0000-0000-0000D40A0000}"/>
    <cellStyle name="40% - Accent2 4 2 2 2 2" xfId="2843" xr:uid="{00000000-0005-0000-0000-0000D50A0000}"/>
    <cellStyle name="40% - Accent2 4 2 2 2 2 2" xfId="2844" xr:uid="{00000000-0005-0000-0000-0000D60A0000}"/>
    <cellStyle name="40% - Accent2 4 2 2 2 3" xfId="2845" xr:uid="{00000000-0005-0000-0000-0000D70A0000}"/>
    <cellStyle name="40% - Accent2 4 2 2 3" xfId="2846" xr:uid="{00000000-0005-0000-0000-0000D80A0000}"/>
    <cellStyle name="40% - Accent2 4 2 2 3 2" xfId="2847" xr:uid="{00000000-0005-0000-0000-0000D90A0000}"/>
    <cellStyle name="40% - Accent2 4 2 2 3 2 2" xfId="2848" xr:uid="{00000000-0005-0000-0000-0000DA0A0000}"/>
    <cellStyle name="40% - Accent2 4 2 2 3 3" xfId="2849" xr:uid="{00000000-0005-0000-0000-0000DB0A0000}"/>
    <cellStyle name="40% - Accent2 4 2 2 4" xfId="2850" xr:uid="{00000000-0005-0000-0000-0000DC0A0000}"/>
    <cellStyle name="40% - Accent2 4 2 2 4 2" xfId="2851" xr:uid="{00000000-0005-0000-0000-0000DD0A0000}"/>
    <cellStyle name="40% - Accent2 4 2 2 5" xfId="2852" xr:uid="{00000000-0005-0000-0000-0000DE0A0000}"/>
    <cellStyle name="40% - Accent2 4 2 2_Lcc_inputs" xfId="2853" xr:uid="{00000000-0005-0000-0000-0000DF0A0000}"/>
    <cellStyle name="40% - Accent2 4 2 3" xfId="2854" xr:uid="{00000000-0005-0000-0000-0000E00A0000}"/>
    <cellStyle name="40% - Accent2 4 2 3 2" xfId="2855" xr:uid="{00000000-0005-0000-0000-0000E10A0000}"/>
    <cellStyle name="40% - Accent2 4 2 3 2 2" xfId="2856" xr:uid="{00000000-0005-0000-0000-0000E20A0000}"/>
    <cellStyle name="40% - Accent2 4 2 3 2 3" xfId="2857" xr:uid="{00000000-0005-0000-0000-0000E30A0000}"/>
    <cellStyle name="40% - Accent2 4 2 3 3" xfId="2858" xr:uid="{00000000-0005-0000-0000-0000E40A0000}"/>
    <cellStyle name="40% - Accent2 4 2 3 4" xfId="2859" xr:uid="{00000000-0005-0000-0000-0000E50A0000}"/>
    <cellStyle name="40% - Accent2 4 2 3_Lcc_inputs" xfId="2860" xr:uid="{00000000-0005-0000-0000-0000E60A0000}"/>
    <cellStyle name="40% - Accent2 4 2 4" xfId="2861" xr:uid="{00000000-0005-0000-0000-0000E70A0000}"/>
    <cellStyle name="40% - Accent2 4 2 4 2" xfId="2862" xr:uid="{00000000-0005-0000-0000-0000E80A0000}"/>
    <cellStyle name="40% - Accent2 4 2 4 2 2" xfId="2863" xr:uid="{00000000-0005-0000-0000-0000E90A0000}"/>
    <cellStyle name="40% - Accent2 4 2 4 3" xfId="2864" xr:uid="{00000000-0005-0000-0000-0000EA0A0000}"/>
    <cellStyle name="40% - Accent2 4 2 5" xfId="2865" xr:uid="{00000000-0005-0000-0000-0000EB0A0000}"/>
    <cellStyle name="40% - Accent2 4 2 5 2" xfId="2866" xr:uid="{00000000-0005-0000-0000-0000EC0A0000}"/>
    <cellStyle name="40% - Accent2 4 2 6" xfId="2867" xr:uid="{00000000-0005-0000-0000-0000ED0A0000}"/>
    <cellStyle name="40% - Accent2 4 2 7" xfId="2868" xr:uid="{00000000-0005-0000-0000-0000EE0A0000}"/>
    <cellStyle name="40% - Accent2 4 2 8" xfId="2869" xr:uid="{00000000-0005-0000-0000-0000EF0A0000}"/>
    <cellStyle name="40% - Accent2 4 2_Lcc_inputs" xfId="2870" xr:uid="{00000000-0005-0000-0000-0000F00A0000}"/>
    <cellStyle name="40% - Accent2 4 3" xfId="2871" xr:uid="{00000000-0005-0000-0000-0000F10A0000}"/>
    <cellStyle name="40% - Accent2 4 3 2" xfId="2872" xr:uid="{00000000-0005-0000-0000-0000F20A0000}"/>
    <cellStyle name="40% - Accent2 4 3 2 2" xfId="2873" xr:uid="{00000000-0005-0000-0000-0000F30A0000}"/>
    <cellStyle name="40% - Accent2 4 3 2 2 2" xfId="2874" xr:uid="{00000000-0005-0000-0000-0000F40A0000}"/>
    <cellStyle name="40% - Accent2 4 3 2 2 2 2" xfId="2875" xr:uid="{00000000-0005-0000-0000-0000F50A0000}"/>
    <cellStyle name="40% - Accent2 4 3 2 2 3" xfId="2876" xr:uid="{00000000-0005-0000-0000-0000F60A0000}"/>
    <cellStyle name="40% - Accent2 4 3 2 3" xfId="2877" xr:uid="{00000000-0005-0000-0000-0000F70A0000}"/>
    <cellStyle name="40% - Accent2 4 3 2 3 2" xfId="2878" xr:uid="{00000000-0005-0000-0000-0000F80A0000}"/>
    <cellStyle name="40% - Accent2 4 3 2 3 2 2" xfId="2879" xr:uid="{00000000-0005-0000-0000-0000F90A0000}"/>
    <cellStyle name="40% - Accent2 4 3 2 3 3" xfId="2880" xr:uid="{00000000-0005-0000-0000-0000FA0A0000}"/>
    <cellStyle name="40% - Accent2 4 3 2 4" xfId="2881" xr:uid="{00000000-0005-0000-0000-0000FB0A0000}"/>
    <cellStyle name="40% - Accent2 4 3 2 4 2" xfId="2882" xr:uid="{00000000-0005-0000-0000-0000FC0A0000}"/>
    <cellStyle name="40% - Accent2 4 3 2 5" xfId="2883" xr:uid="{00000000-0005-0000-0000-0000FD0A0000}"/>
    <cellStyle name="40% - Accent2 4 3 2_Lcc_inputs" xfId="2884" xr:uid="{00000000-0005-0000-0000-0000FE0A0000}"/>
    <cellStyle name="40% - Accent2 4 3 3" xfId="2885" xr:uid="{00000000-0005-0000-0000-0000FF0A0000}"/>
    <cellStyle name="40% - Accent2 4 3 3 2" xfId="2886" xr:uid="{00000000-0005-0000-0000-0000000B0000}"/>
    <cellStyle name="40% - Accent2 4 3 3 2 2" xfId="2887" xr:uid="{00000000-0005-0000-0000-0000010B0000}"/>
    <cellStyle name="40% - Accent2 4 3 3 2 3" xfId="2888" xr:uid="{00000000-0005-0000-0000-0000020B0000}"/>
    <cellStyle name="40% - Accent2 4 3 3 3" xfId="2889" xr:uid="{00000000-0005-0000-0000-0000030B0000}"/>
    <cellStyle name="40% - Accent2 4 3 3 4" xfId="2890" xr:uid="{00000000-0005-0000-0000-0000040B0000}"/>
    <cellStyle name="40% - Accent2 4 3 3_Lcc_inputs" xfId="2891" xr:uid="{00000000-0005-0000-0000-0000050B0000}"/>
    <cellStyle name="40% - Accent2 4 3 4" xfId="2892" xr:uid="{00000000-0005-0000-0000-0000060B0000}"/>
    <cellStyle name="40% - Accent2 4 3 4 2" xfId="2893" xr:uid="{00000000-0005-0000-0000-0000070B0000}"/>
    <cellStyle name="40% - Accent2 4 3 4 2 2" xfId="2894" xr:uid="{00000000-0005-0000-0000-0000080B0000}"/>
    <cellStyle name="40% - Accent2 4 3 4 3" xfId="2895" xr:uid="{00000000-0005-0000-0000-0000090B0000}"/>
    <cellStyle name="40% - Accent2 4 3 5" xfId="2896" xr:uid="{00000000-0005-0000-0000-00000A0B0000}"/>
    <cellStyle name="40% - Accent2 4 3 5 2" xfId="2897" xr:uid="{00000000-0005-0000-0000-00000B0B0000}"/>
    <cellStyle name="40% - Accent2 4 3 6" xfId="2898" xr:uid="{00000000-0005-0000-0000-00000C0B0000}"/>
    <cellStyle name="40% - Accent2 4 3 7" xfId="2899" xr:uid="{00000000-0005-0000-0000-00000D0B0000}"/>
    <cellStyle name="40% - Accent2 4 3 8" xfId="2900" xr:uid="{00000000-0005-0000-0000-00000E0B0000}"/>
    <cellStyle name="40% - Accent2 4 3_Lcc_inputs" xfId="2901" xr:uid="{00000000-0005-0000-0000-00000F0B0000}"/>
    <cellStyle name="40% - Accent2 4 4" xfId="2902" xr:uid="{00000000-0005-0000-0000-0000100B0000}"/>
    <cellStyle name="40% - Accent2 5" xfId="2903" xr:uid="{00000000-0005-0000-0000-0000110B0000}"/>
    <cellStyle name="40% - Accent2 5 2" xfId="2904" xr:uid="{00000000-0005-0000-0000-0000120B0000}"/>
    <cellStyle name="40% - Accent2 5 2 2" xfId="2905" xr:uid="{00000000-0005-0000-0000-0000130B0000}"/>
    <cellStyle name="40% - Accent2 5 2 2 2" xfId="2906" xr:uid="{00000000-0005-0000-0000-0000140B0000}"/>
    <cellStyle name="40% - Accent2 5 2 2 2 2" xfId="2907" xr:uid="{00000000-0005-0000-0000-0000150B0000}"/>
    <cellStyle name="40% - Accent2 5 2 2 2 2 2" xfId="2908" xr:uid="{00000000-0005-0000-0000-0000160B0000}"/>
    <cellStyle name="40% - Accent2 5 2 2 2 3" xfId="2909" xr:uid="{00000000-0005-0000-0000-0000170B0000}"/>
    <cellStyle name="40% - Accent2 5 2 2 3" xfId="2910" xr:uid="{00000000-0005-0000-0000-0000180B0000}"/>
    <cellStyle name="40% - Accent2 5 2 2 3 2" xfId="2911" xr:uid="{00000000-0005-0000-0000-0000190B0000}"/>
    <cellStyle name="40% - Accent2 5 2 2 3 2 2" xfId="2912" xr:uid="{00000000-0005-0000-0000-00001A0B0000}"/>
    <cellStyle name="40% - Accent2 5 2 2 3 3" xfId="2913" xr:uid="{00000000-0005-0000-0000-00001B0B0000}"/>
    <cellStyle name="40% - Accent2 5 2 2 4" xfId="2914" xr:uid="{00000000-0005-0000-0000-00001C0B0000}"/>
    <cellStyle name="40% - Accent2 5 2 2 4 2" xfId="2915" xr:uid="{00000000-0005-0000-0000-00001D0B0000}"/>
    <cellStyle name="40% - Accent2 5 2 2 5" xfId="2916" xr:uid="{00000000-0005-0000-0000-00001E0B0000}"/>
    <cellStyle name="40% - Accent2 5 2 2_Lcc_inputs" xfId="2917" xr:uid="{00000000-0005-0000-0000-00001F0B0000}"/>
    <cellStyle name="40% - Accent2 5 2 3" xfId="2918" xr:uid="{00000000-0005-0000-0000-0000200B0000}"/>
    <cellStyle name="40% - Accent2 5 2 3 2" xfId="2919" xr:uid="{00000000-0005-0000-0000-0000210B0000}"/>
    <cellStyle name="40% - Accent2 5 2 3 2 2" xfId="2920" xr:uid="{00000000-0005-0000-0000-0000220B0000}"/>
    <cellStyle name="40% - Accent2 5 2 3 2 3" xfId="2921" xr:uid="{00000000-0005-0000-0000-0000230B0000}"/>
    <cellStyle name="40% - Accent2 5 2 3 3" xfId="2922" xr:uid="{00000000-0005-0000-0000-0000240B0000}"/>
    <cellStyle name="40% - Accent2 5 2 3 4" xfId="2923" xr:uid="{00000000-0005-0000-0000-0000250B0000}"/>
    <cellStyle name="40% - Accent2 5 2 3_Lcc_inputs" xfId="2924" xr:uid="{00000000-0005-0000-0000-0000260B0000}"/>
    <cellStyle name="40% - Accent2 5 2 4" xfId="2925" xr:uid="{00000000-0005-0000-0000-0000270B0000}"/>
    <cellStyle name="40% - Accent2 5 2 4 2" xfId="2926" xr:uid="{00000000-0005-0000-0000-0000280B0000}"/>
    <cellStyle name="40% - Accent2 5 2 4 2 2" xfId="2927" xr:uid="{00000000-0005-0000-0000-0000290B0000}"/>
    <cellStyle name="40% - Accent2 5 2 4 3" xfId="2928" xr:uid="{00000000-0005-0000-0000-00002A0B0000}"/>
    <cellStyle name="40% - Accent2 5 2 5" xfId="2929" xr:uid="{00000000-0005-0000-0000-00002B0B0000}"/>
    <cellStyle name="40% - Accent2 5 2 5 2" xfId="2930" xr:uid="{00000000-0005-0000-0000-00002C0B0000}"/>
    <cellStyle name="40% - Accent2 5 2 6" xfId="2931" xr:uid="{00000000-0005-0000-0000-00002D0B0000}"/>
    <cellStyle name="40% - Accent2 5 2 7" xfId="2932" xr:uid="{00000000-0005-0000-0000-00002E0B0000}"/>
    <cellStyle name="40% - Accent2 5 2 8" xfId="2933" xr:uid="{00000000-0005-0000-0000-00002F0B0000}"/>
    <cellStyle name="40% - Accent2 5 2_Lcc_inputs" xfId="2934" xr:uid="{00000000-0005-0000-0000-0000300B0000}"/>
    <cellStyle name="40% - Accent2 5 3" xfId="2935" xr:uid="{00000000-0005-0000-0000-0000310B0000}"/>
    <cellStyle name="40% - Accent2 5 3 2" xfId="2936" xr:uid="{00000000-0005-0000-0000-0000320B0000}"/>
    <cellStyle name="40% - Accent2 5 3 2 2" xfId="2937" xr:uid="{00000000-0005-0000-0000-0000330B0000}"/>
    <cellStyle name="40% - Accent2 5 3 2 2 2" xfId="2938" xr:uid="{00000000-0005-0000-0000-0000340B0000}"/>
    <cellStyle name="40% - Accent2 5 3 2 2 2 2" xfId="2939" xr:uid="{00000000-0005-0000-0000-0000350B0000}"/>
    <cellStyle name="40% - Accent2 5 3 2 2 3" xfId="2940" xr:uid="{00000000-0005-0000-0000-0000360B0000}"/>
    <cellStyle name="40% - Accent2 5 3 2 3" xfId="2941" xr:uid="{00000000-0005-0000-0000-0000370B0000}"/>
    <cellStyle name="40% - Accent2 5 3 2 3 2" xfId="2942" xr:uid="{00000000-0005-0000-0000-0000380B0000}"/>
    <cellStyle name="40% - Accent2 5 3 2 3 2 2" xfId="2943" xr:uid="{00000000-0005-0000-0000-0000390B0000}"/>
    <cellStyle name="40% - Accent2 5 3 2 3 3" xfId="2944" xr:uid="{00000000-0005-0000-0000-00003A0B0000}"/>
    <cellStyle name="40% - Accent2 5 3 2 4" xfId="2945" xr:uid="{00000000-0005-0000-0000-00003B0B0000}"/>
    <cellStyle name="40% - Accent2 5 3 2 4 2" xfId="2946" xr:uid="{00000000-0005-0000-0000-00003C0B0000}"/>
    <cellStyle name="40% - Accent2 5 3 2 5" xfId="2947" xr:uid="{00000000-0005-0000-0000-00003D0B0000}"/>
    <cellStyle name="40% - Accent2 5 3 2_Lcc_inputs" xfId="2948" xr:uid="{00000000-0005-0000-0000-00003E0B0000}"/>
    <cellStyle name="40% - Accent2 5 3 3" xfId="2949" xr:uid="{00000000-0005-0000-0000-00003F0B0000}"/>
    <cellStyle name="40% - Accent2 5 3 3 2" xfId="2950" xr:uid="{00000000-0005-0000-0000-0000400B0000}"/>
    <cellStyle name="40% - Accent2 5 3 3 2 2" xfId="2951" xr:uid="{00000000-0005-0000-0000-0000410B0000}"/>
    <cellStyle name="40% - Accent2 5 3 3 2 3" xfId="2952" xr:uid="{00000000-0005-0000-0000-0000420B0000}"/>
    <cellStyle name="40% - Accent2 5 3 3 3" xfId="2953" xr:uid="{00000000-0005-0000-0000-0000430B0000}"/>
    <cellStyle name="40% - Accent2 5 3 3 4" xfId="2954" xr:uid="{00000000-0005-0000-0000-0000440B0000}"/>
    <cellStyle name="40% - Accent2 5 3 3_Lcc_inputs" xfId="2955" xr:uid="{00000000-0005-0000-0000-0000450B0000}"/>
    <cellStyle name="40% - Accent2 5 3 4" xfId="2956" xr:uid="{00000000-0005-0000-0000-0000460B0000}"/>
    <cellStyle name="40% - Accent2 5 3 4 2" xfId="2957" xr:uid="{00000000-0005-0000-0000-0000470B0000}"/>
    <cellStyle name="40% - Accent2 5 3 4 2 2" xfId="2958" xr:uid="{00000000-0005-0000-0000-0000480B0000}"/>
    <cellStyle name="40% - Accent2 5 3 4 3" xfId="2959" xr:uid="{00000000-0005-0000-0000-0000490B0000}"/>
    <cellStyle name="40% - Accent2 5 3 5" xfId="2960" xr:uid="{00000000-0005-0000-0000-00004A0B0000}"/>
    <cellStyle name="40% - Accent2 5 3 5 2" xfId="2961" xr:uid="{00000000-0005-0000-0000-00004B0B0000}"/>
    <cellStyle name="40% - Accent2 5 3 6" xfId="2962" xr:uid="{00000000-0005-0000-0000-00004C0B0000}"/>
    <cellStyle name="40% - Accent2 5 3 7" xfId="2963" xr:uid="{00000000-0005-0000-0000-00004D0B0000}"/>
    <cellStyle name="40% - Accent2 5 3 8" xfId="2964" xr:uid="{00000000-0005-0000-0000-00004E0B0000}"/>
    <cellStyle name="40% - Accent2 5 3_Lcc_inputs" xfId="2965" xr:uid="{00000000-0005-0000-0000-00004F0B0000}"/>
    <cellStyle name="40% - Accent2 5 4" xfId="2966" xr:uid="{00000000-0005-0000-0000-0000500B0000}"/>
    <cellStyle name="40% - Accent2 6" xfId="2967" xr:uid="{00000000-0005-0000-0000-0000510B0000}"/>
    <cellStyle name="40% - Accent2 6 2" xfId="2968" xr:uid="{00000000-0005-0000-0000-0000520B0000}"/>
    <cellStyle name="40% - Accent2 6 2 2" xfId="2969" xr:uid="{00000000-0005-0000-0000-0000530B0000}"/>
    <cellStyle name="40% - Accent2 6 2 2 2" xfId="2970" xr:uid="{00000000-0005-0000-0000-0000540B0000}"/>
    <cellStyle name="40% - Accent2 6 2 2 2 2" xfId="2971" xr:uid="{00000000-0005-0000-0000-0000550B0000}"/>
    <cellStyle name="40% - Accent2 6 2 2 2 2 2" xfId="2972" xr:uid="{00000000-0005-0000-0000-0000560B0000}"/>
    <cellStyle name="40% - Accent2 6 2 2 2 3" xfId="2973" xr:uid="{00000000-0005-0000-0000-0000570B0000}"/>
    <cellStyle name="40% - Accent2 6 2 2 3" xfId="2974" xr:uid="{00000000-0005-0000-0000-0000580B0000}"/>
    <cellStyle name="40% - Accent2 6 2 2 3 2" xfId="2975" xr:uid="{00000000-0005-0000-0000-0000590B0000}"/>
    <cellStyle name="40% - Accent2 6 2 2 3 2 2" xfId="2976" xr:uid="{00000000-0005-0000-0000-00005A0B0000}"/>
    <cellStyle name="40% - Accent2 6 2 2 3 3" xfId="2977" xr:uid="{00000000-0005-0000-0000-00005B0B0000}"/>
    <cellStyle name="40% - Accent2 6 2 2 4" xfId="2978" xr:uid="{00000000-0005-0000-0000-00005C0B0000}"/>
    <cellStyle name="40% - Accent2 6 2 2 4 2" xfId="2979" xr:uid="{00000000-0005-0000-0000-00005D0B0000}"/>
    <cellStyle name="40% - Accent2 6 2 2 5" xfId="2980" xr:uid="{00000000-0005-0000-0000-00005E0B0000}"/>
    <cellStyle name="40% - Accent2 6 2 2_Lcc_inputs" xfId="2981" xr:uid="{00000000-0005-0000-0000-00005F0B0000}"/>
    <cellStyle name="40% - Accent2 6 2 3" xfId="2982" xr:uid="{00000000-0005-0000-0000-0000600B0000}"/>
    <cellStyle name="40% - Accent2 6 2 3 2" xfId="2983" xr:uid="{00000000-0005-0000-0000-0000610B0000}"/>
    <cellStyle name="40% - Accent2 6 2 3 2 2" xfId="2984" xr:uid="{00000000-0005-0000-0000-0000620B0000}"/>
    <cellStyle name="40% - Accent2 6 2 3 2 3" xfId="2985" xr:uid="{00000000-0005-0000-0000-0000630B0000}"/>
    <cellStyle name="40% - Accent2 6 2 3 3" xfId="2986" xr:uid="{00000000-0005-0000-0000-0000640B0000}"/>
    <cellStyle name="40% - Accent2 6 2 3 4" xfId="2987" xr:uid="{00000000-0005-0000-0000-0000650B0000}"/>
    <cellStyle name="40% - Accent2 6 2 3_Lcc_inputs" xfId="2988" xr:uid="{00000000-0005-0000-0000-0000660B0000}"/>
    <cellStyle name="40% - Accent2 6 2 4" xfId="2989" xr:uid="{00000000-0005-0000-0000-0000670B0000}"/>
    <cellStyle name="40% - Accent2 6 2 4 2" xfId="2990" xr:uid="{00000000-0005-0000-0000-0000680B0000}"/>
    <cellStyle name="40% - Accent2 6 2 4 2 2" xfId="2991" xr:uid="{00000000-0005-0000-0000-0000690B0000}"/>
    <cellStyle name="40% - Accent2 6 2 4 3" xfId="2992" xr:uid="{00000000-0005-0000-0000-00006A0B0000}"/>
    <cellStyle name="40% - Accent2 6 2 5" xfId="2993" xr:uid="{00000000-0005-0000-0000-00006B0B0000}"/>
    <cellStyle name="40% - Accent2 6 2 5 2" xfId="2994" xr:uid="{00000000-0005-0000-0000-00006C0B0000}"/>
    <cellStyle name="40% - Accent2 6 2 6" xfId="2995" xr:uid="{00000000-0005-0000-0000-00006D0B0000}"/>
    <cellStyle name="40% - Accent2 6 2 7" xfId="2996" xr:uid="{00000000-0005-0000-0000-00006E0B0000}"/>
    <cellStyle name="40% - Accent2 6 2 8" xfId="2997" xr:uid="{00000000-0005-0000-0000-00006F0B0000}"/>
    <cellStyle name="40% - Accent2 6 2_Lcc_inputs" xfId="2998" xr:uid="{00000000-0005-0000-0000-0000700B0000}"/>
    <cellStyle name="40% - Accent2 6 3" xfId="2999" xr:uid="{00000000-0005-0000-0000-0000710B0000}"/>
    <cellStyle name="40% - Accent2 6 3 2" xfId="3000" xr:uid="{00000000-0005-0000-0000-0000720B0000}"/>
    <cellStyle name="40% - Accent2 6 3 2 2" xfId="3001" xr:uid="{00000000-0005-0000-0000-0000730B0000}"/>
    <cellStyle name="40% - Accent2 6 3 2 2 2" xfId="3002" xr:uid="{00000000-0005-0000-0000-0000740B0000}"/>
    <cellStyle name="40% - Accent2 6 3 2 3" xfId="3003" xr:uid="{00000000-0005-0000-0000-0000750B0000}"/>
    <cellStyle name="40% - Accent2 6 3 3" xfId="3004" xr:uid="{00000000-0005-0000-0000-0000760B0000}"/>
    <cellStyle name="40% - Accent2 6 3 3 2" xfId="3005" xr:uid="{00000000-0005-0000-0000-0000770B0000}"/>
    <cellStyle name="40% - Accent2 6 3 3 2 2" xfId="3006" xr:uid="{00000000-0005-0000-0000-0000780B0000}"/>
    <cellStyle name="40% - Accent2 6 3 3 3" xfId="3007" xr:uid="{00000000-0005-0000-0000-0000790B0000}"/>
    <cellStyle name="40% - Accent2 6 3 4" xfId="3008" xr:uid="{00000000-0005-0000-0000-00007A0B0000}"/>
    <cellStyle name="40% - Accent2 6 3 4 2" xfId="3009" xr:uid="{00000000-0005-0000-0000-00007B0B0000}"/>
    <cellStyle name="40% - Accent2 6 3 5" xfId="3010" xr:uid="{00000000-0005-0000-0000-00007C0B0000}"/>
    <cellStyle name="40% - Accent2 6 3_Lcc_inputs" xfId="3011" xr:uid="{00000000-0005-0000-0000-00007D0B0000}"/>
    <cellStyle name="40% - Accent2 6 4" xfId="3012" xr:uid="{00000000-0005-0000-0000-00007E0B0000}"/>
    <cellStyle name="40% - Accent2 6 4 2" xfId="3013" xr:uid="{00000000-0005-0000-0000-00007F0B0000}"/>
    <cellStyle name="40% - Accent2 6 4 2 2" xfId="3014" xr:uid="{00000000-0005-0000-0000-0000800B0000}"/>
    <cellStyle name="40% - Accent2 6 4 2 3" xfId="3015" xr:uid="{00000000-0005-0000-0000-0000810B0000}"/>
    <cellStyle name="40% - Accent2 6 4 3" xfId="3016" xr:uid="{00000000-0005-0000-0000-0000820B0000}"/>
    <cellStyle name="40% - Accent2 6 4 4" xfId="3017" xr:uid="{00000000-0005-0000-0000-0000830B0000}"/>
    <cellStyle name="40% - Accent2 6 4_Lcc_inputs" xfId="3018" xr:uid="{00000000-0005-0000-0000-0000840B0000}"/>
    <cellStyle name="40% - Accent2 6 5" xfId="3019" xr:uid="{00000000-0005-0000-0000-0000850B0000}"/>
    <cellStyle name="40% - Accent2 6 5 2" xfId="3020" xr:uid="{00000000-0005-0000-0000-0000860B0000}"/>
    <cellStyle name="40% - Accent2 6 5 2 2" xfId="3021" xr:uid="{00000000-0005-0000-0000-0000870B0000}"/>
    <cellStyle name="40% - Accent2 6 5 3" xfId="3022" xr:uid="{00000000-0005-0000-0000-0000880B0000}"/>
    <cellStyle name="40% - Accent2 6 6" xfId="3023" xr:uid="{00000000-0005-0000-0000-0000890B0000}"/>
    <cellStyle name="40% - Accent2 6 6 2" xfId="3024" xr:uid="{00000000-0005-0000-0000-00008A0B0000}"/>
    <cellStyle name="40% - Accent2 6 7" xfId="3025" xr:uid="{00000000-0005-0000-0000-00008B0B0000}"/>
    <cellStyle name="40% - Accent2 6 8" xfId="3026" xr:uid="{00000000-0005-0000-0000-00008C0B0000}"/>
    <cellStyle name="40% - Accent2 6 9" xfId="3027" xr:uid="{00000000-0005-0000-0000-00008D0B0000}"/>
    <cellStyle name="40% - Accent2 6_Lcc_inputs" xfId="3028" xr:uid="{00000000-0005-0000-0000-00008E0B0000}"/>
    <cellStyle name="40% - Accent2 7" xfId="3029" xr:uid="{00000000-0005-0000-0000-00008F0B0000}"/>
    <cellStyle name="40% - Accent2 7 2" xfId="3030" xr:uid="{00000000-0005-0000-0000-0000900B0000}"/>
    <cellStyle name="40% - Accent2 7 2 2" xfId="3031" xr:uid="{00000000-0005-0000-0000-0000910B0000}"/>
    <cellStyle name="40% - Accent2 7 2 2 2" xfId="3032" xr:uid="{00000000-0005-0000-0000-0000920B0000}"/>
    <cellStyle name="40% - Accent2 7 2 2 2 2" xfId="3033" xr:uid="{00000000-0005-0000-0000-0000930B0000}"/>
    <cellStyle name="40% - Accent2 7 2 2 2 2 2" xfId="3034" xr:uid="{00000000-0005-0000-0000-0000940B0000}"/>
    <cellStyle name="40% - Accent2 7 2 2 2 3" xfId="3035" xr:uid="{00000000-0005-0000-0000-0000950B0000}"/>
    <cellStyle name="40% - Accent2 7 2 2 3" xfId="3036" xr:uid="{00000000-0005-0000-0000-0000960B0000}"/>
    <cellStyle name="40% - Accent2 7 2 2 3 2" xfId="3037" xr:uid="{00000000-0005-0000-0000-0000970B0000}"/>
    <cellStyle name="40% - Accent2 7 2 2 3 2 2" xfId="3038" xr:uid="{00000000-0005-0000-0000-0000980B0000}"/>
    <cellStyle name="40% - Accent2 7 2 2 3 3" xfId="3039" xr:uid="{00000000-0005-0000-0000-0000990B0000}"/>
    <cellStyle name="40% - Accent2 7 2 2 4" xfId="3040" xr:uid="{00000000-0005-0000-0000-00009A0B0000}"/>
    <cellStyle name="40% - Accent2 7 2 2 4 2" xfId="3041" xr:uid="{00000000-0005-0000-0000-00009B0B0000}"/>
    <cellStyle name="40% - Accent2 7 2 2 5" xfId="3042" xr:uid="{00000000-0005-0000-0000-00009C0B0000}"/>
    <cellStyle name="40% - Accent2 7 2 2_Lcc_inputs" xfId="3043" xr:uid="{00000000-0005-0000-0000-00009D0B0000}"/>
    <cellStyle name="40% - Accent2 7 2 3" xfId="3044" xr:uid="{00000000-0005-0000-0000-00009E0B0000}"/>
    <cellStyle name="40% - Accent2 7 2 3 2" xfId="3045" xr:uid="{00000000-0005-0000-0000-00009F0B0000}"/>
    <cellStyle name="40% - Accent2 7 2 3 2 2" xfId="3046" xr:uid="{00000000-0005-0000-0000-0000A00B0000}"/>
    <cellStyle name="40% - Accent2 7 2 3 2 3" xfId="3047" xr:uid="{00000000-0005-0000-0000-0000A10B0000}"/>
    <cellStyle name="40% - Accent2 7 2 3 3" xfId="3048" xr:uid="{00000000-0005-0000-0000-0000A20B0000}"/>
    <cellStyle name="40% - Accent2 7 2 3 4" xfId="3049" xr:uid="{00000000-0005-0000-0000-0000A30B0000}"/>
    <cellStyle name="40% - Accent2 7 2 3_Lcc_inputs" xfId="3050" xr:uid="{00000000-0005-0000-0000-0000A40B0000}"/>
    <cellStyle name="40% - Accent2 7 2 4" xfId="3051" xr:uid="{00000000-0005-0000-0000-0000A50B0000}"/>
    <cellStyle name="40% - Accent2 7 2 4 2" xfId="3052" xr:uid="{00000000-0005-0000-0000-0000A60B0000}"/>
    <cellStyle name="40% - Accent2 7 2 4 2 2" xfId="3053" xr:uid="{00000000-0005-0000-0000-0000A70B0000}"/>
    <cellStyle name="40% - Accent2 7 2 4 3" xfId="3054" xr:uid="{00000000-0005-0000-0000-0000A80B0000}"/>
    <cellStyle name="40% - Accent2 7 2 5" xfId="3055" xr:uid="{00000000-0005-0000-0000-0000A90B0000}"/>
    <cellStyle name="40% - Accent2 7 2 5 2" xfId="3056" xr:uid="{00000000-0005-0000-0000-0000AA0B0000}"/>
    <cellStyle name="40% - Accent2 7 2 6" xfId="3057" xr:uid="{00000000-0005-0000-0000-0000AB0B0000}"/>
    <cellStyle name="40% - Accent2 7 2 7" xfId="3058" xr:uid="{00000000-0005-0000-0000-0000AC0B0000}"/>
    <cellStyle name="40% - Accent2 7 2 8" xfId="3059" xr:uid="{00000000-0005-0000-0000-0000AD0B0000}"/>
    <cellStyle name="40% - Accent2 7 2_Lcc_inputs" xfId="3060" xr:uid="{00000000-0005-0000-0000-0000AE0B0000}"/>
    <cellStyle name="40% - Accent2 7 3" xfId="3061" xr:uid="{00000000-0005-0000-0000-0000AF0B0000}"/>
    <cellStyle name="40% - Accent2 7 3 2" xfId="3062" xr:uid="{00000000-0005-0000-0000-0000B00B0000}"/>
    <cellStyle name="40% - Accent2 7 3 2 2" xfId="3063" xr:uid="{00000000-0005-0000-0000-0000B10B0000}"/>
    <cellStyle name="40% - Accent2 7 3 2 2 2" xfId="3064" xr:uid="{00000000-0005-0000-0000-0000B20B0000}"/>
    <cellStyle name="40% - Accent2 7 3 2 3" xfId="3065" xr:uid="{00000000-0005-0000-0000-0000B30B0000}"/>
    <cellStyle name="40% - Accent2 7 3 3" xfId="3066" xr:uid="{00000000-0005-0000-0000-0000B40B0000}"/>
    <cellStyle name="40% - Accent2 7 3 3 2" xfId="3067" xr:uid="{00000000-0005-0000-0000-0000B50B0000}"/>
    <cellStyle name="40% - Accent2 7 3 3 2 2" xfId="3068" xr:uid="{00000000-0005-0000-0000-0000B60B0000}"/>
    <cellStyle name="40% - Accent2 7 3 3 3" xfId="3069" xr:uid="{00000000-0005-0000-0000-0000B70B0000}"/>
    <cellStyle name="40% - Accent2 7 3 4" xfId="3070" xr:uid="{00000000-0005-0000-0000-0000B80B0000}"/>
    <cellStyle name="40% - Accent2 7 3 4 2" xfId="3071" xr:uid="{00000000-0005-0000-0000-0000B90B0000}"/>
    <cellStyle name="40% - Accent2 7 3 5" xfId="3072" xr:uid="{00000000-0005-0000-0000-0000BA0B0000}"/>
    <cellStyle name="40% - Accent2 7 3_Lcc_inputs" xfId="3073" xr:uid="{00000000-0005-0000-0000-0000BB0B0000}"/>
    <cellStyle name="40% - Accent2 7 4" xfId="3074" xr:uid="{00000000-0005-0000-0000-0000BC0B0000}"/>
    <cellStyle name="40% - Accent2 7 4 2" xfId="3075" xr:uid="{00000000-0005-0000-0000-0000BD0B0000}"/>
    <cellStyle name="40% - Accent2 7 4 2 2" xfId="3076" xr:uid="{00000000-0005-0000-0000-0000BE0B0000}"/>
    <cellStyle name="40% - Accent2 7 4 2 3" xfId="3077" xr:uid="{00000000-0005-0000-0000-0000BF0B0000}"/>
    <cellStyle name="40% - Accent2 7 4 3" xfId="3078" xr:uid="{00000000-0005-0000-0000-0000C00B0000}"/>
    <cellStyle name="40% - Accent2 7 4 4" xfId="3079" xr:uid="{00000000-0005-0000-0000-0000C10B0000}"/>
    <cellStyle name="40% - Accent2 7 4_Lcc_inputs" xfId="3080" xr:uid="{00000000-0005-0000-0000-0000C20B0000}"/>
    <cellStyle name="40% - Accent2 7 5" xfId="3081" xr:uid="{00000000-0005-0000-0000-0000C30B0000}"/>
    <cellStyle name="40% - Accent2 7 5 2" xfId="3082" xr:uid="{00000000-0005-0000-0000-0000C40B0000}"/>
    <cellStyle name="40% - Accent2 7 5 2 2" xfId="3083" xr:uid="{00000000-0005-0000-0000-0000C50B0000}"/>
    <cellStyle name="40% - Accent2 7 5 3" xfId="3084" xr:uid="{00000000-0005-0000-0000-0000C60B0000}"/>
    <cellStyle name="40% - Accent2 7 6" xfId="3085" xr:uid="{00000000-0005-0000-0000-0000C70B0000}"/>
    <cellStyle name="40% - Accent2 7 6 2" xfId="3086" xr:uid="{00000000-0005-0000-0000-0000C80B0000}"/>
    <cellStyle name="40% - Accent2 7 7" xfId="3087" xr:uid="{00000000-0005-0000-0000-0000C90B0000}"/>
    <cellStyle name="40% - Accent2 7 8" xfId="3088" xr:uid="{00000000-0005-0000-0000-0000CA0B0000}"/>
    <cellStyle name="40% - Accent2 7 9" xfId="3089" xr:uid="{00000000-0005-0000-0000-0000CB0B0000}"/>
    <cellStyle name="40% - Accent2 7_Lcc_inputs" xfId="3090" xr:uid="{00000000-0005-0000-0000-0000CC0B0000}"/>
    <cellStyle name="40% - Accent2 8" xfId="3091" xr:uid="{00000000-0005-0000-0000-0000CD0B0000}"/>
    <cellStyle name="40% - Accent2 8 2" xfId="3092" xr:uid="{00000000-0005-0000-0000-0000CE0B0000}"/>
    <cellStyle name="40% - Accent2 8 2 2" xfId="3093" xr:uid="{00000000-0005-0000-0000-0000CF0B0000}"/>
    <cellStyle name="40% - Accent2 8 2 2 2" xfId="3094" xr:uid="{00000000-0005-0000-0000-0000D00B0000}"/>
    <cellStyle name="40% - Accent2 8 2 2 2 2" xfId="3095" xr:uid="{00000000-0005-0000-0000-0000D10B0000}"/>
    <cellStyle name="40% - Accent2 8 2 2 3" xfId="3096" xr:uid="{00000000-0005-0000-0000-0000D20B0000}"/>
    <cellStyle name="40% - Accent2 8 2 3" xfId="3097" xr:uid="{00000000-0005-0000-0000-0000D30B0000}"/>
    <cellStyle name="40% - Accent2 8 2 3 2" xfId="3098" xr:uid="{00000000-0005-0000-0000-0000D40B0000}"/>
    <cellStyle name="40% - Accent2 8 2 3 2 2" xfId="3099" xr:uid="{00000000-0005-0000-0000-0000D50B0000}"/>
    <cellStyle name="40% - Accent2 8 2 3 3" xfId="3100" xr:uid="{00000000-0005-0000-0000-0000D60B0000}"/>
    <cellStyle name="40% - Accent2 8 2 4" xfId="3101" xr:uid="{00000000-0005-0000-0000-0000D70B0000}"/>
    <cellStyle name="40% - Accent2 8 2 4 2" xfId="3102" xr:uid="{00000000-0005-0000-0000-0000D80B0000}"/>
    <cellStyle name="40% - Accent2 8 2 5" xfId="3103" xr:uid="{00000000-0005-0000-0000-0000D90B0000}"/>
    <cellStyle name="40% - Accent2 8 2_Lcc_inputs" xfId="3104" xr:uid="{00000000-0005-0000-0000-0000DA0B0000}"/>
    <cellStyle name="40% - Accent2 8 3" xfId="3105" xr:uid="{00000000-0005-0000-0000-0000DB0B0000}"/>
    <cellStyle name="40% - Accent2 8 3 2" xfId="3106" xr:uid="{00000000-0005-0000-0000-0000DC0B0000}"/>
    <cellStyle name="40% - Accent2 8 3 2 2" xfId="3107" xr:uid="{00000000-0005-0000-0000-0000DD0B0000}"/>
    <cellStyle name="40% - Accent2 8 3 2 3" xfId="3108" xr:uid="{00000000-0005-0000-0000-0000DE0B0000}"/>
    <cellStyle name="40% - Accent2 8 3 3" xfId="3109" xr:uid="{00000000-0005-0000-0000-0000DF0B0000}"/>
    <cellStyle name="40% - Accent2 8 3 4" xfId="3110" xr:uid="{00000000-0005-0000-0000-0000E00B0000}"/>
    <cellStyle name="40% - Accent2 8 3_Lcc_inputs" xfId="3111" xr:uid="{00000000-0005-0000-0000-0000E10B0000}"/>
    <cellStyle name="40% - Accent2 8 4" xfId="3112" xr:uid="{00000000-0005-0000-0000-0000E20B0000}"/>
    <cellStyle name="40% - Accent2 8 4 2" xfId="3113" xr:uid="{00000000-0005-0000-0000-0000E30B0000}"/>
    <cellStyle name="40% - Accent2 8 4 2 2" xfId="3114" xr:uid="{00000000-0005-0000-0000-0000E40B0000}"/>
    <cellStyle name="40% - Accent2 8 4 3" xfId="3115" xr:uid="{00000000-0005-0000-0000-0000E50B0000}"/>
    <cellStyle name="40% - Accent2 8 5" xfId="3116" xr:uid="{00000000-0005-0000-0000-0000E60B0000}"/>
    <cellStyle name="40% - Accent2 8 5 2" xfId="3117" xr:uid="{00000000-0005-0000-0000-0000E70B0000}"/>
    <cellStyle name="40% - Accent2 8 6" xfId="3118" xr:uid="{00000000-0005-0000-0000-0000E80B0000}"/>
    <cellStyle name="40% - Accent2 8 7" xfId="3119" xr:uid="{00000000-0005-0000-0000-0000E90B0000}"/>
    <cellStyle name="40% - Accent2 8 8" xfId="3120" xr:uid="{00000000-0005-0000-0000-0000EA0B0000}"/>
    <cellStyle name="40% - Accent2 8_Lcc_inputs" xfId="3121" xr:uid="{00000000-0005-0000-0000-0000EB0B0000}"/>
    <cellStyle name="40% - Accent2 9" xfId="3122" xr:uid="{00000000-0005-0000-0000-0000EC0B0000}"/>
    <cellStyle name="40% - Accent2 9 2" xfId="3123" xr:uid="{00000000-0005-0000-0000-0000ED0B0000}"/>
    <cellStyle name="40% - Accent2 9 2 2" xfId="3124" xr:uid="{00000000-0005-0000-0000-0000EE0B0000}"/>
    <cellStyle name="40% - Accent2 9 2 2 2" xfId="3125" xr:uid="{00000000-0005-0000-0000-0000EF0B0000}"/>
    <cellStyle name="40% - Accent2 9 2 2 3" xfId="3126" xr:uid="{00000000-0005-0000-0000-0000F00B0000}"/>
    <cellStyle name="40% - Accent2 9 2 3" xfId="3127" xr:uid="{00000000-0005-0000-0000-0000F10B0000}"/>
    <cellStyle name="40% - Accent2 9 2 4" xfId="3128" xr:uid="{00000000-0005-0000-0000-0000F20B0000}"/>
    <cellStyle name="40% - Accent2 9 2_Lcc_inputs" xfId="3129" xr:uid="{00000000-0005-0000-0000-0000F30B0000}"/>
    <cellStyle name="40% - Accent2 9 3" xfId="3130" xr:uid="{00000000-0005-0000-0000-0000F40B0000}"/>
    <cellStyle name="40% - Accent2 9 3 2" xfId="3131" xr:uid="{00000000-0005-0000-0000-0000F50B0000}"/>
    <cellStyle name="40% - Accent2 9 3 2 2" xfId="3132" xr:uid="{00000000-0005-0000-0000-0000F60B0000}"/>
    <cellStyle name="40% - Accent2 9 3 3" xfId="3133" xr:uid="{00000000-0005-0000-0000-0000F70B0000}"/>
    <cellStyle name="40% - Accent2 9 4" xfId="3134" xr:uid="{00000000-0005-0000-0000-0000F80B0000}"/>
    <cellStyle name="40% - Accent2 9 4 2" xfId="3135" xr:uid="{00000000-0005-0000-0000-0000F90B0000}"/>
    <cellStyle name="40% - Accent2 9 5" xfId="3136" xr:uid="{00000000-0005-0000-0000-0000FA0B0000}"/>
    <cellStyle name="40% - Accent2 9 6" xfId="3137" xr:uid="{00000000-0005-0000-0000-0000FB0B0000}"/>
    <cellStyle name="40% - Accent2 9 7" xfId="3138" xr:uid="{00000000-0005-0000-0000-0000FC0B0000}"/>
    <cellStyle name="40% - Accent2 9_Lcc_inputs" xfId="3139" xr:uid="{00000000-0005-0000-0000-0000FD0B0000}"/>
    <cellStyle name="40% - Accent3 10" xfId="3140" xr:uid="{00000000-0005-0000-0000-0000FE0B0000}"/>
    <cellStyle name="40% - Accent3 10 2" xfId="3141" xr:uid="{00000000-0005-0000-0000-0000FF0B0000}"/>
    <cellStyle name="40% - Accent3 10 2 2" xfId="3142" xr:uid="{00000000-0005-0000-0000-0000000C0000}"/>
    <cellStyle name="40% - Accent3 10 2 3" xfId="3143" xr:uid="{00000000-0005-0000-0000-0000010C0000}"/>
    <cellStyle name="40% - Accent3 10 3" xfId="3144" xr:uid="{00000000-0005-0000-0000-0000020C0000}"/>
    <cellStyle name="40% - Accent3 10 4" xfId="3145" xr:uid="{00000000-0005-0000-0000-0000030C0000}"/>
    <cellStyle name="40% - Accent3 10_Lcc_inputs" xfId="3146" xr:uid="{00000000-0005-0000-0000-0000040C0000}"/>
    <cellStyle name="40% - Accent3 11" xfId="3147" xr:uid="{00000000-0005-0000-0000-0000050C0000}"/>
    <cellStyle name="40% - Accent3 11 2" xfId="3148" xr:uid="{00000000-0005-0000-0000-0000060C0000}"/>
    <cellStyle name="40% - Accent3 11 2 2" xfId="3149" xr:uid="{00000000-0005-0000-0000-0000070C0000}"/>
    <cellStyle name="40% - Accent3 11 3" xfId="3150" xr:uid="{00000000-0005-0000-0000-0000080C0000}"/>
    <cellStyle name="40% - Accent3 12" xfId="3151" xr:uid="{00000000-0005-0000-0000-0000090C0000}"/>
    <cellStyle name="40% - Accent3 12 2" xfId="3152" xr:uid="{00000000-0005-0000-0000-00000A0C0000}"/>
    <cellStyle name="40% - Accent3 13" xfId="3153" xr:uid="{00000000-0005-0000-0000-00000B0C0000}"/>
    <cellStyle name="40% - Accent3 13 2" xfId="3154" xr:uid="{00000000-0005-0000-0000-00000C0C0000}"/>
    <cellStyle name="40% - Accent3 14" xfId="3155" xr:uid="{00000000-0005-0000-0000-00000D0C0000}"/>
    <cellStyle name="40% - Accent3 15" xfId="55260" xr:uid="{00000000-0005-0000-0000-00000E0C0000}"/>
    <cellStyle name="40% - Accent3 16" xfId="55281" xr:uid="{00000000-0005-0000-0000-00000F0C0000}"/>
    <cellStyle name="40% - Accent3 17" xfId="55318" xr:uid="{00000000-0005-0000-0000-0000100C0000}"/>
    <cellStyle name="40% - Accent3 2" xfId="39" xr:uid="{00000000-0005-0000-0000-0000110C0000}"/>
    <cellStyle name="40% - Accent3 2 2" xfId="3156" xr:uid="{00000000-0005-0000-0000-0000120C0000}"/>
    <cellStyle name="40% - Accent3 2 2 2" xfId="3157" xr:uid="{00000000-0005-0000-0000-0000130C0000}"/>
    <cellStyle name="40% - Accent3 2 2 2 2" xfId="3158" xr:uid="{00000000-0005-0000-0000-0000140C0000}"/>
    <cellStyle name="40% - Accent3 2 3" xfId="3159" xr:uid="{00000000-0005-0000-0000-0000150C0000}"/>
    <cellStyle name="40% - Accent3 2 3 2" xfId="3160" xr:uid="{00000000-0005-0000-0000-0000160C0000}"/>
    <cellStyle name="40% - Accent3 2 4" xfId="3161" xr:uid="{00000000-0005-0000-0000-0000170C0000}"/>
    <cellStyle name="40% - Accent3 2 4 2" xfId="3162" xr:uid="{00000000-0005-0000-0000-0000180C0000}"/>
    <cellStyle name="40% - Accent3 2 4 2 2" xfId="3163" xr:uid="{00000000-0005-0000-0000-0000190C0000}"/>
    <cellStyle name="40% - Accent3 2 4 2 2 2" xfId="3164" xr:uid="{00000000-0005-0000-0000-00001A0C0000}"/>
    <cellStyle name="40% - Accent3 2 4 2 2 3" xfId="3165" xr:uid="{00000000-0005-0000-0000-00001B0C0000}"/>
    <cellStyle name="40% - Accent3 2 4 2 3" xfId="3166" xr:uid="{00000000-0005-0000-0000-00001C0C0000}"/>
    <cellStyle name="40% - Accent3 2 4 2 3 2" xfId="3167" xr:uid="{00000000-0005-0000-0000-00001D0C0000}"/>
    <cellStyle name="40% - Accent3 2 4 2 4" xfId="3168" xr:uid="{00000000-0005-0000-0000-00001E0C0000}"/>
    <cellStyle name="40% - Accent3 2 4 2 5" xfId="3169" xr:uid="{00000000-0005-0000-0000-00001F0C0000}"/>
    <cellStyle name="40% - Accent3 2 4 2_Lcc_inputs" xfId="3170" xr:uid="{00000000-0005-0000-0000-0000200C0000}"/>
    <cellStyle name="40% - Accent3 2 4 3" xfId="3171" xr:uid="{00000000-0005-0000-0000-0000210C0000}"/>
    <cellStyle name="40% - Accent3 2 4 3 2" xfId="3172" xr:uid="{00000000-0005-0000-0000-0000220C0000}"/>
    <cellStyle name="40% - Accent3 2 4 3 2 2" xfId="3173" xr:uid="{00000000-0005-0000-0000-0000230C0000}"/>
    <cellStyle name="40% - Accent3 2 4 3 3" xfId="3174" xr:uid="{00000000-0005-0000-0000-0000240C0000}"/>
    <cellStyle name="40% - Accent3 2 4 3 4" xfId="3175" xr:uid="{00000000-0005-0000-0000-0000250C0000}"/>
    <cellStyle name="40% - Accent3 2 4 3_Lcc_inputs" xfId="3176" xr:uid="{00000000-0005-0000-0000-0000260C0000}"/>
    <cellStyle name="40% - Accent3 2 4 4" xfId="3177" xr:uid="{00000000-0005-0000-0000-0000270C0000}"/>
    <cellStyle name="40% - Accent3 2 4 4 2" xfId="3178" xr:uid="{00000000-0005-0000-0000-0000280C0000}"/>
    <cellStyle name="40% - Accent3 2 4 4 3" xfId="3179" xr:uid="{00000000-0005-0000-0000-0000290C0000}"/>
    <cellStyle name="40% - Accent3 2 4 5" xfId="3180" xr:uid="{00000000-0005-0000-0000-00002A0C0000}"/>
    <cellStyle name="40% - Accent3 2 4 5 2" xfId="3181" xr:uid="{00000000-0005-0000-0000-00002B0C0000}"/>
    <cellStyle name="40% - Accent3 2 4 6" xfId="3182" xr:uid="{00000000-0005-0000-0000-00002C0C0000}"/>
    <cellStyle name="40% - Accent3 2 4_Lcc_inputs" xfId="3183" xr:uid="{00000000-0005-0000-0000-00002D0C0000}"/>
    <cellStyle name="40% - Accent3 2 5" xfId="3184" xr:uid="{00000000-0005-0000-0000-00002E0C0000}"/>
    <cellStyle name="40% - Accent3 2 5 2" xfId="3185" xr:uid="{00000000-0005-0000-0000-00002F0C0000}"/>
    <cellStyle name="40% - Accent3 2 5 2 2" xfId="3186" xr:uid="{00000000-0005-0000-0000-0000300C0000}"/>
    <cellStyle name="40% - Accent3 2 5 2 3" xfId="3187" xr:uid="{00000000-0005-0000-0000-0000310C0000}"/>
    <cellStyle name="40% - Accent3 2 5 3" xfId="3188" xr:uid="{00000000-0005-0000-0000-0000320C0000}"/>
    <cellStyle name="40% - Accent3 2 5 3 2" xfId="3189" xr:uid="{00000000-0005-0000-0000-0000330C0000}"/>
    <cellStyle name="40% - Accent3 2 5 4" xfId="3190" xr:uid="{00000000-0005-0000-0000-0000340C0000}"/>
    <cellStyle name="40% - Accent3 2 5_Lcc_inputs" xfId="3191" xr:uid="{00000000-0005-0000-0000-0000350C0000}"/>
    <cellStyle name="40% - Accent3 2 6" xfId="3192" xr:uid="{00000000-0005-0000-0000-0000360C0000}"/>
    <cellStyle name="40% - Accent3 2 6 2" xfId="3193" xr:uid="{00000000-0005-0000-0000-0000370C0000}"/>
    <cellStyle name="40% - Accent3 2 6 2 2" xfId="3194" xr:uid="{00000000-0005-0000-0000-0000380C0000}"/>
    <cellStyle name="40% - Accent3 2 6 2 3" xfId="3195" xr:uid="{00000000-0005-0000-0000-0000390C0000}"/>
    <cellStyle name="40% - Accent3 2 6 3" xfId="3196" xr:uid="{00000000-0005-0000-0000-00003A0C0000}"/>
    <cellStyle name="40% - Accent3 2 6 3 2" xfId="3197" xr:uid="{00000000-0005-0000-0000-00003B0C0000}"/>
    <cellStyle name="40% - Accent3 2 6 4" xfId="3198" xr:uid="{00000000-0005-0000-0000-00003C0C0000}"/>
    <cellStyle name="40% - Accent3 2 6_Lcc_inputs" xfId="3199" xr:uid="{00000000-0005-0000-0000-00003D0C0000}"/>
    <cellStyle name="40% - Accent3 2 7" xfId="3200" xr:uid="{00000000-0005-0000-0000-00003E0C0000}"/>
    <cellStyle name="40% - Accent3 2 8" xfId="3201" xr:uid="{00000000-0005-0000-0000-00003F0C0000}"/>
    <cellStyle name="40% - Accent3 2 9" xfId="3202" xr:uid="{00000000-0005-0000-0000-0000400C0000}"/>
    <cellStyle name="40% - Accent3 2_Lcc_inputs" xfId="3203" xr:uid="{00000000-0005-0000-0000-0000410C0000}"/>
    <cellStyle name="40% - Accent3 3" xfId="3204" xr:uid="{00000000-0005-0000-0000-0000420C0000}"/>
    <cellStyle name="40% - Accent3 3 2" xfId="3205" xr:uid="{00000000-0005-0000-0000-0000430C0000}"/>
    <cellStyle name="40% - Accent3 3 2 2" xfId="3206" xr:uid="{00000000-0005-0000-0000-0000440C0000}"/>
    <cellStyle name="40% - Accent3 3 2 2 2" xfId="3207" xr:uid="{00000000-0005-0000-0000-0000450C0000}"/>
    <cellStyle name="40% - Accent3 3 2 3" xfId="3208" xr:uid="{00000000-0005-0000-0000-0000460C0000}"/>
    <cellStyle name="40% - Accent3 3 3" xfId="3209" xr:uid="{00000000-0005-0000-0000-0000470C0000}"/>
    <cellStyle name="40% - Accent3 3 3 2" xfId="3210" xr:uid="{00000000-0005-0000-0000-0000480C0000}"/>
    <cellStyle name="40% - Accent3 3 3 3" xfId="3211" xr:uid="{00000000-0005-0000-0000-0000490C0000}"/>
    <cellStyle name="40% - Accent3 3 4" xfId="3212" xr:uid="{00000000-0005-0000-0000-00004A0C0000}"/>
    <cellStyle name="40% - Accent3 3 4 2" xfId="3213" xr:uid="{00000000-0005-0000-0000-00004B0C0000}"/>
    <cellStyle name="40% - Accent3 3 5" xfId="3214" xr:uid="{00000000-0005-0000-0000-00004C0C0000}"/>
    <cellStyle name="40% - Accent3 3 5 2" xfId="3215" xr:uid="{00000000-0005-0000-0000-00004D0C0000}"/>
    <cellStyle name="40% - Accent3 3 6" xfId="3216" xr:uid="{00000000-0005-0000-0000-00004E0C0000}"/>
    <cellStyle name="40% - Accent3 3 7" xfId="3217" xr:uid="{00000000-0005-0000-0000-00004F0C0000}"/>
    <cellStyle name="40% - Accent3 3 8" xfId="3218" xr:uid="{00000000-0005-0000-0000-0000500C0000}"/>
    <cellStyle name="40% - Accent3 4" xfId="3219" xr:uid="{00000000-0005-0000-0000-0000510C0000}"/>
    <cellStyle name="40% - Accent3 4 2" xfId="3220" xr:uid="{00000000-0005-0000-0000-0000520C0000}"/>
    <cellStyle name="40% - Accent3 4 2 2" xfId="3221" xr:uid="{00000000-0005-0000-0000-0000530C0000}"/>
    <cellStyle name="40% - Accent3 4 2 2 2" xfId="3222" xr:uid="{00000000-0005-0000-0000-0000540C0000}"/>
    <cellStyle name="40% - Accent3 4 2 2 2 2" xfId="3223" xr:uid="{00000000-0005-0000-0000-0000550C0000}"/>
    <cellStyle name="40% - Accent3 4 2 2 2 2 2" xfId="3224" xr:uid="{00000000-0005-0000-0000-0000560C0000}"/>
    <cellStyle name="40% - Accent3 4 2 2 2 3" xfId="3225" xr:uid="{00000000-0005-0000-0000-0000570C0000}"/>
    <cellStyle name="40% - Accent3 4 2 2 3" xfId="3226" xr:uid="{00000000-0005-0000-0000-0000580C0000}"/>
    <cellStyle name="40% - Accent3 4 2 2 3 2" xfId="3227" xr:uid="{00000000-0005-0000-0000-0000590C0000}"/>
    <cellStyle name="40% - Accent3 4 2 2 3 2 2" xfId="3228" xr:uid="{00000000-0005-0000-0000-00005A0C0000}"/>
    <cellStyle name="40% - Accent3 4 2 2 3 3" xfId="3229" xr:uid="{00000000-0005-0000-0000-00005B0C0000}"/>
    <cellStyle name="40% - Accent3 4 2 2 4" xfId="3230" xr:uid="{00000000-0005-0000-0000-00005C0C0000}"/>
    <cellStyle name="40% - Accent3 4 2 2 4 2" xfId="3231" xr:uid="{00000000-0005-0000-0000-00005D0C0000}"/>
    <cellStyle name="40% - Accent3 4 2 2 5" xfId="3232" xr:uid="{00000000-0005-0000-0000-00005E0C0000}"/>
    <cellStyle name="40% - Accent3 4 2 2_Lcc_inputs" xfId="3233" xr:uid="{00000000-0005-0000-0000-00005F0C0000}"/>
    <cellStyle name="40% - Accent3 4 2 3" xfId="3234" xr:uid="{00000000-0005-0000-0000-0000600C0000}"/>
    <cellStyle name="40% - Accent3 4 2 3 2" xfId="3235" xr:uid="{00000000-0005-0000-0000-0000610C0000}"/>
    <cellStyle name="40% - Accent3 4 2 3 2 2" xfId="3236" xr:uid="{00000000-0005-0000-0000-0000620C0000}"/>
    <cellStyle name="40% - Accent3 4 2 3 2 3" xfId="3237" xr:uid="{00000000-0005-0000-0000-0000630C0000}"/>
    <cellStyle name="40% - Accent3 4 2 3 3" xfId="3238" xr:uid="{00000000-0005-0000-0000-0000640C0000}"/>
    <cellStyle name="40% - Accent3 4 2 3 4" xfId="3239" xr:uid="{00000000-0005-0000-0000-0000650C0000}"/>
    <cellStyle name="40% - Accent3 4 2 3_Lcc_inputs" xfId="3240" xr:uid="{00000000-0005-0000-0000-0000660C0000}"/>
    <cellStyle name="40% - Accent3 4 2 4" xfId="3241" xr:uid="{00000000-0005-0000-0000-0000670C0000}"/>
    <cellStyle name="40% - Accent3 4 2 4 2" xfId="3242" xr:uid="{00000000-0005-0000-0000-0000680C0000}"/>
    <cellStyle name="40% - Accent3 4 2 4 2 2" xfId="3243" xr:uid="{00000000-0005-0000-0000-0000690C0000}"/>
    <cellStyle name="40% - Accent3 4 2 4 3" xfId="3244" xr:uid="{00000000-0005-0000-0000-00006A0C0000}"/>
    <cellStyle name="40% - Accent3 4 2 5" xfId="3245" xr:uid="{00000000-0005-0000-0000-00006B0C0000}"/>
    <cellStyle name="40% - Accent3 4 2 5 2" xfId="3246" xr:uid="{00000000-0005-0000-0000-00006C0C0000}"/>
    <cellStyle name="40% - Accent3 4 2 6" xfId="3247" xr:uid="{00000000-0005-0000-0000-00006D0C0000}"/>
    <cellStyle name="40% - Accent3 4 2 7" xfId="3248" xr:uid="{00000000-0005-0000-0000-00006E0C0000}"/>
    <cellStyle name="40% - Accent3 4 2 8" xfId="3249" xr:uid="{00000000-0005-0000-0000-00006F0C0000}"/>
    <cellStyle name="40% - Accent3 4 2_Lcc_inputs" xfId="3250" xr:uid="{00000000-0005-0000-0000-0000700C0000}"/>
    <cellStyle name="40% - Accent3 4 3" xfId="3251" xr:uid="{00000000-0005-0000-0000-0000710C0000}"/>
    <cellStyle name="40% - Accent3 4 3 2" xfId="3252" xr:uid="{00000000-0005-0000-0000-0000720C0000}"/>
    <cellStyle name="40% - Accent3 4 3 2 2" xfId="3253" xr:uid="{00000000-0005-0000-0000-0000730C0000}"/>
    <cellStyle name="40% - Accent3 4 3 2 2 2" xfId="3254" xr:uid="{00000000-0005-0000-0000-0000740C0000}"/>
    <cellStyle name="40% - Accent3 4 3 2 2 2 2" xfId="3255" xr:uid="{00000000-0005-0000-0000-0000750C0000}"/>
    <cellStyle name="40% - Accent3 4 3 2 2 3" xfId="3256" xr:uid="{00000000-0005-0000-0000-0000760C0000}"/>
    <cellStyle name="40% - Accent3 4 3 2 3" xfId="3257" xr:uid="{00000000-0005-0000-0000-0000770C0000}"/>
    <cellStyle name="40% - Accent3 4 3 2 3 2" xfId="3258" xr:uid="{00000000-0005-0000-0000-0000780C0000}"/>
    <cellStyle name="40% - Accent3 4 3 2 3 2 2" xfId="3259" xr:uid="{00000000-0005-0000-0000-0000790C0000}"/>
    <cellStyle name="40% - Accent3 4 3 2 3 3" xfId="3260" xr:uid="{00000000-0005-0000-0000-00007A0C0000}"/>
    <cellStyle name="40% - Accent3 4 3 2 4" xfId="3261" xr:uid="{00000000-0005-0000-0000-00007B0C0000}"/>
    <cellStyle name="40% - Accent3 4 3 2 4 2" xfId="3262" xr:uid="{00000000-0005-0000-0000-00007C0C0000}"/>
    <cellStyle name="40% - Accent3 4 3 2 5" xfId="3263" xr:uid="{00000000-0005-0000-0000-00007D0C0000}"/>
    <cellStyle name="40% - Accent3 4 3 2_Lcc_inputs" xfId="3264" xr:uid="{00000000-0005-0000-0000-00007E0C0000}"/>
    <cellStyle name="40% - Accent3 4 3 3" xfId="3265" xr:uid="{00000000-0005-0000-0000-00007F0C0000}"/>
    <cellStyle name="40% - Accent3 4 3 3 2" xfId="3266" xr:uid="{00000000-0005-0000-0000-0000800C0000}"/>
    <cellStyle name="40% - Accent3 4 3 3 2 2" xfId="3267" xr:uid="{00000000-0005-0000-0000-0000810C0000}"/>
    <cellStyle name="40% - Accent3 4 3 3 2 3" xfId="3268" xr:uid="{00000000-0005-0000-0000-0000820C0000}"/>
    <cellStyle name="40% - Accent3 4 3 3 3" xfId="3269" xr:uid="{00000000-0005-0000-0000-0000830C0000}"/>
    <cellStyle name="40% - Accent3 4 3 3 4" xfId="3270" xr:uid="{00000000-0005-0000-0000-0000840C0000}"/>
    <cellStyle name="40% - Accent3 4 3 3_Lcc_inputs" xfId="3271" xr:uid="{00000000-0005-0000-0000-0000850C0000}"/>
    <cellStyle name="40% - Accent3 4 3 4" xfId="3272" xr:uid="{00000000-0005-0000-0000-0000860C0000}"/>
    <cellStyle name="40% - Accent3 4 3 4 2" xfId="3273" xr:uid="{00000000-0005-0000-0000-0000870C0000}"/>
    <cellStyle name="40% - Accent3 4 3 4 2 2" xfId="3274" xr:uid="{00000000-0005-0000-0000-0000880C0000}"/>
    <cellStyle name="40% - Accent3 4 3 4 3" xfId="3275" xr:uid="{00000000-0005-0000-0000-0000890C0000}"/>
    <cellStyle name="40% - Accent3 4 3 5" xfId="3276" xr:uid="{00000000-0005-0000-0000-00008A0C0000}"/>
    <cellStyle name="40% - Accent3 4 3 5 2" xfId="3277" xr:uid="{00000000-0005-0000-0000-00008B0C0000}"/>
    <cellStyle name="40% - Accent3 4 3 6" xfId="3278" xr:uid="{00000000-0005-0000-0000-00008C0C0000}"/>
    <cellStyle name="40% - Accent3 4 3 7" xfId="3279" xr:uid="{00000000-0005-0000-0000-00008D0C0000}"/>
    <cellStyle name="40% - Accent3 4 3 8" xfId="3280" xr:uid="{00000000-0005-0000-0000-00008E0C0000}"/>
    <cellStyle name="40% - Accent3 4 3_Lcc_inputs" xfId="3281" xr:uid="{00000000-0005-0000-0000-00008F0C0000}"/>
    <cellStyle name="40% - Accent3 4 4" xfId="3282" xr:uid="{00000000-0005-0000-0000-0000900C0000}"/>
    <cellStyle name="40% - Accent3 5" xfId="3283" xr:uid="{00000000-0005-0000-0000-0000910C0000}"/>
    <cellStyle name="40% - Accent3 5 2" xfId="3284" xr:uid="{00000000-0005-0000-0000-0000920C0000}"/>
    <cellStyle name="40% - Accent3 5 2 2" xfId="3285" xr:uid="{00000000-0005-0000-0000-0000930C0000}"/>
    <cellStyle name="40% - Accent3 5 2 2 2" xfId="3286" xr:uid="{00000000-0005-0000-0000-0000940C0000}"/>
    <cellStyle name="40% - Accent3 5 2 2 2 2" xfId="3287" xr:uid="{00000000-0005-0000-0000-0000950C0000}"/>
    <cellStyle name="40% - Accent3 5 2 2 2 2 2" xfId="3288" xr:uid="{00000000-0005-0000-0000-0000960C0000}"/>
    <cellStyle name="40% - Accent3 5 2 2 2 3" xfId="3289" xr:uid="{00000000-0005-0000-0000-0000970C0000}"/>
    <cellStyle name="40% - Accent3 5 2 2 3" xfId="3290" xr:uid="{00000000-0005-0000-0000-0000980C0000}"/>
    <cellStyle name="40% - Accent3 5 2 2 3 2" xfId="3291" xr:uid="{00000000-0005-0000-0000-0000990C0000}"/>
    <cellStyle name="40% - Accent3 5 2 2 3 2 2" xfId="3292" xr:uid="{00000000-0005-0000-0000-00009A0C0000}"/>
    <cellStyle name="40% - Accent3 5 2 2 3 3" xfId="3293" xr:uid="{00000000-0005-0000-0000-00009B0C0000}"/>
    <cellStyle name="40% - Accent3 5 2 2 4" xfId="3294" xr:uid="{00000000-0005-0000-0000-00009C0C0000}"/>
    <cellStyle name="40% - Accent3 5 2 2 4 2" xfId="3295" xr:uid="{00000000-0005-0000-0000-00009D0C0000}"/>
    <cellStyle name="40% - Accent3 5 2 2 5" xfId="3296" xr:uid="{00000000-0005-0000-0000-00009E0C0000}"/>
    <cellStyle name="40% - Accent3 5 2 2_Lcc_inputs" xfId="3297" xr:uid="{00000000-0005-0000-0000-00009F0C0000}"/>
    <cellStyle name="40% - Accent3 5 2 3" xfId="3298" xr:uid="{00000000-0005-0000-0000-0000A00C0000}"/>
    <cellStyle name="40% - Accent3 5 2 3 2" xfId="3299" xr:uid="{00000000-0005-0000-0000-0000A10C0000}"/>
    <cellStyle name="40% - Accent3 5 2 3 2 2" xfId="3300" xr:uid="{00000000-0005-0000-0000-0000A20C0000}"/>
    <cellStyle name="40% - Accent3 5 2 3 2 3" xfId="3301" xr:uid="{00000000-0005-0000-0000-0000A30C0000}"/>
    <cellStyle name="40% - Accent3 5 2 3 3" xfId="3302" xr:uid="{00000000-0005-0000-0000-0000A40C0000}"/>
    <cellStyle name="40% - Accent3 5 2 3 4" xfId="3303" xr:uid="{00000000-0005-0000-0000-0000A50C0000}"/>
    <cellStyle name="40% - Accent3 5 2 3_Lcc_inputs" xfId="3304" xr:uid="{00000000-0005-0000-0000-0000A60C0000}"/>
    <cellStyle name="40% - Accent3 5 2 4" xfId="3305" xr:uid="{00000000-0005-0000-0000-0000A70C0000}"/>
    <cellStyle name="40% - Accent3 5 2 4 2" xfId="3306" xr:uid="{00000000-0005-0000-0000-0000A80C0000}"/>
    <cellStyle name="40% - Accent3 5 2 4 2 2" xfId="3307" xr:uid="{00000000-0005-0000-0000-0000A90C0000}"/>
    <cellStyle name="40% - Accent3 5 2 4 3" xfId="3308" xr:uid="{00000000-0005-0000-0000-0000AA0C0000}"/>
    <cellStyle name="40% - Accent3 5 2 5" xfId="3309" xr:uid="{00000000-0005-0000-0000-0000AB0C0000}"/>
    <cellStyle name="40% - Accent3 5 2 5 2" xfId="3310" xr:uid="{00000000-0005-0000-0000-0000AC0C0000}"/>
    <cellStyle name="40% - Accent3 5 2 6" xfId="3311" xr:uid="{00000000-0005-0000-0000-0000AD0C0000}"/>
    <cellStyle name="40% - Accent3 5 2 7" xfId="3312" xr:uid="{00000000-0005-0000-0000-0000AE0C0000}"/>
    <cellStyle name="40% - Accent3 5 2 8" xfId="3313" xr:uid="{00000000-0005-0000-0000-0000AF0C0000}"/>
    <cellStyle name="40% - Accent3 5 2_Lcc_inputs" xfId="3314" xr:uid="{00000000-0005-0000-0000-0000B00C0000}"/>
    <cellStyle name="40% - Accent3 5 3" xfId="3315" xr:uid="{00000000-0005-0000-0000-0000B10C0000}"/>
    <cellStyle name="40% - Accent3 5 3 2" xfId="3316" xr:uid="{00000000-0005-0000-0000-0000B20C0000}"/>
    <cellStyle name="40% - Accent3 5 3 2 2" xfId="3317" xr:uid="{00000000-0005-0000-0000-0000B30C0000}"/>
    <cellStyle name="40% - Accent3 5 3 2 2 2" xfId="3318" xr:uid="{00000000-0005-0000-0000-0000B40C0000}"/>
    <cellStyle name="40% - Accent3 5 3 2 2 2 2" xfId="3319" xr:uid="{00000000-0005-0000-0000-0000B50C0000}"/>
    <cellStyle name="40% - Accent3 5 3 2 2 3" xfId="3320" xr:uid="{00000000-0005-0000-0000-0000B60C0000}"/>
    <cellStyle name="40% - Accent3 5 3 2 3" xfId="3321" xr:uid="{00000000-0005-0000-0000-0000B70C0000}"/>
    <cellStyle name="40% - Accent3 5 3 2 3 2" xfId="3322" xr:uid="{00000000-0005-0000-0000-0000B80C0000}"/>
    <cellStyle name="40% - Accent3 5 3 2 3 2 2" xfId="3323" xr:uid="{00000000-0005-0000-0000-0000B90C0000}"/>
    <cellStyle name="40% - Accent3 5 3 2 3 3" xfId="3324" xr:uid="{00000000-0005-0000-0000-0000BA0C0000}"/>
    <cellStyle name="40% - Accent3 5 3 2 4" xfId="3325" xr:uid="{00000000-0005-0000-0000-0000BB0C0000}"/>
    <cellStyle name="40% - Accent3 5 3 2 4 2" xfId="3326" xr:uid="{00000000-0005-0000-0000-0000BC0C0000}"/>
    <cellStyle name="40% - Accent3 5 3 2 5" xfId="3327" xr:uid="{00000000-0005-0000-0000-0000BD0C0000}"/>
    <cellStyle name="40% - Accent3 5 3 2_Lcc_inputs" xfId="3328" xr:uid="{00000000-0005-0000-0000-0000BE0C0000}"/>
    <cellStyle name="40% - Accent3 5 3 3" xfId="3329" xr:uid="{00000000-0005-0000-0000-0000BF0C0000}"/>
    <cellStyle name="40% - Accent3 5 3 3 2" xfId="3330" xr:uid="{00000000-0005-0000-0000-0000C00C0000}"/>
    <cellStyle name="40% - Accent3 5 3 3 2 2" xfId="3331" xr:uid="{00000000-0005-0000-0000-0000C10C0000}"/>
    <cellStyle name="40% - Accent3 5 3 3 2 3" xfId="3332" xr:uid="{00000000-0005-0000-0000-0000C20C0000}"/>
    <cellStyle name="40% - Accent3 5 3 3 3" xfId="3333" xr:uid="{00000000-0005-0000-0000-0000C30C0000}"/>
    <cellStyle name="40% - Accent3 5 3 3 4" xfId="3334" xr:uid="{00000000-0005-0000-0000-0000C40C0000}"/>
    <cellStyle name="40% - Accent3 5 3 3_Lcc_inputs" xfId="3335" xr:uid="{00000000-0005-0000-0000-0000C50C0000}"/>
    <cellStyle name="40% - Accent3 5 3 4" xfId="3336" xr:uid="{00000000-0005-0000-0000-0000C60C0000}"/>
    <cellStyle name="40% - Accent3 5 3 4 2" xfId="3337" xr:uid="{00000000-0005-0000-0000-0000C70C0000}"/>
    <cellStyle name="40% - Accent3 5 3 4 2 2" xfId="3338" xr:uid="{00000000-0005-0000-0000-0000C80C0000}"/>
    <cellStyle name="40% - Accent3 5 3 4 3" xfId="3339" xr:uid="{00000000-0005-0000-0000-0000C90C0000}"/>
    <cellStyle name="40% - Accent3 5 3 5" xfId="3340" xr:uid="{00000000-0005-0000-0000-0000CA0C0000}"/>
    <cellStyle name="40% - Accent3 5 3 5 2" xfId="3341" xr:uid="{00000000-0005-0000-0000-0000CB0C0000}"/>
    <cellStyle name="40% - Accent3 5 3 6" xfId="3342" xr:uid="{00000000-0005-0000-0000-0000CC0C0000}"/>
    <cellStyle name="40% - Accent3 5 3 7" xfId="3343" xr:uid="{00000000-0005-0000-0000-0000CD0C0000}"/>
    <cellStyle name="40% - Accent3 5 3 8" xfId="3344" xr:uid="{00000000-0005-0000-0000-0000CE0C0000}"/>
    <cellStyle name="40% - Accent3 5 3_Lcc_inputs" xfId="3345" xr:uid="{00000000-0005-0000-0000-0000CF0C0000}"/>
    <cellStyle name="40% - Accent3 5 4" xfId="3346" xr:uid="{00000000-0005-0000-0000-0000D00C0000}"/>
    <cellStyle name="40% - Accent3 6" xfId="3347" xr:uid="{00000000-0005-0000-0000-0000D10C0000}"/>
    <cellStyle name="40% - Accent3 6 2" xfId="3348" xr:uid="{00000000-0005-0000-0000-0000D20C0000}"/>
    <cellStyle name="40% - Accent3 6 2 2" xfId="3349" xr:uid="{00000000-0005-0000-0000-0000D30C0000}"/>
    <cellStyle name="40% - Accent3 6 2 2 2" xfId="3350" xr:uid="{00000000-0005-0000-0000-0000D40C0000}"/>
    <cellStyle name="40% - Accent3 6 2 2 2 2" xfId="3351" xr:uid="{00000000-0005-0000-0000-0000D50C0000}"/>
    <cellStyle name="40% - Accent3 6 2 2 2 2 2" xfId="3352" xr:uid="{00000000-0005-0000-0000-0000D60C0000}"/>
    <cellStyle name="40% - Accent3 6 2 2 2 3" xfId="3353" xr:uid="{00000000-0005-0000-0000-0000D70C0000}"/>
    <cellStyle name="40% - Accent3 6 2 2 3" xfId="3354" xr:uid="{00000000-0005-0000-0000-0000D80C0000}"/>
    <cellStyle name="40% - Accent3 6 2 2 3 2" xfId="3355" xr:uid="{00000000-0005-0000-0000-0000D90C0000}"/>
    <cellStyle name="40% - Accent3 6 2 2 3 2 2" xfId="3356" xr:uid="{00000000-0005-0000-0000-0000DA0C0000}"/>
    <cellStyle name="40% - Accent3 6 2 2 3 3" xfId="3357" xr:uid="{00000000-0005-0000-0000-0000DB0C0000}"/>
    <cellStyle name="40% - Accent3 6 2 2 4" xfId="3358" xr:uid="{00000000-0005-0000-0000-0000DC0C0000}"/>
    <cellStyle name="40% - Accent3 6 2 2 4 2" xfId="3359" xr:uid="{00000000-0005-0000-0000-0000DD0C0000}"/>
    <cellStyle name="40% - Accent3 6 2 2 5" xfId="3360" xr:uid="{00000000-0005-0000-0000-0000DE0C0000}"/>
    <cellStyle name="40% - Accent3 6 2 2_Lcc_inputs" xfId="3361" xr:uid="{00000000-0005-0000-0000-0000DF0C0000}"/>
    <cellStyle name="40% - Accent3 6 2 3" xfId="3362" xr:uid="{00000000-0005-0000-0000-0000E00C0000}"/>
    <cellStyle name="40% - Accent3 6 2 3 2" xfId="3363" xr:uid="{00000000-0005-0000-0000-0000E10C0000}"/>
    <cellStyle name="40% - Accent3 6 2 3 2 2" xfId="3364" xr:uid="{00000000-0005-0000-0000-0000E20C0000}"/>
    <cellStyle name="40% - Accent3 6 2 3 2 3" xfId="3365" xr:uid="{00000000-0005-0000-0000-0000E30C0000}"/>
    <cellStyle name="40% - Accent3 6 2 3 3" xfId="3366" xr:uid="{00000000-0005-0000-0000-0000E40C0000}"/>
    <cellStyle name="40% - Accent3 6 2 3 4" xfId="3367" xr:uid="{00000000-0005-0000-0000-0000E50C0000}"/>
    <cellStyle name="40% - Accent3 6 2 3_Lcc_inputs" xfId="3368" xr:uid="{00000000-0005-0000-0000-0000E60C0000}"/>
    <cellStyle name="40% - Accent3 6 2 4" xfId="3369" xr:uid="{00000000-0005-0000-0000-0000E70C0000}"/>
    <cellStyle name="40% - Accent3 6 2 4 2" xfId="3370" xr:uid="{00000000-0005-0000-0000-0000E80C0000}"/>
    <cellStyle name="40% - Accent3 6 2 4 2 2" xfId="3371" xr:uid="{00000000-0005-0000-0000-0000E90C0000}"/>
    <cellStyle name="40% - Accent3 6 2 4 3" xfId="3372" xr:uid="{00000000-0005-0000-0000-0000EA0C0000}"/>
    <cellStyle name="40% - Accent3 6 2 5" xfId="3373" xr:uid="{00000000-0005-0000-0000-0000EB0C0000}"/>
    <cellStyle name="40% - Accent3 6 2 5 2" xfId="3374" xr:uid="{00000000-0005-0000-0000-0000EC0C0000}"/>
    <cellStyle name="40% - Accent3 6 2 6" xfId="3375" xr:uid="{00000000-0005-0000-0000-0000ED0C0000}"/>
    <cellStyle name="40% - Accent3 6 2 7" xfId="3376" xr:uid="{00000000-0005-0000-0000-0000EE0C0000}"/>
    <cellStyle name="40% - Accent3 6 2 8" xfId="3377" xr:uid="{00000000-0005-0000-0000-0000EF0C0000}"/>
    <cellStyle name="40% - Accent3 6 2_Lcc_inputs" xfId="3378" xr:uid="{00000000-0005-0000-0000-0000F00C0000}"/>
    <cellStyle name="40% - Accent3 6 3" xfId="3379" xr:uid="{00000000-0005-0000-0000-0000F10C0000}"/>
    <cellStyle name="40% - Accent3 6 3 2" xfId="3380" xr:uid="{00000000-0005-0000-0000-0000F20C0000}"/>
    <cellStyle name="40% - Accent3 6 3 2 2" xfId="3381" xr:uid="{00000000-0005-0000-0000-0000F30C0000}"/>
    <cellStyle name="40% - Accent3 6 3 2 2 2" xfId="3382" xr:uid="{00000000-0005-0000-0000-0000F40C0000}"/>
    <cellStyle name="40% - Accent3 6 3 2 3" xfId="3383" xr:uid="{00000000-0005-0000-0000-0000F50C0000}"/>
    <cellStyle name="40% - Accent3 6 3 3" xfId="3384" xr:uid="{00000000-0005-0000-0000-0000F60C0000}"/>
    <cellStyle name="40% - Accent3 6 3 3 2" xfId="3385" xr:uid="{00000000-0005-0000-0000-0000F70C0000}"/>
    <cellStyle name="40% - Accent3 6 3 3 2 2" xfId="3386" xr:uid="{00000000-0005-0000-0000-0000F80C0000}"/>
    <cellStyle name="40% - Accent3 6 3 3 3" xfId="3387" xr:uid="{00000000-0005-0000-0000-0000F90C0000}"/>
    <cellStyle name="40% - Accent3 6 3 4" xfId="3388" xr:uid="{00000000-0005-0000-0000-0000FA0C0000}"/>
    <cellStyle name="40% - Accent3 6 3 4 2" xfId="3389" xr:uid="{00000000-0005-0000-0000-0000FB0C0000}"/>
    <cellStyle name="40% - Accent3 6 3 5" xfId="3390" xr:uid="{00000000-0005-0000-0000-0000FC0C0000}"/>
    <cellStyle name="40% - Accent3 6 3_Lcc_inputs" xfId="3391" xr:uid="{00000000-0005-0000-0000-0000FD0C0000}"/>
    <cellStyle name="40% - Accent3 6 4" xfId="3392" xr:uid="{00000000-0005-0000-0000-0000FE0C0000}"/>
    <cellStyle name="40% - Accent3 6 4 2" xfId="3393" xr:uid="{00000000-0005-0000-0000-0000FF0C0000}"/>
    <cellStyle name="40% - Accent3 6 4 2 2" xfId="3394" xr:uid="{00000000-0005-0000-0000-0000000D0000}"/>
    <cellStyle name="40% - Accent3 6 4 2 3" xfId="3395" xr:uid="{00000000-0005-0000-0000-0000010D0000}"/>
    <cellStyle name="40% - Accent3 6 4 3" xfId="3396" xr:uid="{00000000-0005-0000-0000-0000020D0000}"/>
    <cellStyle name="40% - Accent3 6 4 4" xfId="3397" xr:uid="{00000000-0005-0000-0000-0000030D0000}"/>
    <cellStyle name="40% - Accent3 6 4_Lcc_inputs" xfId="3398" xr:uid="{00000000-0005-0000-0000-0000040D0000}"/>
    <cellStyle name="40% - Accent3 6 5" xfId="3399" xr:uid="{00000000-0005-0000-0000-0000050D0000}"/>
    <cellStyle name="40% - Accent3 6 5 2" xfId="3400" xr:uid="{00000000-0005-0000-0000-0000060D0000}"/>
    <cellStyle name="40% - Accent3 6 5 2 2" xfId="3401" xr:uid="{00000000-0005-0000-0000-0000070D0000}"/>
    <cellStyle name="40% - Accent3 6 5 3" xfId="3402" xr:uid="{00000000-0005-0000-0000-0000080D0000}"/>
    <cellStyle name="40% - Accent3 6 6" xfId="3403" xr:uid="{00000000-0005-0000-0000-0000090D0000}"/>
    <cellStyle name="40% - Accent3 6 6 2" xfId="3404" xr:uid="{00000000-0005-0000-0000-00000A0D0000}"/>
    <cellStyle name="40% - Accent3 6 7" xfId="3405" xr:uid="{00000000-0005-0000-0000-00000B0D0000}"/>
    <cellStyle name="40% - Accent3 6 8" xfId="3406" xr:uid="{00000000-0005-0000-0000-00000C0D0000}"/>
    <cellStyle name="40% - Accent3 6 9" xfId="3407" xr:uid="{00000000-0005-0000-0000-00000D0D0000}"/>
    <cellStyle name="40% - Accent3 6_Lcc_inputs" xfId="3408" xr:uid="{00000000-0005-0000-0000-00000E0D0000}"/>
    <cellStyle name="40% - Accent3 7" xfId="3409" xr:uid="{00000000-0005-0000-0000-00000F0D0000}"/>
    <cellStyle name="40% - Accent3 7 2" xfId="3410" xr:uid="{00000000-0005-0000-0000-0000100D0000}"/>
    <cellStyle name="40% - Accent3 7 2 2" xfId="3411" xr:uid="{00000000-0005-0000-0000-0000110D0000}"/>
    <cellStyle name="40% - Accent3 7 2 2 2" xfId="3412" xr:uid="{00000000-0005-0000-0000-0000120D0000}"/>
    <cellStyle name="40% - Accent3 7 2 2 2 2" xfId="3413" xr:uid="{00000000-0005-0000-0000-0000130D0000}"/>
    <cellStyle name="40% - Accent3 7 2 2 2 2 2" xfId="3414" xr:uid="{00000000-0005-0000-0000-0000140D0000}"/>
    <cellStyle name="40% - Accent3 7 2 2 2 3" xfId="3415" xr:uid="{00000000-0005-0000-0000-0000150D0000}"/>
    <cellStyle name="40% - Accent3 7 2 2 3" xfId="3416" xr:uid="{00000000-0005-0000-0000-0000160D0000}"/>
    <cellStyle name="40% - Accent3 7 2 2 3 2" xfId="3417" xr:uid="{00000000-0005-0000-0000-0000170D0000}"/>
    <cellStyle name="40% - Accent3 7 2 2 3 2 2" xfId="3418" xr:uid="{00000000-0005-0000-0000-0000180D0000}"/>
    <cellStyle name="40% - Accent3 7 2 2 3 3" xfId="3419" xr:uid="{00000000-0005-0000-0000-0000190D0000}"/>
    <cellStyle name="40% - Accent3 7 2 2 4" xfId="3420" xr:uid="{00000000-0005-0000-0000-00001A0D0000}"/>
    <cellStyle name="40% - Accent3 7 2 2 4 2" xfId="3421" xr:uid="{00000000-0005-0000-0000-00001B0D0000}"/>
    <cellStyle name="40% - Accent3 7 2 2 5" xfId="3422" xr:uid="{00000000-0005-0000-0000-00001C0D0000}"/>
    <cellStyle name="40% - Accent3 7 2 2_Lcc_inputs" xfId="3423" xr:uid="{00000000-0005-0000-0000-00001D0D0000}"/>
    <cellStyle name="40% - Accent3 7 2 3" xfId="3424" xr:uid="{00000000-0005-0000-0000-00001E0D0000}"/>
    <cellStyle name="40% - Accent3 7 2 3 2" xfId="3425" xr:uid="{00000000-0005-0000-0000-00001F0D0000}"/>
    <cellStyle name="40% - Accent3 7 2 3 2 2" xfId="3426" xr:uid="{00000000-0005-0000-0000-0000200D0000}"/>
    <cellStyle name="40% - Accent3 7 2 3 2 3" xfId="3427" xr:uid="{00000000-0005-0000-0000-0000210D0000}"/>
    <cellStyle name="40% - Accent3 7 2 3 3" xfId="3428" xr:uid="{00000000-0005-0000-0000-0000220D0000}"/>
    <cellStyle name="40% - Accent3 7 2 3 4" xfId="3429" xr:uid="{00000000-0005-0000-0000-0000230D0000}"/>
    <cellStyle name="40% - Accent3 7 2 3_Lcc_inputs" xfId="3430" xr:uid="{00000000-0005-0000-0000-0000240D0000}"/>
    <cellStyle name="40% - Accent3 7 2 4" xfId="3431" xr:uid="{00000000-0005-0000-0000-0000250D0000}"/>
    <cellStyle name="40% - Accent3 7 2 4 2" xfId="3432" xr:uid="{00000000-0005-0000-0000-0000260D0000}"/>
    <cellStyle name="40% - Accent3 7 2 4 2 2" xfId="3433" xr:uid="{00000000-0005-0000-0000-0000270D0000}"/>
    <cellStyle name="40% - Accent3 7 2 4 3" xfId="3434" xr:uid="{00000000-0005-0000-0000-0000280D0000}"/>
    <cellStyle name="40% - Accent3 7 2 5" xfId="3435" xr:uid="{00000000-0005-0000-0000-0000290D0000}"/>
    <cellStyle name="40% - Accent3 7 2 5 2" xfId="3436" xr:uid="{00000000-0005-0000-0000-00002A0D0000}"/>
    <cellStyle name="40% - Accent3 7 2 6" xfId="3437" xr:uid="{00000000-0005-0000-0000-00002B0D0000}"/>
    <cellStyle name="40% - Accent3 7 2 7" xfId="3438" xr:uid="{00000000-0005-0000-0000-00002C0D0000}"/>
    <cellStyle name="40% - Accent3 7 2 8" xfId="3439" xr:uid="{00000000-0005-0000-0000-00002D0D0000}"/>
    <cellStyle name="40% - Accent3 7 2_Lcc_inputs" xfId="3440" xr:uid="{00000000-0005-0000-0000-00002E0D0000}"/>
    <cellStyle name="40% - Accent3 7 3" xfId="3441" xr:uid="{00000000-0005-0000-0000-00002F0D0000}"/>
    <cellStyle name="40% - Accent3 7 3 2" xfId="3442" xr:uid="{00000000-0005-0000-0000-0000300D0000}"/>
    <cellStyle name="40% - Accent3 7 3 2 2" xfId="3443" xr:uid="{00000000-0005-0000-0000-0000310D0000}"/>
    <cellStyle name="40% - Accent3 7 3 2 2 2" xfId="3444" xr:uid="{00000000-0005-0000-0000-0000320D0000}"/>
    <cellStyle name="40% - Accent3 7 3 2 3" xfId="3445" xr:uid="{00000000-0005-0000-0000-0000330D0000}"/>
    <cellStyle name="40% - Accent3 7 3 3" xfId="3446" xr:uid="{00000000-0005-0000-0000-0000340D0000}"/>
    <cellStyle name="40% - Accent3 7 3 3 2" xfId="3447" xr:uid="{00000000-0005-0000-0000-0000350D0000}"/>
    <cellStyle name="40% - Accent3 7 3 3 2 2" xfId="3448" xr:uid="{00000000-0005-0000-0000-0000360D0000}"/>
    <cellStyle name="40% - Accent3 7 3 3 3" xfId="3449" xr:uid="{00000000-0005-0000-0000-0000370D0000}"/>
    <cellStyle name="40% - Accent3 7 3 4" xfId="3450" xr:uid="{00000000-0005-0000-0000-0000380D0000}"/>
    <cellStyle name="40% - Accent3 7 3 4 2" xfId="3451" xr:uid="{00000000-0005-0000-0000-0000390D0000}"/>
    <cellStyle name="40% - Accent3 7 3 5" xfId="3452" xr:uid="{00000000-0005-0000-0000-00003A0D0000}"/>
    <cellStyle name="40% - Accent3 7 3_Lcc_inputs" xfId="3453" xr:uid="{00000000-0005-0000-0000-00003B0D0000}"/>
    <cellStyle name="40% - Accent3 7 4" xfId="3454" xr:uid="{00000000-0005-0000-0000-00003C0D0000}"/>
    <cellStyle name="40% - Accent3 7 4 2" xfId="3455" xr:uid="{00000000-0005-0000-0000-00003D0D0000}"/>
    <cellStyle name="40% - Accent3 7 4 2 2" xfId="3456" xr:uid="{00000000-0005-0000-0000-00003E0D0000}"/>
    <cellStyle name="40% - Accent3 7 4 2 3" xfId="3457" xr:uid="{00000000-0005-0000-0000-00003F0D0000}"/>
    <cellStyle name="40% - Accent3 7 4 3" xfId="3458" xr:uid="{00000000-0005-0000-0000-0000400D0000}"/>
    <cellStyle name="40% - Accent3 7 4 4" xfId="3459" xr:uid="{00000000-0005-0000-0000-0000410D0000}"/>
    <cellStyle name="40% - Accent3 7 4_Lcc_inputs" xfId="3460" xr:uid="{00000000-0005-0000-0000-0000420D0000}"/>
    <cellStyle name="40% - Accent3 7 5" xfId="3461" xr:uid="{00000000-0005-0000-0000-0000430D0000}"/>
    <cellStyle name="40% - Accent3 7 5 2" xfId="3462" xr:uid="{00000000-0005-0000-0000-0000440D0000}"/>
    <cellStyle name="40% - Accent3 7 5 2 2" xfId="3463" xr:uid="{00000000-0005-0000-0000-0000450D0000}"/>
    <cellStyle name="40% - Accent3 7 5 3" xfId="3464" xr:uid="{00000000-0005-0000-0000-0000460D0000}"/>
    <cellStyle name="40% - Accent3 7 6" xfId="3465" xr:uid="{00000000-0005-0000-0000-0000470D0000}"/>
    <cellStyle name="40% - Accent3 7 6 2" xfId="3466" xr:uid="{00000000-0005-0000-0000-0000480D0000}"/>
    <cellStyle name="40% - Accent3 7 7" xfId="3467" xr:uid="{00000000-0005-0000-0000-0000490D0000}"/>
    <cellStyle name="40% - Accent3 7 8" xfId="3468" xr:uid="{00000000-0005-0000-0000-00004A0D0000}"/>
    <cellStyle name="40% - Accent3 7 9" xfId="3469" xr:uid="{00000000-0005-0000-0000-00004B0D0000}"/>
    <cellStyle name="40% - Accent3 7_Lcc_inputs" xfId="3470" xr:uid="{00000000-0005-0000-0000-00004C0D0000}"/>
    <cellStyle name="40% - Accent3 8" xfId="3471" xr:uid="{00000000-0005-0000-0000-00004D0D0000}"/>
    <cellStyle name="40% - Accent3 8 2" xfId="3472" xr:uid="{00000000-0005-0000-0000-00004E0D0000}"/>
    <cellStyle name="40% - Accent3 8 2 2" xfId="3473" xr:uid="{00000000-0005-0000-0000-00004F0D0000}"/>
    <cellStyle name="40% - Accent3 8 2 2 2" xfId="3474" xr:uid="{00000000-0005-0000-0000-0000500D0000}"/>
    <cellStyle name="40% - Accent3 8 2 2 2 2" xfId="3475" xr:uid="{00000000-0005-0000-0000-0000510D0000}"/>
    <cellStyle name="40% - Accent3 8 2 2 3" xfId="3476" xr:uid="{00000000-0005-0000-0000-0000520D0000}"/>
    <cellStyle name="40% - Accent3 8 2 3" xfId="3477" xr:uid="{00000000-0005-0000-0000-0000530D0000}"/>
    <cellStyle name="40% - Accent3 8 2 3 2" xfId="3478" xr:uid="{00000000-0005-0000-0000-0000540D0000}"/>
    <cellStyle name="40% - Accent3 8 2 3 2 2" xfId="3479" xr:uid="{00000000-0005-0000-0000-0000550D0000}"/>
    <cellStyle name="40% - Accent3 8 2 3 3" xfId="3480" xr:uid="{00000000-0005-0000-0000-0000560D0000}"/>
    <cellStyle name="40% - Accent3 8 2 4" xfId="3481" xr:uid="{00000000-0005-0000-0000-0000570D0000}"/>
    <cellStyle name="40% - Accent3 8 2 4 2" xfId="3482" xr:uid="{00000000-0005-0000-0000-0000580D0000}"/>
    <cellStyle name="40% - Accent3 8 2 5" xfId="3483" xr:uid="{00000000-0005-0000-0000-0000590D0000}"/>
    <cellStyle name="40% - Accent3 8 2_Lcc_inputs" xfId="3484" xr:uid="{00000000-0005-0000-0000-00005A0D0000}"/>
    <cellStyle name="40% - Accent3 8 3" xfId="3485" xr:uid="{00000000-0005-0000-0000-00005B0D0000}"/>
    <cellStyle name="40% - Accent3 8 3 2" xfId="3486" xr:uid="{00000000-0005-0000-0000-00005C0D0000}"/>
    <cellStyle name="40% - Accent3 8 3 2 2" xfId="3487" xr:uid="{00000000-0005-0000-0000-00005D0D0000}"/>
    <cellStyle name="40% - Accent3 8 3 2 3" xfId="3488" xr:uid="{00000000-0005-0000-0000-00005E0D0000}"/>
    <cellStyle name="40% - Accent3 8 3 3" xfId="3489" xr:uid="{00000000-0005-0000-0000-00005F0D0000}"/>
    <cellStyle name="40% - Accent3 8 3 4" xfId="3490" xr:uid="{00000000-0005-0000-0000-0000600D0000}"/>
    <cellStyle name="40% - Accent3 8 3_Lcc_inputs" xfId="3491" xr:uid="{00000000-0005-0000-0000-0000610D0000}"/>
    <cellStyle name="40% - Accent3 8 4" xfId="3492" xr:uid="{00000000-0005-0000-0000-0000620D0000}"/>
    <cellStyle name="40% - Accent3 8 4 2" xfId="3493" xr:uid="{00000000-0005-0000-0000-0000630D0000}"/>
    <cellStyle name="40% - Accent3 8 4 2 2" xfId="3494" xr:uid="{00000000-0005-0000-0000-0000640D0000}"/>
    <cellStyle name="40% - Accent3 8 4 3" xfId="3495" xr:uid="{00000000-0005-0000-0000-0000650D0000}"/>
    <cellStyle name="40% - Accent3 8 5" xfId="3496" xr:uid="{00000000-0005-0000-0000-0000660D0000}"/>
    <cellStyle name="40% - Accent3 8 5 2" xfId="3497" xr:uid="{00000000-0005-0000-0000-0000670D0000}"/>
    <cellStyle name="40% - Accent3 8 6" xfId="3498" xr:uid="{00000000-0005-0000-0000-0000680D0000}"/>
    <cellStyle name="40% - Accent3 8 7" xfId="3499" xr:uid="{00000000-0005-0000-0000-0000690D0000}"/>
    <cellStyle name="40% - Accent3 8 8" xfId="3500" xr:uid="{00000000-0005-0000-0000-00006A0D0000}"/>
    <cellStyle name="40% - Accent3 8_Lcc_inputs" xfId="3501" xr:uid="{00000000-0005-0000-0000-00006B0D0000}"/>
    <cellStyle name="40% - Accent3 9" xfId="3502" xr:uid="{00000000-0005-0000-0000-00006C0D0000}"/>
    <cellStyle name="40% - Accent3 9 2" xfId="3503" xr:uid="{00000000-0005-0000-0000-00006D0D0000}"/>
    <cellStyle name="40% - Accent3 9 2 2" xfId="3504" xr:uid="{00000000-0005-0000-0000-00006E0D0000}"/>
    <cellStyle name="40% - Accent3 9 2 2 2" xfId="3505" xr:uid="{00000000-0005-0000-0000-00006F0D0000}"/>
    <cellStyle name="40% - Accent3 9 2 2 3" xfId="3506" xr:uid="{00000000-0005-0000-0000-0000700D0000}"/>
    <cellStyle name="40% - Accent3 9 2 3" xfId="3507" xr:uid="{00000000-0005-0000-0000-0000710D0000}"/>
    <cellStyle name="40% - Accent3 9 2 4" xfId="3508" xr:uid="{00000000-0005-0000-0000-0000720D0000}"/>
    <cellStyle name="40% - Accent3 9 2_Lcc_inputs" xfId="3509" xr:uid="{00000000-0005-0000-0000-0000730D0000}"/>
    <cellStyle name="40% - Accent3 9 3" xfId="3510" xr:uid="{00000000-0005-0000-0000-0000740D0000}"/>
    <cellStyle name="40% - Accent3 9 3 2" xfId="3511" xr:uid="{00000000-0005-0000-0000-0000750D0000}"/>
    <cellStyle name="40% - Accent3 9 3 2 2" xfId="3512" xr:uid="{00000000-0005-0000-0000-0000760D0000}"/>
    <cellStyle name="40% - Accent3 9 3 3" xfId="3513" xr:uid="{00000000-0005-0000-0000-0000770D0000}"/>
    <cellStyle name="40% - Accent3 9 4" xfId="3514" xr:uid="{00000000-0005-0000-0000-0000780D0000}"/>
    <cellStyle name="40% - Accent3 9 4 2" xfId="3515" xr:uid="{00000000-0005-0000-0000-0000790D0000}"/>
    <cellStyle name="40% - Accent3 9 5" xfId="3516" xr:uid="{00000000-0005-0000-0000-00007A0D0000}"/>
    <cellStyle name="40% - Accent3 9 6" xfId="3517" xr:uid="{00000000-0005-0000-0000-00007B0D0000}"/>
    <cellStyle name="40% - Accent3 9 7" xfId="3518" xr:uid="{00000000-0005-0000-0000-00007C0D0000}"/>
    <cellStyle name="40% - Accent3 9_Lcc_inputs" xfId="3519" xr:uid="{00000000-0005-0000-0000-00007D0D0000}"/>
    <cellStyle name="40% - Accent4 10" xfId="3520" xr:uid="{00000000-0005-0000-0000-00007E0D0000}"/>
    <cellStyle name="40% - Accent4 10 2" xfId="3521" xr:uid="{00000000-0005-0000-0000-00007F0D0000}"/>
    <cellStyle name="40% - Accent4 10 2 2" xfId="3522" xr:uid="{00000000-0005-0000-0000-0000800D0000}"/>
    <cellStyle name="40% - Accent4 10 2 3" xfId="3523" xr:uid="{00000000-0005-0000-0000-0000810D0000}"/>
    <cellStyle name="40% - Accent4 10 3" xfId="3524" xr:uid="{00000000-0005-0000-0000-0000820D0000}"/>
    <cellStyle name="40% - Accent4 10 4" xfId="3525" xr:uid="{00000000-0005-0000-0000-0000830D0000}"/>
    <cellStyle name="40% - Accent4 10_Lcc_inputs" xfId="3526" xr:uid="{00000000-0005-0000-0000-0000840D0000}"/>
    <cellStyle name="40% - Accent4 11" xfId="3527" xr:uid="{00000000-0005-0000-0000-0000850D0000}"/>
    <cellStyle name="40% - Accent4 11 2" xfId="3528" xr:uid="{00000000-0005-0000-0000-0000860D0000}"/>
    <cellStyle name="40% - Accent4 11 2 2" xfId="3529" xr:uid="{00000000-0005-0000-0000-0000870D0000}"/>
    <cellStyle name="40% - Accent4 11 3" xfId="3530" xr:uid="{00000000-0005-0000-0000-0000880D0000}"/>
    <cellStyle name="40% - Accent4 12" xfId="3531" xr:uid="{00000000-0005-0000-0000-0000890D0000}"/>
    <cellStyle name="40% - Accent4 12 2" xfId="3532" xr:uid="{00000000-0005-0000-0000-00008A0D0000}"/>
    <cellStyle name="40% - Accent4 13" xfId="3533" xr:uid="{00000000-0005-0000-0000-00008B0D0000}"/>
    <cellStyle name="40% - Accent4 13 2" xfId="3534" xr:uid="{00000000-0005-0000-0000-00008C0D0000}"/>
    <cellStyle name="40% - Accent4 14" xfId="3535" xr:uid="{00000000-0005-0000-0000-00008D0D0000}"/>
    <cellStyle name="40% - Accent4 15" xfId="55261" xr:uid="{00000000-0005-0000-0000-00008E0D0000}"/>
    <cellStyle name="40% - Accent4 16" xfId="55280" xr:uid="{00000000-0005-0000-0000-00008F0D0000}"/>
    <cellStyle name="40% - Accent4 17" xfId="55319" xr:uid="{00000000-0005-0000-0000-0000900D0000}"/>
    <cellStyle name="40% - Accent4 2" xfId="40" xr:uid="{00000000-0005-0000-0000-0000910D0000}"/>
    <cellStyle name="40% - Accent4 2 2" xfId="3536" xr:uid="{00000000-0005-0000-0000-0000920D0000}"/>
    <cellStyle name="40% - Accent4 2 2 2" xfId="3537" xr:uid="{00000000-0005-0000-0000-0000930D0000}"/>
    <cellStyle name="40% - Accent4 2 2 2 2" xfId="3538" xr:uid="{00000000-0005-0000-0000-0000940D0000}"/>
    <cellStyle name="40% - Accent4 2 3" xfId="3539" xr:uid="{00000000-0005-0000-0000-0000950D0000}"/>
    <cellStyle name="40% - Accent4 2 3 2" xfId="3540" xr:uid="{00000000-0005-0000-0000-0000960D0000}"/>
    <cellStyle name="40% - Accent4 2 4" xfId="3541" xr:uid="{00000000-0005-0000-0000-0000970D0000}"/>
    <cellStyle name="40% - Accent4 2 4 2" xfId="3542" xr:uid="{00000000-0005-0000-0000-0000980D0000}"/>
    <cellStyle name="40% - Accent4 2 4 2 2" xfId="3543" xr:uid="{00000000-0005-0000-0000-0000990D0000}"/>
    <cellStyle name="40% - Accent4 2 4 2 2 2" xfId="3544" xr:uid="{00000000-0005-0000-0000-00009A0D0000}"/>
    <cellStyle name="40% - Accent4 2 4 2 2 3" xfId="3545" xr:uid="{00000000-0005-0000-0000-00009B0D0000}"/>
    <cellStyle name="40% - Accent4 2 4 2 3" xfId="3546" xr:uid="{00000000-0005-0000-0000-00009C0D0000}"/>
    <cellStyle name="40% - Accent4 2 4 2 3 2" xfId="3547" xr:uid="{00000000-0005-0000-0000-00009D0D0000}"/>
    <cellStyle name="40% - Accent4 2 4 2 4" xfId="3548" xr:uid="{00000000-0005-0000-0000-00009E0D0000}"/>
    <cellStyle name="40% - Accent4 2 4 2 5" xfId="3549" xr:uid="{00000000-0005-0000-0000-00009F0D0000}"/>
    <cellStyle name="40% - Accent4 2 4 2_Lcc_inputs" xfId="3550" xr:uid="{00000000-0005-0000-0000-0000A00D0000}"/>
    <cellStyle name="40% - Accent4 2 4 3" xfId="3551" xr:uid="{00000000-0005-0000-0000-0000A10D0000}"/>
    <cellStyle name="40% - Accent4 2 4 3 2" xfId="3552" xr:uid="{00000000-0005-0000-0000-0000A20D0000}"/>
    <cellStyle name="40% - Accent4 2 4 3 2 2" xfId="3553" xr:uid="{00000000-0005-0000-0000-0000A30D0000}"/>
    <cellStyle name="40% - Accent4 2 4 3 3" xfId="3554" xr:uid="{00000000-0005-0000-0000-0000A40D0000}"/>
    <cellStyle name="40% - Accent4 2 4 3 4" xfId="3555" xr:uid="{00000000-0005-0000-0000-0000A50D0000}"/>
    <cellStyle name="40% - Accent4 2 4 3_Lcc_inputs" xfId="3556" xr:uid="{00000000-0005-0000-0000-0000A60D0000}"/>
    <cellStyle name="40% - Accent4 2 4 4" xfId="3557" xr:uid="{00000000-0005-0000-0000-0000A70D0000}"/>
    <cellStyle name="40% - Accent4 2 4 4 2" xfId="3558" xr:uid="{00000000-0005-0000-0000-0000A80D0000}"/>
    <cellStyle name="40% - Accent4 2 4 4 3" xfId="3559" xr:uid="{00000000-0005-0000-0000-0000A90D0000}"/>
    <cellStyle name="40% - Accent4 2 4 5" xfId="3560" xr:uid="{00000000-0005-0000-0000-0000AA0D0000}"/>
    <cellStyle name="40% - Accent4 2 4 5 2" xfId="3561" xr:uid="{00000000-0005-0000-0000-0000AB0D0000}"/>
    <cellStyle name="40% - Accent4 2 4 6" xfId="3562" xr:uid="{00000000-0005-0000-0000-0000AC0D0000}"/>
    <cellStyle name="40% - Accent4 2 4_Lcc_inputs" xfId="3563" xr:uid="{00000000-0005-0000-0000-0000AD0D0000}"/>
    <cellStyle name="40% - Accent4 2 5" xfId="3564" xr:uid="{00000000-0005-0000-0000-0000AE0D0000}"/>
    <cellStyle name="40% - Accent4 2 5 2" xfId="3565" xr:uid="{00000000-0005-0000-0000-0000AF0D0000}"/>
    <cellStyle name="40% - Accent4 2 5 2 2" xfId="3566" xr:uid="{00000000-0005-0000-0000-0000B00D0000}"/>
    <cellStyle name="40% - Accent4 2 5 2 3" xfId="3567" xr:uid="{00000000-0005-0000-0000-0000B10D0000}"/>
    <cellStyle name="40% - Accent4 2 5 3" xfId="3568" xr:uid="{00000000-0005-0000-0000-0000B20D0000}"/>
    <cellStyle name="40% - Accent4 2 5 3 2" xfId="3569" xr:uid="{00000000-0005-0000-0000-0000B30D0000}"/>
    <cellStyle name="40% - Accent4 2 5 4" xfId="3570" xr:uid="{00000000-0005-0000-0000-0000B40D0000}"/>
    <cellStyle name="40% - Accent4 2 5_Lcc_inputs" xfId="3571" xr:uid="{00000000-0005-0000-0000-0000B50D0000}"/>
    <cellStyle name="40% - Accent4 2 6" xfId="3572" xr:uid="{00000000-0005-0000-0000-0000B60D0000}"/>
    <cellStyle name="40% - Accent4 2 6 2" xfId="3573" xr:uid="{00000000-0005-0000-0000-0000B70D0000}"/>
    <cellStyle name="40% - Accent4 2 6 2 2" xfId="3574" xr:uid="{00000000-0005-0000-0000-0000B80D0000}"/>
    <cellStyle name="40% - Accent4 2 6 2 3" xfId="3575" xr:uid="{00000000-0005-0000-0000-0000B90D0000}"/>
    <cellStyle name="40% - Accent4 2 6 3" xfId="3576" xr:uid="{00000000-0005-0000-0000-0000BA0D0000}"/>
    <cellStyle name="40% - Accent4 2 6 3 2" xfId="3577" xr:uid="{00000000-0005-0000-0000-0000BB0D0000}"/>
    <cellStyle name="40% - Accent4 2 6 4" xfId="3578" xr:uid="{00000000-0005-0000-0000-0000BC0D0000}"/>
    <cellStyle name="40% - Accent4 2 6_Lcc_inputs" xfId="3579" xr:uid="{00000000-0005-0000-0000-0000BD0D0000}"/>
    <cellStyle name="40% - Accent4 2 7" xfId="3580" xr:uid="{00000000-0005-0000-0000-0000BE0D0000}"/>
    <cellStyle name="40% - Accent4 2 8" xfId="3581" xr:uid="{00000000-0005-0000-0000-0000BF0D0000}"/>
    <cellStyle name="40% - Accent4 2 9" xfId="3582" xr:uid="{00000000-0005-0000-0000-0000C00D0000}"/>
    <cellStyle name="40% - Accent4 2_Lcc_inputs" xfId="3583" xr:uid="{00000000-0005-0000-0000-0000C10D0000}"/>
    <cellStyle name="40% - Accent4 3" xfId="3584" xr:uid="{00000000-0005-0000-0000-0000C20D0000}"/>
    <cellStyle name="40% - Accent4 3 2" xfId="3585" xr:uid="{00000000-0005-0000-0000-0000C30D0000}"/>
    <cellStyle name="40% - Accent4 3 2 2" xfId="3586" xr:uid="{00000000-0005-0000-0000-0000C40D0000}"/>
    <cellStyle name="40% - Accent4 3 2 2 2" xfId="3587" xr:uid="{00000000-0005-0000-0000-0000C50D0000}"/>
    <cellStyle name="40% - Accent4 3 2 3" xfId="3588" xr:uid="{00000000-0005-0000-0000-0000C60D0000}"/>
    <cellStyle name="40% - Accent4 3 3" xfId="3589" xr:uid="{00000000-0005-0000-0000-0000C70D0000}"/>
    <cellStyle name="40% - Accent4 3 3 2" xfId="3590" xr:uid="{00000000-0005-0000-0000-0000C80D0000}"/>
    <cellStyle name="40% - Accent4 3 3 3" xfId="3591" xr:uid="{00000000-0005-0000-0000-0000C90D0000}"/>
    <cellStyle name="40% - Accent4 3 4" xfId="3592" xr:uid="{00000000-0005-0000-0000-0000CA0D0000}"/>
    <cellStyle name="40% - Accent4 3 4 2" xfId="3593" xr:uid="{00000000-0005-0000-0000-0000CB0D0000}"/>
    <cellStyle name="40% - Accent4 3 5" xfId="3594" xr:uid="{00000000-0005-0000-0000-0000CC0D0000}"/>
    <cellStyle name="40% - Accent4 3 5 2" xfId="3595" xr:uid="{00000000-0005-0000-0000-0000CD0D0000}"/>
    <cellStyle name="40% - Accent4 3 6" xfId="3596" xr:uid="{00000000-0005-0000-0000-0000CE0D0000}"/>
    <cellStyle name="40% - Accent4 3 7" xfId="3597" xr:uid="{00000000-0005-0000-0000-0000CF0D0000}"/>
    <cellStyle name="40% - Accent4 3 8" xfId="3598" xr:uid="{00000000-0005-0000-0000-0000D00D0000}"/>
    <cellStyle name="40% - Accent4 4" xfId="3599" xr:uid="{00000000-0005-0000-0000-0000D10D0000}"/>
    <cellStyle name="40% - Accent4 4 2" xfId="3600" xr:uid="{00000000-0005-0000-0000-0000D20D0000}"/>
    <cellStyle name="40% - Accent4 4 2 2" xfId="3601" xr:uid="{00000000-0005-0000-0000-0000D30D0000}"/>
    <cellStyle name="40% - Accent4 4 2 2 2" xfId="3602" xr:uid="{00000000-0005-0000-0000-0000D40D0000}"/>
    <cellStyle name="40% - Accent4 4 2 2 2 2" xfId="3603" xr:uid="{00000000-0005-0000-0000-0000D50D0000}"/>
    <cellStyle name="40% - Accent4 4 2 2 2 2 2" xfId="3604" xr:uid="{00000000-0005-0000-0000-0000D60D0000}"/>
    <cellStyle name="40% - Accent4 4 2 2 2 3" xfId="3605" xr:uid="{00000000-0005-0000-0000-0000D70D0000}"/>
    <cellStyle name="40% - Accent4 4 2 2 3" xfId="3606" xr:uid="{00000000-0005-0000-0000-0000D80D0000}"/>
    <cellStyle name="40% - Accent4 4 2 2 3 2" xfId="3607" xr:uid="{00000000-0005-0000-0000-0000D90D0000}"/>
    <cellStyle name="40% - Accent4 4 2 2 3 2 2" xfId="3608" xr:uid="{00000000-0005-0000-0000-0000DA0D0000}"/>
    <cellStyle name="40% - Accent4 4 2 2 3 3" xfId="3609" xr:uid="{00000000-0005-0000-0000-0000DB0D0000}"/>
    <cellStyle name="40% - Accent4 4 2 2 4" xfId="3610" xr:uid="{00000000-0005-0000-0000-0000DC0D0000}"/>
    <cellStyle name="40% - Accent4 4 2 2 4 2" xfId="3611" xr:uid="{00000000-0005-0000-0000-0000DD0D0000}"/>
    <cellStyle name="40% - Accent4 4 2 2 5" xfId="3612" xr:uid="{00000000-0005-0000-0000-0000DE0D0000}"/>
    <cellStyle name="40% - Accent4 4 2 2_Lcc_inputs" xfId="3613" xr:uid="{00000000-0005-0000-0000-0000DF0D0000}"/>
    <cellStyle name="40% - Accent4 4 2 3" xfId="3614" xr:uid="{00000000-0005-0000-0000-0000E00D0000}"/>
    <cellStyle name="40% - Accent4 4 2 3 2" xfId="3615" xr:uid="{00000000-0005-0000-0000-0000E10D0000}"/>
    <cellStyle name="40% - Accent4 4 2 3 2 2" xfId="3616" xr:uid="{00000000-0005-0000-0000-0000E20D0000}"/>
    <cellStyle name="40% - Accent4 4 2 3 2 3" xfId="3617" xr:uid="{00000000-0005-0000-0000-0000E30D0000}"/>
    <cellStyle name="40% - Accent4 4 2 3 3" xfId="3618" xr:uid="{00000000-0005-0000-0000-0000E40D0000}"/>
    <cellStyle name="40% - Accent4 4 2 3 4" xfId="3619" xr:uid="{00000000-0005-0000-0000-0000E50D0000}"/>
    <cellStyle name="40% - Accent4 4 2 3_Lcc_inputs" xfId="3620" xr:uid="{00000000-0005-0000-0000-0000E60D0000}"/>
    <cellStyle name="40% - Accent4 4 2 4" xfId="3621" xr:uid="{00000000-0005-0000-0000-0000E70D0000}"/>
    <cellStyle name="40% - Accent4 4 2 4 2" xfId="3622" xr:uid="{00000000-0005-0000-0000-0000E80D0000}"/>
    <cellStyle name="40% - Accent4 4 2 4 2 2" xfId="3623" xr:uid="{00000000-0005-0000-0000-0000E90D0000}"/>
    <cellStyle name="40% - Accent4 4 2 4 3" xfId="3624" xr:uid="{00000000-0005-0000-0000-0000EA0D0000}"/>
    <cellStyle name="40% - Accent4 4 2 5" xfId="3625" xr:uid="{00000000-0005-0000-0000-0000EB0D0000}"/>
    <cellStyle name="40% - Accent4 4 2 5 2" xfId="3626" xr:uid="{00000000-0005-0000-0000-0000EC0D0000}"/>
    <cellStyle name="40% - Accent4 4 2 6" xfId="3627" xr:uid="{00000000-0005-0000-0000-0000ED0D0000}"/>
    <cellStyle name="40% - Accent4 4 2 7" xfId="3628" xr:uid="{00000000-0005-0000-0000-0000EE0D0000}"/>
    <cellStyle name="40% - Accent4 4 2 8" xfId="3629" xr:uid="{00000000-0005-0000-0000-0000EF0D0000}"/>
    <cellStyle name="40% - Accent4 4 2_Lcc_inputs" xfId="3630" xr:uid="{00000000-0005-0000-0000-0000F00D0000}"/>
    <cellStyle name="40% - Accent4 4 3" xfId="3631" xr:uid="{00000000-0005-0000-0000-0000F10D0000}"/>
    <cellStyle name="40% - Accent4 4 3 2" xfId="3632" xr:uid="{00000000-0005-0000-0000-0000F20D0000}"/>
    <cellStyle name="40% - Accent4 4 3 2 2" xfId="3633" xr:uid="{00000000-0005-0000-0000-0000F30D0000}"/>
    <cellStyle name="40% - Accent4 4 3 2 2 2" xfId="3634" xr:uid="{00000000-0005-0000-0000-0000F40D0000}"/>
    <cellStyle name="40% - Accent4 4 3 2 2 2 2" xfId="3635" xr:uid="{00000000-0005-0000-0000-0000F50D0000}"/>
    <cellStyle name="40% - Accent4 4 3 2 2 3" xfId="3636" xr:uid="{00000000-0005-0000-0000-0000F60D0000}"/>
    <cellStyle name="40% - Accent4 4 3 2 3" xfId="3637" xr:uid="{00000000-0005-0000-0000-0000F70D0000}"/>
    <cellStyle name="40% - Accent4 4 3 2 3 2" xfId="3638" xr:uid="{00000000-0005-0000-0000-0000F80D0000}"/>
    <cellStyle name="40% - Accent4 4 3 2 3 2 2" xfId="3639" xr:uid="{00000000-0005-0000-0000-0000F90D0000}"/>
    <cellStyle name="40% - Accent4 4 3 2 3 3" xfId="3640" xr:uid="{00000000-0005-0000-0000-0000FA0D0000}"/>
    <cellStyle name="40% - Accent4 4 3 2 4" xfId="3641" xr:uid="{00000000-0005-0000-0000-0000FB0D0000}"/>
    <cellStyle name="40% - Accent4 4 3 2 4 2" xfId="3642" xr:uid="{00000000-0005-0000-0000-0000FC0D0000}"/>
    <cellStyle name="40% - Accent4 4 3 2 5" xfId="3643" xr:uid="{00000000-0005-0000-0000-0000FD0D0000}"/>
    <cellStyle name="40% - Accent4 4 3 2_Lcc_inputs" xfId="3644" xr:uid="{00000000-0005-0000-0000-0000FE0D0000}"/>
    <cellStyle name="40% - Accent4 4 3 3" xfId="3645" xr:uid="{00000000-0005-0000-0000-0000FF0D0000}"/>
    <cellStyle name="40% - Accent4 4 3 3 2" xfId="3646" xr:uid="{00000000-0005-0000-0000-0000000E0000}"/>
    <cellStyle name="40% - Accent4 4 3 3 2 2" xfId="3647" xr:uid="{00000000-0005-0000-0000-0000010E0000}"/>
    <cellStyle name="40% - Accent4 4 3 3 2 3" xfId="3648" xr:uid="{00000000-0005-0000-0000-0000020E0000}"/>
    <cellStyle name="40% - Accent4 4 3 3 3" xfId="3649" xr:uid="{00000000-0005-0000-0000-0000030E0000}"/>
    <cellStyle name="40% - Accent4 4 3 3 4" xfId="3650" xr:uid="{00000000-0005-0000-0000-0000040E0000}"/>
    <cellStyle name="40% - Accent4 4 3 3_Lcc_inputs" xfId="3651" xr:uid="{00000000-0005-0000-0000-0000050E0000}"/>
    <cellStyle name="40% - Accent4 4 3 4" xfId="3652" xr:uid="{00000000-0005-0000-0000-0000060E0000}"/>
    <cellStyle name="40% - Accent4 4 3 4 2" xfId="3653" xr:uid="{00000000-0005-0000-0000-0000070E0000}"/>
    <cellStyle name="40% - Accent4 4 3 4 2 2" xfId="3654" xr:uid="{00000000-0005-0000-0000-0000080E0000}"/>
    <cellStyle name="40% - Accent4 4 3 4 3" xfId="3655" xr:uid="{00000000-0005-0000-0000-0000090E0000}"/>
    <cellStyle name="40% - Accent4 4 3 5" xfId="3656" xr:uid="{00000000-0005-0000-0000-00000A0E0000}"/>
    <cellStyle name="40% - Accent4 4 3 5 2" xfId="3657" xr:uid="{00000000-0005-0000-0000-00000B0E0000}"/>
    <cellStyle name="40% - Accent4 4 3 6" xfId="3658" xr:uid="{00000000-0005-0000-0000-00000C0E0000}"/>
    <cellStyle name="40% - Accent4 4 3 7" xfId="3659" xr:uid="{00000000-0005-0000-0000-00000D0E0000}"/>
    <cellStyle name="40% - Accent4 4 3 8" xfId="3660" xr:uid="{00000000-0005-0000-0000-00000E0E0000}"/>
    <cellStyle name="40% - Accent4 4 3_Lcc_inputs" xfId="3661" xr:uid="{00000000-0005-0000-0000-00000F0E0000}"/>
    <cellStyle name="40% - Accent4 4 4" xfId="3662" xr:uid="{00000000-0005-0000-0000-0000100E0000}"/>
    <cellStyle name="40% - Accent4 5" xfId="3663" xr:uid="{00000000-0005-0000-0000-0000110E0000}"/>
    <cellStyle name="40% - Accent4 5 2" xfId="3664" xr:uid="{00000000-0005-0000-0000-0000120E0000}"/>
    <cellStyle name="40% - Accent4 5 2 2" xfId="3665" xr:uid="{00000000-0005-0000-0000-0000130E0000}"/>
    <cellStyle name="40% - Accent4 5 2 2 2" xfId="3666" xr:uid="{00000000-0005-0000-0000-0000140E0000}"/>
    <cellStyle name="40% - Accent4 5 2 2 2 2" xfId="3667" xr:uid="{00000000-0005-0000-0000-0000150E0000}"/>
    <cellStyle name="40% - Accent4 5 2 2 2 2 2" xfId="3668" xr:uid="{00000000-0005-0000-0000-0000160E0000}"/>
    <cellStyle name="40% - Accent4 5 2 2 2 3" xfId="3669" xr:uid="{00000000-0005-0000-0000-0000170E0000}"/>
    <cellStyle name="40% - Accent4 5 2 2 3" xfId="3670" xr:uid="{00000000-0005-0000-0000-0000180E0000}"/>
    <cellStyle name="40% - Accent4 5 2 2 3 2" xfId="3671" xr:uid="{00000000-0005-0000-0000-0000190E0000}"/>
    <cellStyle name="40% - Accent4 5 2 2 3 2 2" xfId="3672" xr:uid="{00000000-0005-0000-0000-00001A0E0000}"/>
    <cellStyle name="40% - Accent4 5 2 2 3 3" xfId="3673" xr:uid="{00000000-0005-0000-0000-00001B0E0000}"/>
    <cellStyle name="40% - Accent4 5 2 2 4" xfId="3674" xr:uid="{00000000-0005-0000-0000-00001C0E0000}"/>
    <cellStyle name="40% - Accent4 5 2 2 4 2" xfId="3675" xr:uid="{00000000-0005-0000-0000-00001D0E0000}"/>
    <cellStyle name="40% - Accent4 5 2 2 5" xfId="3676" xr:uid="{00000000-0005-0000-0000-00001E0E0000}"/>
    <cellStyle name="40% - Accent4 5 2 2_Lcc_inputs" xfId="3677" xr:uid="{00000000-0005-0000-0000-00001F0E0000}"/>
    <cellStyle name="40% - Accent4 5 2 3" xfId="3678" xr:uid="{00000000-0005-0000-0000-0000200E0000}"/>
    <cellStyle name="40% - Accent4 5 2 3 2" xfId="3679" xr:uid="{00000000-0005-0000-0000-0000210E0000}"/>
    <cellStyle name="40% - Accent4 5 2 3 2 2" xfId="3680" xr:uid="{00000000-0005-0000-0000-0000220E0000}"/>
    <cellStyle name="40% - Accent4 5 2 3 2 3" xfId="3681" xr:uid="{00000000-0005-0000-0000-0000230E0000}"/>
    <cellStyle name="40% - Accent4 5 2 3 3" xfId="3682" xr:uid="{00000000-0005-0000-0000-0000240E0000}"/>
    <cellStyle name="40% - Accent4 5 2 3 4" xfId="3683" xr:uid="{00000000-0005-0000-0000-0000250E0000}"/>
    <cellStyle name="40% - Accent4 5 2 3_Lcc_inputs" xfId="3684" xr:uid="{00000000-0005-0000-0000-0000260E0000}"/>
    <cellStyle name="40% - Accent4 5 2 4" xfId="3685" xr:uid="{00000000-0005-0000-0000-0000270E0000}"/>
    <cellStyle name="40% - Accent4 5 2 4 2" xfId="3686" xr:uid="{00000000-0005-0000-0000-0000280E0000}"/>
    <cellStyle name="40% - Accent4 5 2 4 2 2" xfId="3687" xr:uid="{00000000-0005-0000-0000-0000290E0000}"/>
    <cellStyle name="40% - Accent4 5 2 4 3" xfId="3688" xr:uid="{00000000-0005-0000-0000-00002A0E0000}"/>
    <cellStyle name="40% - Accent4 5 2 5" xfId="3689" xr:uid="{00000000-0005-0000-0000-00002B0E0000}"/>
    <cellStyle name="40% - Accent4 5 2 5 2" xfId="3690" xr:uid="{00000000-0005-0000-0000-00002C0E0000}"/>
    <cellStyle name="40% - Accent4 5 2 6" xfId="3691" xr:uid="{00000000-0005-0000-0000-00002D0E0000}"/>
    <cellStyle name="40% - Accent4 5 2 7" xfId="3692" xr:uid="{00000000-0005-0000-0000-00002E0E0000}"/>
    <cellStyle name="40% - Accent4 5 2 8" xfId="3693" xr:uid="{00000000-0005-0000-0000-00002F0E0000}"/>
    <cellStyle name="40% - Accent4 5 2_Lcc_inputs" xfId="3694" xr:uid="{00000000-0005-0000-0000-0000300E0000}"/>
    <cellStyle name="40% - Accent4 5 3" xfId="3695" xr:uid="{00000000-0005-0000-0000-0000310E0000}"/>
    <cellStyle name="40% - Accent4 5 3 2" xfId="3696" xr:uid="{00000000-0005-0000-0000-0000320E0000}"/>
    <cellStyle name="40% - Accent4 5 3 2 2" xfId="3697" xr:uid="{00000000-0005-0000-0000-0000330E0000}"/>
    <cellStyle name="40% - Accent4 5 3 2 2 2" xfId="3698" xr:uid="{00000000-0005-0000-0000-0000340E0000}"/>
    <cellStyle name="40% - Accent4 5 3 2 2 2 2" xfId="3699" xr:uid="{00000000-0005-0000-0000-0000350E0000}"/>
    <cellStyle name="40% - Accent4 5 3 2 2 3" xfId="3700" xr:uid="{00000000-0005-0000-0000-0000360E0000}"/>
    <cellStyle name="40% - Accent4 5 3 2 3" xfId="3701" xr:uid="{00000000-0005-0000-0000-0000370E0000}"/>
    <cellStyle name="40% - Accent4 5 3 2 3 2" xfId="3702" xr:uid="{00000000-0005-0000-0000-0000380E0000}"/>
    <cellStyle name="40% - Accent4 5 3 2 3 2 2" xfId="3703" xr:uid="{00000000-0005-0000-0000-0000390E0000}"/>
    <cellStyle name="40% - Accent4 5 3 2 3 3" xfId="3704" xr:uid="{00000000-0005-0000-0000-00003A0E0000}"/>
    <cellStyle name="40% - Accent4 5 3 2 4" xfId="3705" xr:uid="{00000000-0005-0000-0000-00003B0E0000}"/>
    <cellStyle name="40% - Accent4 5 3 2 4 2" xfId="3706" xr:uid="{00000000-0005-0000-0000-00003C0E0000}"/>
    <cellStyle name="40% - Accent4 5 3 2 5" xfId="3707" xr:uid="{00000000-0005-0000-0000-00003D0E0000}"/>
    <cellStyle name="40% - Accent4 5 3 2_Lcc_inputs" xfId="3708" xr:uid="{00000000-0005-0000-0000-00003E0E0000}"/>
    <cellStyle name="40% - Accent4 5 3 3" xfId="3709" xr:uid="{00000000-0005-0000-0000-00003F0E0000}"/>
    <cellStyle name="40% - Accent4 5 3 3 2" xfId="3710" xr:uid="{00000000-0005-0000-0000-0000400E0000}"/>
    <cellStyle name="40% - Accent4 5 3 3 2 2" xfId="3711" xr:uid="{00000000-0005-0000-0000-0000410E0000}"/>
    <cellStyle name="40% - Accent4 5 3 3 2 3" xfId="3712" xr:uid="{00000000-0005-0000-0000-0000420E0000}"/>
    <cellStyle name="40% - Accent4 5 3 3 3" xfId="3713" xr:uid="{00000000-0005-0000-0000-0000430E0000}"/>
    <cellStyle name="40% - Accent4 5 3 3 4" xfId="3714" xr:uid="{00000000-0005-0000-0000-0000440E0000}"/>
    <cellStyle name="40% - Accent4 5 3 3_Lcc_inputs" xfId="3715" xr:uid="{00000000-0005-0000-0000-0000450E0000}"/>
    <cellStyle name="40% - Accent4 5 3 4" xfId="3716" xr:uid="{00000000-0005-0000-0000-0000460E0000}"/>
    <cellStyle name="40% - Accent4 5 3 4 2" xfId="3717" xr:uid="{00000000-0005-0000-0000-0000470E0000}"/>
    <cellStyle name="40% - Accent4 5 3 4 2 2" xfId="3718" xr:uid="{00000000-0005-0000-0000-0000480E0000}"/>
    <cellStyle name="40% - Accent4 5 3 4 3" xfId="3719" xr:uid="{00000000-0005-0000-0000-0000490E0000}"/>
    <cellStyle name="40% - Accent4 5 3 5" xfId="3720" xr:uid="{00000000-0005-0000-0000-00004A0E0000}"/>
    <cellStyle name="40% - Accent4 5 3 5 2" xfId="3721" xr:uid="{00000000-0005-0000-0000-00004B0E0000}"/>
    <cellStyle name="40% - Accent4 5 3 6" xfId="3722" xr:uid="{00000000-0005-0000-0000-00004C0E0000}"/>
    <cellStyle name="40% - Accent4 5 3 7" xfId="3723" xr:uid="{00000000-0005-0000-0000-00004D0E0000}"/>
    <cellStyle name="40% - Accent4 5 3 8" xfId="3724" xr:uid="{00000000-0005-0000-0000-00004E0E0000}"/>
    <cellStyle name="40% - Accent4 5 3_Lcc_inputs" xfId="3725" xr:uid="{00000000-0005-0000-0000-00004F0E0000}"/>
    <cellStyle name="40% - Accent4 5 4" xfId="3726" xr:uid="{00000000-0005-0000-0000-0000500E0000}"/>
    <cellStyle name="40% - Accent4 6" xfId="3727" xr:uid="{00000000-0005-0000-0000-0000510E0000}"/>
    <cellStyle name="40% - Accent4 6 2" xfId="3728" xr:uid="{00000000-0005-0000-0000-0000520E0000}"/>
    <cellStyle name="40% - Accent4 6 2 2" xfId="3729" xr:uid="{00000000-0005-0000-0000-0000530E0000}"/>
    <cellStyle name="40% - Accent4 6 2 2 2" xfId="3730" xr:uid="{00000000-0005-0000-0000-0000540E0000}"/>
    <cellStyle name="40% - Accent4 6 2 2 2 2" xfId="3731" xr:uid="{00000000-0005-0000-0000-0000550E0000}"/>
    <cellStyle name="40% - Accent4 6 2 2 2 2 2" xfId="3732" xr:uid="{00000000-0005-0000-0000-0000560E0000}"/>
    <cellStyle name="40% - Accent4 6 2 2 2 3" xfId="3733" xr:uid="{00000000-0005-0000-0000-0000570E0000}"/>
    <cellStyle name="40% - Accent4 6 2 2 3" xfId="3734" xr:uid="{00000000-0005-0000-0000-0000580E0000}"/>
    <cellStyle name="40% - Accent4 6 2 2 3 2" xfId="3735" xr:uid="{00000000-0005-0000-0000-0000590E0000}"/>
    <cellStyle name="40% - Accent4 6 2 2 3 2 2" xfId="3736" xr:uid="{00000000-0005-0000-0000-00005A0E0000}"/>
    <cellStyle name="40% - Accent4 6 2 2 3 3" xfId="3737" xr:uid="{00000000-0005-0000-0000-00005B0E0000}"/>
    <cellStyle name="40% - Accent4 6 2 2 4" xfId="3738" xr:uid="{00000000-0005-0000-0000-00005C0E0000}"/>
    <cellStyle name="40% - Accent4 6 2 2 4 2" xfId="3739" xr:uid="{00000000-0005-0000-0000-00005D0E0000}"/>
    <cellStyle name="40% - Accent4 6 2 2 5" xfId="3740" xr:uid="{00000000-0005-0000-0000-00005E0E0000}"/>
    <cellStyle name="40% - Accent4 6 2 2_Lcc_inputs" xfId="3741" xr:uid="{00000000-0005-0000-0000-00005F0E0000}"/>
    <cellStyle name="40% - Accent4 6 2 3" xfId="3742" xr:uid="{00000000-0005-0000-0000-0000600E0000}"/>
    <cellStyle name="40% - Accent4 6 2 3 2" xfId="3743" xr:uid="{00000000-0005-0000-0000-0000610E0000}"/>
    <cellStyle name="40% - Accent4 6 2 3 2 2" xfId="3744" xr:uid="{00000000-0005-0000-0000-0000620E0000}"/>
    <cellStyle name="40% - Accent4 6 2 3 2 3" xfId="3745" xr:uid="{00000000-0005-0000-0000-0000630E0000}"/>
    <cellStyle name="40% - Accent4 6 2 3 3" xfId="3746" xr:uid="{00000000-0005-0000-0000-0000640E0000}"/>
    <cellStyle name="40% - Accent4 6 2 3 4" xfId="3747" xr:uid="{00000000-0005-0000-0000-0000650E0000}"/>
    <cellStyle name="40% - Accent4 6 2 3_Lcc_inputs" xfId="3748" xr:uid="{00000000-0005-0000-0000-0000660E0000}"/>
    <cellStyle name="40% - Accent4 6 2 4" xfId="3749" xr:uid="{00000000-0005-0000-0000-0000670E0000}"/>
    <cellStyle name="40% - Accent4 6 2 4 2" xfId="3750" xr:uid="{00000000-0005-0000-0000-0000680E0000}"/>
    <cellStyle name="40% - Accent4 6 2 4 2 2" xfId="3751" xr:uid="{00000000-0005-0000-0000-0000690E0000}"/>
    <cellStyle name="40% - Accent4 6 2 4 3" xfId="3752" xr:uid="{00000000-0005-0000-0000-00006A0E0000}"/>
    <cellStyle name="40% - Accent4 6 2 5" xfId="3753" xr:uid="{00000000-0005-0000-0000-00006B0E0000}"/>
    <cellStyle name="40% - Accent4 6 2 5 2" xfId="3754" xr:uid="{00000000-0005-0000-0000-00006C0E0000}"/>
    <cellStyle name="40% - Accent4 6 2 6" xfId="3755" xr:uid="{00000000-0005-0000-0000-00006D0E0000}"/>
    <cellStyle name="40% - Accent4 6 2 7" xfId="3756" xr:uid="{00000000-0005-0000-0000-00006E0E0000}"/>
    <cellStyle name="40% - Accent4 6 2 8" xfId="3757" xr:uid="{00000000-0005-0000-0000-00006F0E0000}"/>
    <cellStyle name="40% - Accent4 6 2_Lcc_inputs" xfId="3758" xr:uid="{00000000-0005-0000-0000-0000700E0000}"/>
    <cellStyle name="40% - Accent4 6 3" xfId="3759" xr:uid="{00000000-0005-0000-0000-0000710E0000}"/>
    <cellStyle name="40% - Accent4 6 3 2" xfId="3760" xr:uid="{00000000-0005-0000-0000-0000720E0000}"/>
    <cellStyle name="40% - Accent4 6 3 2 2" xfId="3761" xr:uid="{00000000-0005-0000-0000-0000730E0000}"/>
    <cellStyle name="40% - Accent4 6 3 2 2 2" xfId="3762" xr:uid="{00000000-0005-0000-0000-0000740E0000}"/>
    <cellStyle name="40% - Accent4 6 3 2 3" xfId="3763" xr:uid="{00000000-0005-0000-0000-0000750E0000}"/>
    <cellStyle name="40% - Accent4 6 3 3" xfId="3764" xr:uid="{00000000-0005-0000-0000-0000760E0000}"/>
    <cellStyle name="40% - Accent4 6 3 3 2" xfId="3765" xr:uid="{00000000-0005-0000-0000-0000770E0000}"/>
    <cellStyle name="40% - Accent4 6 3 3 2 2" xfId="3766" xr:uid="{00000000-0005-0000-0000-0000780E0000}"/>
    <cellStyle name="40% - Accent4 6 3 3 3" xfId="3767" xr:uid="{00000000-0005-0000-0000-0000790E0000}"/>
    <cellStyle name="40% - Accent4 6 3 4" xfId="3768" xr:uid="{00000000-0005-0000-0000-00007A0E0000}"/>
    <cellStyle name="40% - Accent4 6 3 4 2" xfId="3769" xr:uid="{00000000-0005-0000-0000-00007B0E0000}"/>
    <cellStyle name="40% - Accent4 6 3 5" xfId="3770" xr:uid="{00000000-0005-0000-0000-00007C0E0000}"/>
    <cellStyle name="40% - Accent4 6 3_Lcc_inputs" xfId="3771" xr:uid="{00000000-0005-0000-0000-00007D0E0000}"/>
    <cellStyle name="40% - Accent4 6 4" xfId="3772" xr:uid="{00000000-0005-0000-0000-00007E0E0000}"/>
    <cellStyle name="40% - Accent4 6 4 2" xfId="3773" xr:uid="{00000000-0005-0000-0000-00007F0E0000}"/>
    <cellStyle name="40% - Accent4 6 4 2 2" xfId="3774" xr:uid="{00000000-0005-0000-0000-0000800E0000}"/>
    <cellStyle name="40% - Accent4 6 4 2 3" xfId="3775" xr:uid="{00000000-0005-0000-0000-0000810E0000}"/>
    <cellStyle name="40% - Accent4 6 4 3" xfId="3776" xr:uid="{00000000-0005-0000-0000-0000820E0000}"/>
    <cellStyle name="40% - Accent4 6 4 4" xfId="3777" xr:uid="{00000000-0005-0000-0000-0000830E0000}"/>
    <cellStyle name="40% - Accent4 6 4_Lcc_inputs" xfId="3778" xr:uid="{00000000-0005-0000-0000-0000840E0000}"/>
    <cellStyle name="40% - Accent4 6 5" xfId="3779" xr:uid="{00000000-0005-0000-0000-0000850E0000}"/>
    <cellStyle name="40% - Accent4 6 5 2" xfId="3780" xr:uid="{00000000-0005-0000-0000-0000860E0000}"/>
    <cellStyle name="40% - Accent4 6 5 2 2" xfId="3781" xr:uid="{00000000-0005-0000-0000-0000870E0000}"/>
    <cellStyle name="40% - Accent4 6 5 3" xfId="3782" xr:uid="{00000000-0005-0000-0000-0000880E0000}"/>
    <cellStyle name="40% - Accent4 6 6" xfId="3783" xr:uid="{00000000-0005-0000-0000-0000890E0000}"/>
    <cellStyle name="40% - Accent4 6 6 2" xfId="3784" xr:uid="{00000000-0005-0000-0000-00008A0E0000}"/>
    <cellStyle name="40% - Accent4 6 7" xfId="3785" xr:uid="{00000000-0005-0000-0000-00008B0E0000}"/>
    <cellStyle name="40% - Accent4 6 8" xfId="3786" xr:uid="{00000000-0005-0000-0000-00008C0E0000}"/>
    <cellStyle name="40% - Accent4 6 9" xfId="3787" xr:uid="{00000000-0005-0000-0000-00008D0E0000}"/>
    <cellStyle name="40% - Accent4 6_Lcc_inputs" xfId="3788" xr:uid="{00000000-0005-0000-0000-00008E0E0000}"/>
    <cellStyle name="40% - Accent4 7" xfId="3789" xr:uid="{00000000-0005-0000-0000-00008F0E0000}"/>
    <cellStyle name="40% - Accent4 7 2" xfId="3790" xr:uid="{00000000-0005-0000-0000-0000900E0000}"/>
    <cellStyle name="40% - Accent4 7 2 2" xfId="3791" xr:uid="{00000000-0005-0000-0000-0000910E0000}"/>
    <cellStyle name="40% - Accent4 7 2 2 2" xfId="3792" xr:uid="{00000000-0005-0000-0000-0000920E0000}"/>
    <cellStyle name="40% - Accent4 7 2 2 2 2" xfId="3793" xr:uid="{00000000-0005-0000-0000-0000930E0000}"/>
    <cellStyle name="40% - Accent4 7 2 2 2 2 2" xfId="3794" xr:uid="{00000000-0005-0000-0000-0000940E0000}"/>
    <cellStyle name="40% - Accent4 7 2 2 2 3" xfId="3795" xr:uid="{00000000-0005-0000-0000-0000950E0000}"/>
    <cellStyle name="40% - Accent4 7 2 2 3" xfId="3796" xr:uid="{00000000-0005-0000-0000-0000960E0000}"/>
    <cellStyle name="40% - Accent4 7 2 2 3 2" xfId="3797" xr:uid="{00000000-0005-0000-0000-0000970E0000}"/>
    <cellStyle name="40% - Accent4 7 2 2 3 2 2" xfId="3798" xr:uid="{00000000-0005-0000-0000-0000980E0000}"/>
    <cellStyle name="40% - Accent4 7 2 2 3 3" xfId="3799" xr:uid="{00000000-0005-0000-0000-0000990E0000}"/>
    <cellStyle name="40% - Accent4 7 2 2 4" xfId="3800" xr:uid="{00000000-0005-0000-0000-00009A0E0000}"/>
    <cellStyle name="40% - Accent4 7 2 2 4 2" xfId="3801" xr:uid="{00000000-0005-0000-0000-00009B0E0000}"/>
    <cellStyle name="40% - Accent4 7 2 2 5" xfId="3802" xr:uid="{00000000-0005-0000-0000-00009C0E0000}"/>
    <cellStyle name="40% - Accent4 7 2 2_Lcc_inputs" xfId="3803" xr:uid="{00000000-0005-0000-0000-00009D0E0000}"/>
    <cellStyle name="40% - Accent4 7 2 3" xfId="3804" xr:uid="{00000000-0005-0000-0000-00009E0E0000}"/>
    <cellStyle name="40% - Accent4 7 2 3 2" xfId="3805" xr:uid="{00000000-0005-0000-0000-00009F0E0000}"/>
    <cellStyle name="40% - Accent4 7 2 3 2 2" xfId="3806" xr:uid="{00000000-0005-0000-0000-0000A00E0000}"/>
    <cellStyle name="40% - Accent4 7 2 3 2 3" xfId="3807" xr:uid="{00000000-0005-0000-0000-0000A10E0000}"/>
    <cellStyle name="40% - Accent4 7 2 3 3" xfId="3808" xr:uid="{00000000-0005-0000-0000-0000A20E0000}"/>
    <cellStyle name="40% - Accent4 7 2 3 4" xfId="3809" xr:uid="{00000000-0005-0000-0000-0000A30E0000}"/>
    <cellStyle name="40% - Accent4 7 2 3_Lcc_inputs" xfId="3810" xr:uid="{00000000-0005-0000-0000-0000A40E0000}"/>
    <cellStyle name="40% - Accent4 7 2 4" xfId="3811" xr:uid="{00000000-0005-0000-0000-0000A50E0000}"/>
    <cellStyle name="40% - Accent4 7 2 4 2" xfId="3812" xr:uid="{00000000-0005-0000-0000-0000A60E0000}"/>
    <cellStyle name="40% - Accent4 7 2 4 2 2" xfId="3813" xr:uid="{00000000-0005-0000-0000-0000A70E0000}"/>
    <cellStyle name="40% - Accent4 7 2 4 3" xfId="3814" xr:uid="{00000000-0005-0000-0000-0000A80E0000}"/>
    <cellStyle name="40% - Accent4 7 2 5" xfId="3815" xr:uid="{00000000-0005-0000-0000-0000A90E0000}"/>
    <cellStyle name="40% - Accent4 7 2 5 2" xfId="3816" xr:uid="{00000000-0005-0000-0000-0000AA0E0000}"/>
    <cellStyle name="40% - Accent4 7 2 6" xfId="3817" xr:uid="{00000000-0005-0000-0000-0000AB0E0000}"/>
    <cellStyle name="40% - Accent4 7 2 7" xfId="3818" xr:uid="{00000000-0005-0000-0000-0000AC0E0000}"/>
    <cellStyle name="40% - Accent4 7 2 8" xfId="3819" xr:uid="{00000000-0005-0000-0000-0000AD0E0000}"/>
    <cellStyle name="40% - Accent4 7 2_Lcc_inputs" xfId="3820" xr:uid="{00000000-0005-0000-0000-0000AE0E0000}"/>
    <cellStyle name="40% - Accent4 7 3" xfId="3821" xr:uid="{00000000-0005-0000-0000-0000AF0E0000}"/>
    <cellStyle name="40% - Accent4 7 3 2" xfId="3822" xr:uid="{00000000-0005-0000-0000-0000B00E0000}"/>
    <cellStyle name="40% - Accent4 7 3 2 2" xfId="3823" xr:uid="{00000000-0005-0000-0000-0000B10E0000}"/>
    <cellStyle name="40% - Accent4 7 3 2 2 2" xfId="3824" xr:uid="{00000000-0005-0000-0000-0000B20E0000}"/>
    <cellStyle name="40% - Accent4 7 3 2 3" xfId="3825" xr:uid="{00000000-0005-0000-0000-0000B30E0000}"/>
    <cellStyle name="40% - Accent4 7 3 3" xfId="3826" xr:uid="{00000000-0005-0000-0000-0000B40E0000}"/>
    <cellStyle name="40% - Accent4 7 3 3 2" xfId="3827" xr:uid="{00000000-0005-0000-0000-0000B50E0000}"/>
    <cellStyle name="40% - Accent4 7 3 3 2 2" xfId="3828" xr:uid="{00000000-0005-0000-0000-0000B60E0000}"/>
    <cellStyle name="40% - Accent4 7 3 3 3" xfId="3829" xr:uid="{00000000-0005-0000-0000-0000B70E0000}"/>
    <cellStyle name="40% - Accent4 7 3 4" xfId="3830" xr:uid="{00000000-0005-0000-0000-0000B80E0000}"/>
    <cellStyle name="40% - Accent4 7 3 4 2" xfId="3831" xr:uid="{00000000-0005-0000-0000-0000B90E0000}"/>
    <cellStyle name="40% - Accent4 7 3 5" xfId="3832" xr:uid="{00000000-0005-0000-0000-0000BA0E0000}"/>
    <cellStyle name="40% - Accent4 7 3_Lcc_inputs" xfId="3833" xr:uid="{00000000-0005-0000-0000-0000BB0E0000}"/>
    <cellStyle name="40% - Accent4 7 4" xfId="3834" xr:uid="{00000000-0005-0000-0000-0000BC0E0000}"/>
    <cellStyle name="40% - Accent4 7 4 2" xfId="3835" xr:uid="{00000000-0005-0000-0000-0000BD0E0000}"/>
    <cellStyle name="40% - Accent4 7 4 2 2" xfId="3836" xr:uid="{00000000-0005-0000-0000-0000BE0E0000}"/>
    <cellStyle name="40% - Accent4 7 4 2 3" xfId="3837" xr:uid="{00000000-0005-0000-0000-0000BF0E0000}"/>
    <cellStyle name="40% - Accent4 7 4 3" xfId="3838" xr:uid="{00000000-0005-0000-0000-0000C00E0000}"/>
    <cellStyle name="40% - Accent4 7 4 4" xfId="3839" xr:uid="{00000000-0005-0000-0000-0000C10E0000}"/>
    <cellStyle name="40% - Accent4 7 4_Lcc_inputs" xfId="3840" xr:uid="{00000000-0005-0000-0000-0000C20E0000}"/>
    <cellStyle name="40% - Accent4 7 5" xfId="3841" xr:uid="{00000000-0005-0000-0000-0000C30E0000}"/>
    <cellStyle name="40% - Accent4 7 5 2" xfId="3842" xr:uid="{00000000-0005-0000-0000-0000C40E0000}"/>
    <cellStyle name="40% - Accent4 7 5 2 2" xfId="3843" xr:uid="{00000000-0005-0000-0000-0000C50E0000}"/>
    <cellStyle name="40% - Accent4 7 5 3" xfId="3844" xr:uid="{00000000-0005-0000-0000-0000C60E0000}"/>
    <cellStyle name="40% - Accent4 7 6" xfId="3845" xr:uid="{00000000-0005-0000-0000-0000C70E0000}"/>
    <cellStyle name="40% - Accent4 7 6 2" xfId="3846" xr:uid="{00000000-0005-0000-0000-0000C80E0000}"/>
    <cellStyle name="40% - Accent4 7 7" xfId="3847" xr:uid="{00000000-0005-0000-0000-0000C90E0000}"/>
    <cellStyle name="40% - Accent4 7 8" xfId="3848" xr:uid="{00000000-0005-0000-0000-0000CA0E0000}"/>
    <cellStyle name="40% - Accent4 7 9" xfId="3849" xr:uid="{00000000-0005-0000-0000-0000CB0E0000}"/>
    <cellStyle name="40% - Accent4 7_Lcc_inputs" xfId="3850" xr:uid="{00000000-0005-0000-0000-0000CC0E0000}"/>
    <cellStyle name="40% - Accent4 8" xfId="3851" xr:uid="{00000000-0005-0000-0000-0000CD0E0000}"/>
    <cellStyle name="40% - Accent4 8 2" xfId="3852" xr:uid="{00000000-0005-0000-0000-0000CE0E0000}"/>
    <cellStyle name="40% - Accent4 8 2 2" xfId="3853" xr:uid="{00000000-0005-0000-0000-0000CF0E0000}"/>
    <cellStyle name="40% - Accent4 8 2 2 2" xfId="3854" xr:uid="{00000000-0005-0000-0000-0000D00E0000}"/>
    <cellStyle name="40% - Accent4 8 2 2 2 2" xfId="3855" xr:uid="{00000000-0005-0000-0000-0000D10E0000}"/>
    <cellStyle name="40% - Accent4 8 2 2 3" xfId="3856" xr:uid="{00000000-0005-0000-0000-0000D20E0000}"/>
    <cellStyle name="40% - Accent4 8 2 3" xfId="3857" xr:uid="{00000000-0005-0000-0000-0000D30E0000}"/>
    <cellStyle name="40% - Accent4 8 2 3 2" xfId="3858" xr:uid="{00000000-0005-0000-0000-0000D40E0000}"/>
    <cellStyle name="40% - Accent4 8 2 3 2 2" xfId="3859" xr:uid="{00000000-0005-0000-0000-0000D50E0000}"/>
    <cellStyle name="40% - Accent4 8 2 3 3" xfId="3860" xr:uid="{00000000-0005-0000-0000-0000D60E0000}"/>
    <cellStyle name="40% - Accent4 8 2 4" xfId="3861" xr:uid="{00000000-0005-0000-0000-0000D70E0000}"/>
    <cellStyle name="40% - Accent4 8 2 4 2" xfId="3862" xr:uid="{00000000-0005-0000-0000-0000D80E0000}"/>
    <cellStyle name="40% - Accent4 8 2 5" xfId="3863" xr:uid="{00000000-0005-0000-0000-0000D90E0000}"/>
    <cellStyle name="40% - Accent4 8 2_Lcc_inputs" xfId="3864" xr:uid="{00000000-0005-0000-0000-0000DA0E0000}"/>
    <cellStyle name="40% - Accent4 8 3" xfId="3865" xr:uid="{00000000-0005-0000-0000-0000DB0E0000}"/>
    <cellStyle name="40% - Accent4 8 3 2" xfId="3866" xr:uid="{00000000-0005-0000-0000-0000DC0E0000}"/>
    <cellStyle name="40% - Accent4 8 3 2 2" xfId="3867" xr:uid="{00000000-0005-0000-0000-0000DD0E0000}"/>
    <cellStyle name="40% - Accent4 8 3 2 3" xfId="3868" xr:uid="{00000000-0005-0000-0000-0000DE0E0000}"/>
    <cellStyle name="40% - Accent4 8 3 3" xfId="3869" xr:uid="{00000000-0005-0000-0000-0000DF0E0000}"/>
    <cellStyle name="40% - Accent4 8 3 4" xfId="3870" xr:uid="{00000000-0005-0000-0000-0000E00E0000}"/>
    <cellStyle name="40% - Accent4 8 3_Lcc_inputs" xfId="3871" xr:uid="{00000000-0005-0000-0000-0000E10E0000}"/>
    <cellStyle name="40% - Accent4 8 4" xfId="3872" xr:uid="{00000000-0005-0000-0000-0000E20E0000}"/>
    <cellStyle name="40% - Accent4 8 4 2" xfId="3873" xr:uid="{00000000-0005-0000-0000-0000E30E0000}"/>
    <cellStyle name="40% - Accent4 8 4 2 2" xfId="3874" xr:uid="{00000000-0005-0000-0000-0000E40E0000}"/>
    <cellStyle name="40% - Accent4 8 4 3" xfId="3875" xr:uid="{00000000-0005-0000-0000-0000E50E0000}"/>
    <cellStyle name="40% - Accent4 8 5" xfId="3876" xr:uid="{00000000-0005-0000-0000-0000E60E0000}"/>
    <cellStyle name="40% - Accent4 8 5 2" xfId="3877" xr:uid="{00000000-0005-0000-0000-0000E70E0000}"/>
    <cellStyle name="40% - Accent4 8 6" xfId="3878" xr:uid="{00000000-0005-0000-0000-0000E80E0000}"/>
    <cellStyle name="40% - Accent4 8 7" xfId="3879" xr:uid="{00000000-0005-0000-0000-0000E90E0000}"/>
    <cellStyle name="40% - Accent4 8 8" xfId="3880" xr:uid="{00000000-0005-0000-0000-0000EA0E0000}"/>
    <cellStyle name="40% - Accent4 8_Lcc_inputs" xfId="3881" xr:uid="{00000000-0005-0000-0000-0000EB0E0000}"/>
    <cellStyle name="40% - Accent4 9" xfId="3882" xr:uid="{00000000-0005-0000-0000-0000EC0E0000}"/>
    <cellStyle name="40% - Accent4 9 2" xfId="3883" xr:uid="{00000000-0005-0000-0000-0000ED0E0000}"/>
    <cellStyle name="40% - Accent4 9 2 2" xfId="3884" xr:uid="{00000000-0005-0000-0000-0000EE0E0000}"/>
    <cellStyle name="40% - Accent4 9 2 2 2" xfId="3885" xr:uid="{00000000-0005-0000-0000-0000EF0E0000}"/>
    <cellStyle name="40% - Accent4 9 2 2 3" xfId="3886" xr:uid="{00000000-0005-0000-0000-0000F00E0000}"/>
    <cellStyle name="40% - Accent4 9 2 3" xfId="3887" xr:uid="{00000000-0005-0000-0000-0000F10E0000}"/>
    <cellStyle name="40% - Accent4 9 2 4" xfId="3888" xr:uid="{00000000-0005-0000-0000-0000F20E0000}"/>
    <cellStyle name="40% - Accent4 9 2_Lcc_inputs" xfId="3889" xr:uid="{00000000-0005-0000-0000-0000F30E0000}"/>
    <cellStyle name="40% - Accent4 9 3" xfId="3890" xr:uid="{00000000-0005-0000-0000-0000F40E0000}"/>
    <cellStyle name="40% - Accent4 9 3 2" xfId="3891" xr:uid="{00000000-0005-0000-0000-0000F50E0000}"/>
    <cellStyle name="40% - Accent4 9 3 2 2" xfId="3892" xr:uid="{00000000-0005-0000-0000-0000F60E0000}"/>
    <cellStyle name="40% - Accent4 9 3 3" xfId="3893" xr:uid="{00000000-0005-0000-0000-0000F70E0000}"/>
    <cellStyle name="40% - Accent4 9 4" xfId="3894" xr:uid="{00000000-0005-0000-0000-0000F80E0000}"/>
    <cellStyle name="40% - Accent4 9 4 2" xfId="3895" xr:uid="{00000000-0005-0000-0000-0000F90E0000}"/>
    <cellStyle name="40% - Accent4 9 5" xfId="3896" xr:uid="{00000000-0005-0000-0000-0000FA0E0000}"/>
    <cellStyle name="40% - Accent4 9 6" xfId="3897" xr:uid="{00000000-0005-0000-0000-0000FB0E0000}"/>
    <cellStyle name="40% - Accent4 9 7" xfId="3898" xr:uid="{00000000-0005-0000-0000-0000FC0E0000}"/>
    <cellStyle name="40% - Accent4 9_Lcc_inputs" xfId="3899" xr:uid="{00000000-0005-0000-0000-0000FD0E0000}"/>
    <cellStyle name="40% - Accent5 10" xfId="3900" xr:uid="{00000000-0005-0000-0000-0000FE0E0000}"/>
    <cellStyle name="40% - Accent5 10 2" xfId="3901" xr:uid="{00000000-0005-0000-0000-0000FF0E0000}"/>
    <cellStyle name="40% - Accent5 10 2 2" xfId="3902" xr:uid="{00000000-0005-0000-0000-0000000F0000}"/>
    <cellStyle name="40% - Accent5 10 2 3" xfId="3903" xr:uid="{00000000-0005-0000-0000-0000010F0000}"/>
    <cellStyle name="40% - Accent5 10 3" xfId="3904" xr:uid="{00000000-0005-0000-0000-0000020F0000}"/>
    <cellStyle name="40% - Accent5 10 4" xfId="3905" xr:uid="{00000000-0005-0000-0000-0000030F0000}"/>
    <cellStyle name="40% - Accent5 10_Lcc_inputs" xfId="3906" xr:uid="{00000000-0005-0000-0000-0000040F0000}"/>
    <cellStyle name="40% - Accent5 11" xfId="3907" xr:uid="{00000000-0005-0000-0000-0000050F0000}"/>
    <cellStyle name="40% - Accent5 11 2" xfId="3908" xr:uid="{00000000-0005-0000-0000-0000060F0000}"/>
    <cellStyle name="40% - Accent5 11 2 2" xfId="3909" xr:uid="{00000000-0005-0000-0000-0000070F0000}"/>
    <cellStyle name="40% - Accent5 11 3" xfId="3910" xr:uid="{00000000-0005-0000-0000-0000080F0000}"/>
    <cellStyle name="40% - Accent5 12" xfId="3911" xr:uid="{00000000-0005-0000-0000-0000090F0000}"/>
    <cellStyle name="40% - Accent5 12 2" xfId="3912" xr:uid="{00000000-0005-0000-0000-00000A0F0000}"/>
    <cellStyle name="40% - Accent5 13" xfId="3913" xr:uid="{00000000-0005-0000-0000-00000B0F0000}"/>
    <cellStyle name="40% - Accent5 13 2" xfId="3914" xr:uid="{00000000-0005-0000-0000-00000C0F0000}"/>
    <cellStyle name="40% - Accent5 14" xfId="3915" xr:uid="{00000000-0005-0000-0000-00000D0F0000}"/>
    <cellStyle name="40% - Accent5 15" xfId="55262" xr:uid="{00000000-0005-0000-0000-00000E0F0000}"/>
    <cellStyle name="40% - Accent5 16" xfId="55279" xr:uid="{00000000-0005-0000-0000-00000F0F0000}"/>
    <cellStyle name="40% - Accent5 17" xfId="55320" xr:uid="{00000000-0005-0000-0000-0000100F0000}"/>
    <cellStyle name="40% - Accent5 2" xfId="41" xr:uid="{00000000-0005-0000-0000-0000110F0000}"/>
    <cellStyle name="40% - Accent5 2 2" xfId="3916" xr:uid="{00000000-0005-0000-0000-0000120F0000}"/>
    <cellStyle name="40% - Accent5 2 2 2" xfId="3917" xr:uid="{00000000-0005-0000-0000-0000130F0000}"/>
    <cellStyle name="40% - Accent5 2 2 2 2" xfId="3918" xr:uid="{00000000-0005-0000-0000-0000140F0000}"/>
    <cellStyle name="40% - Accent5 2 3" xfId="3919" xr:uid="{00000000-0005-0000-0000-0000150F0000}"/>
    <cellStyle name="40% - Accent5 2 3 2" xfId="3920" xr:uid="{00000000-0005-0000-0000-0000160F0000}"/>
    <cellStyle name="40% - Accent5 2 4" xfId="3921" xr:uid="{00000000-0005-0000-0000-0000170F0000}"/>
    <cellStyle name="40% - Accent5 2 4 2" xfId="3922" xr:uid="{00000000-0005-0000-0000-0000180F0000}"/>
    <cellStyle name="40% - Accent5 2 4 2 2" xfId="3923" xr:uid="{00000000-0005-0000-0000-0000190F0000}"/>
    <cellStyle name="40% - Accent5 2 4 2 2 2" xfId="3924" xr:uid="{00000000-0005-0000-0000-00001A0F0000}"/>
    <cellStyle name="40% - Accent5 2 4 2 2 3" xfId="3925" xr:uid="{00000000-0005-0000-0000-00001B0F0000}"/>
    <cellStyle name="40% - Accent5 2 4 2 3" xfId="3926" xr:uid="{00000000-0005-0000-0000-00001C0F0000}"/>
    <cellStyle name="40% - Accent5 2 4 2 3 2" xfId="3927" xr:uid="{00000000-0005-0000-0000-00001D0F0000}"/>
    <cellStyle name="40% - Accent5 2 4 2 4" xfId="3928" xr:uid="{00000000-0005-0000-0000-00001E0F0000}"/>
    <cellStyle name="40% - Accent5 2 4 2 5" xfId="3929" xr:uid="{00000000-0005-0000-0000-00001F0F0000}"/>
    <cellStyle name="40% - Accent5 2 4 2_Lcc_inputs" xfId="3930" xr:uid="{00000000-0005-0000-0000-0000200F0000}"/>
    <cellStyle name="40% - Accent5 2 4 3" xfId="3931" xr:uid="{00000000-0005-0000-0000-0000210F0000}"/>
    <cellStyle name="40% - Accent5 2 4 3 2" xfId="3932" xr:uid="{00000000-0005-0000-0000-0000220F0000}"/>
    <cellStyle name="40% - Accent5 2 4 3 2 2" xfId="3933" xr:uid="{00000000-0005-0000-0000-0000230F0000}"/>
    <cellStyle name="40% - Accent5 2 4 3 3" xfId="3934" xr:uid="{00000000-0005-0000-0000-0000240F0000}"/>
    <cellStyle name="40% - Accent5 2 4 3 4" xfId="3935" xr:uid="{00000000-0005-0000-0000-0000250F0000}"/>
    <cellStyle name="40% - Accent5 2 4 3_Lcc_inputs" xfId="3936" xr:uid="{00000000-0005-0000-0000-0000260F0000}"/>
    <cellStyle name="40% - Accent5 2 4 4" xfId="3937" xr:uid="{00000000-0005-0000-0000-0000270F0000}"/>
    <cellStyle name="40% - Accent5 2 4 4 2" xfId="3938" xr:uid="{00000000-0005-0000-0000-0000280F0000}"/>
    <cellStyle name="40% - Accent5 2 4 4 3" xfId="3939" xr:uid="{00000000-0005-0000-0000-0000290F0000}"/>
    <cellStyle name="40% - Accent5 2 4 5" xfId="3940" xr:uid="{00000000-0005-0000-0000-00002A0F0000}"/>
    <cellStyle name="40% - Accent5 2 4 5 2" xfId="3941" xr:uid="{00000000-0005-0000-0000-00002B0F0000}"/>
    <cellStyle name="40% - Accent5 2 4 6" xfId="3942" xr:uid="{00000000-0005-0000-0000-00002C0F0000}"/>
    <cellStyle name="40% - Accent5 2 4_Lcc_inputs" xfId="3943" xr:uid="{00000000-0005-0000-0000-00002D0F0000}"/>
    <cellStyle name="40% - Accent5 2 5" xfId="3944" xr:uid="{00000000-0005-0000-0000-00002E0F0000}"/>
    <cellStyle name="40% - Accent5 2 5 2" xfId="3945" xr:uid="{00000000-0005-0000-0000-00002F0F0000}"/>
    <cellStyle name="40% - Accent5 2 5 2 2" xfId="3946" xr:uid="{00000000-0005-0000-0000-0000300F0000}"/>
    <cellStyle name="40% - Accent5 2 5 2 3" xfId="3947" xr:uid="{00000000-0005-0000-0000-0000310F0000}"/>
    <cellStyle name="40% - Accent5 2 5 3" xfId="3948" xr:uid="{00000000-0005-0000-0000-0000320F0000}"/>
    <cellStyle name="40% - Accent5 2 5 3 2" xfId="3949" xr:uid="{00000000-0005-0000-0000-0000330F0000}"/>
    <cellStyle name="40% - Accent5 2 5 4" xfId="3950" xr:uid="{00000000-0005-0000-0000-0000340F0000}"/>
    <cellStyle name="40% - Accent5 2 5_Lcc_inputs" xfId="3951" xr:uid="{00000000-0005-0000-0000-0000350F0000}"/>
    <cellStyle name="40% - Accent5 2 6" xfId="3952" xr:uid="{00000000-0005-0000-0000-0000360F0000}"/>
    <cellStyle name="40% - Accent5 2 6 2" xfId="3953" xr:uid="{00000000-0005-0000-0000-0000370F0000}"/>
    <cellStyle name="40% - Accent5 2 6 2 2" xfId="3954" xr:uid="{00000000-0005-0000-0000-0000380F0000}"/>
    <cellStyle name="40% - Accent5 2 6 2 3" xfId="3955" xr:uid="{00000000-0005-0000-0000-0000390F0000}"/>
    <cellStyle name="40% - Accent5 2 6 3" xfId="3956" xr:uid="{00000000-0005-0000-0000-00003A0F0000}"/>
    <cellStyle name="40% - Accent5 2 6 3 2" xfId="3957" xr:uid="{00000000-0005-0000-0000-00003B0F0000}"/>
    <cellStyle name="40% - Accent5 2 6 4" xfId="3958" xr:uid="{00000000-0005-0000-0000-00003C0F0000}"/>
    <cellStyle name="40% - Accent5 2 6_Lcc_inputs" xfId="3959" xr:uid="{00000000-0005-0000-0000-00003D0F0000}"/>
    <cellStyle name="40% - Accent5 2 7" xfId="3960" xr:uid="{00000000-0005-0000-0000-00003E0F0000}"/>
    <cellStyle name="40% - Accent5 2 8" xfId="3961" xr:uid="{00000000-0005-0000-0000-00003F0F0000}"/>
    <cellStyle name="40% - Accent5 2_Lcc_inputs" xfId="3962" xr:uid="{00000000-0005-0000-0000-0000400F0000}"/>
    <cellStyle name="40% - Accent5 3" xfId="3963" xr:uid="{00000000-0005-0000-0000-0000410F0000}"/>
    <cellStyle name="40% - Accent5 3 2" xfId="3964" xr:uid="{00000000-0005-0000-0000-0000420F0000}"/>
    <cellStyle name="40% - Accent5 3 2 2" xfId="3965" xr:uid="{00000000-0005-0000-0000-0000430F0000}"/>
    <cellStyle name="40% - Accent5 3 2 2 2" xfId="3966" xr:uid="{00000000-0005-0000-0000-0000440F0000}"/>
    <cellStyle name="40% - Accent5 3 2 3" xfId="3967" xr:uid="{00000000-0005-0000-0000-0000450F0000}"/>
    <cellStyle name="40% - Accent5 3 3" xfId="3968" xr:uid="{00000000-0005-0000-0000-0000460F0000}"/>
    <cellStyle name="40% - Accent5 3 3 2" xfId="3969" xr:uid="{00000000-0005-0000-0000-0000470F0000}"/>
    <cellStyle name="40% - Accent5 3 3 3" xfId="3970" xr:uid="{00000000-0005-0000-0000-0000480F0000}"/>
    <cellStyle name="40% - Accent5 3 4" xfId="3971" xr:uid="{00000000-0005-0000-0000-0000490F0000}"/>
    <cellStyle name="40% - Accent5 3 4 2" xfId="3972" xr:uid="{00000000-0005-0000-0000-00004A0F0000}"/>
    <cellStyle name="40% - Accent5 3 5" xfId="3973" xr:uid="{00000000-0005-0000-0000-00004B0F0000}"/>
    <cellStyle name="40% - Accent5 3 5 2" xfId="3974" xr:uid="{00000000-0005-0000-0000-00004C0F0000}"/>
    <cellStyle name="40% - Accent5 3 6" xfId="3975" xr:uid="{00000000-0005-0000-0000-00004D0F0000}"/>
    <cellStyle name="40% - Accent5 3 7" xfId="3976" xr:uid="{00000000-0005-0000-0000-00004E0F0000}"/>
    <cellStyle name="40% - Accent5 4" xfId="3977" xr:uid="{00000000-0005-0000-0000-00004F0F0000}"/>
    <cellStyle name="40% - Accent5 4 2" xfId="3978" xr:uid="{00000000-0005-0000-0000-0000500F0000}"/>
    <cellStyle name="40% - Accent5 4 2 2" xfId="3979" xr:uid="{00000000-0005-0000-0000-0000510F0000}"/>
    <cellStyle name="40% - Accent5 4 2 2 2" xfId="3980" xr:uid="{00000000-0005-0000-0000-0000520F0000}"/>
    <cellStyle name="40% - Accent5 4 2 2 2 2" xfId="3981" xr:uid="{00000000-0005-0000-0000-0000530F0000}"/>
    <cellStyle name="40% - Accent5 4 2 2 2 2 2" xfId="3982" xr:uid="{00000000-0005-0000-0000-0000540F0000}"/>
    <cellStyle name="40% - Accent5 4 2 2 2 3" xfId="3983" xr:uid="{00000000-0005-0000-0000-0000550F0000}"/>
    <cellStyle name="40% - Accent5 4 2 2 3" xfId="3984" xr:uid="{00000000-0005-0000-0000-0000560F0000}"/>
    <cellStyle name="40% - Accent5 4 2 2 3 2" xfId="3985" xr:uid="{00000000-0005-0000-0000-0000570F0000}"/>
    <cellStyle name="40% - Accent5 4 2 2 3 2 2" xfId="3986" xr:uid="{00000000-0005-0000-0000-0000580F0000}"/>
    <cellStyle name="40% - Accent5 4 2 2 3 3" xfId="3987" xr:uid="{00000000-0005-0000-0000-0000590F0000}"/>
    <cellStyle name="40% - Accent5 4 2 2 4" xfId="3988" xr:uid="{00000000-0005-0000-0000-00005A0F0000}"/>
    <cellStyle name="40% - Accent5 4 2 2 4 2" xfId="3989" xr:uid="{00000000-0005-0000-0000-00005B0F0000}"/>
    <cellStyle name="40% - Accent5 4 2 2 5" xfId="3990" xr:uid="{00000000-0005-0000-0000-00005C0F0000}"/>
    <cellStyle name="40% - Accent5 4 2 2_Lcc_inputs" xfId="3991" xr:uid="{00000000-0005-0000-0000-00005D0F0000}"/>
    <cellStyle name="40% - Accent5 4 2 3" xfId="3992" xr:uid="{00000000-0005-0000-0000-00005E0F0000}"/>
    <cellStyle name="40% - Accent5 4 2 3 2" xfId="3993" xr:uid="{00000000-0005-0000-0000-00005F0F0000}"/>
    <cellStyle name="40% - Accent5 4 2 3 2 2" xfId="3994" xr:uid="{00000000-0005-0000-0000-0000600F0000}"/>
    <cellStyle name="40% - Accent5 4 2 3 2 3" xfId="3995" xr:uid="{00000000-0005-0000-0000-0000610F0000}"/>
    <cellStyle name="40% - Accent5 4 2 3 3" xfId="3996" xr:uid="{00000000-0005-0000-0000-0000620F0000}"/>
    <cellStyle name="40% - Accent5 4 2 3 4" xfId="3997" xr:uid="{00000000-0005-0000-0000-0000630F0000}"/>
    <cellStyle name="40% - Accent5 4 2 3_Lcc_inputs" xfId="3998" xr:uid="{00000000-0005-0000-0000-0000640F0000}"/>
    <cellStyle name="40% - Accent5 4 2 4" xfId="3999" xr:uid="{00000000-0005-0000-0000-0000650F0000}"/>
    <cellStyle name="40% - Accent5 4 2 4 2" xfId="4000" xr:uid="{00000000-0005-0000-0000-0000660F0000}"/>
    <cellStyle name="40% - Accent5 4 2 4 2 2" xfId="4001" xr:uid="{00000000-0005-0000-0000-0000670F0000}"/>
    <cellStyle name="40% - Accent5 4 2 4 3" xfId="4002" xr:uid="{00000000-0005-0000-0000-0000680F0000}"/>
    <cellStyle name="40% - Accent5 4 2 5" xfId="4003" xr:uid="{00000000-0005-0000-0000-0000690F0000}"/>
    <cellStyle name="40% - Accent5 4 2 5 2" xfId="4004" xr:uid="{00000000-0005-0000-0000-00006A0F0000}"/>
    <cellStyle name="40% - Accent5 4 2 6" xfId="4005" xr:uid="{00000000-0005-0000-0000-00006B0F0000}"/>
    <cellStyle name="40% - Accent5 4 2 7" xfId="4006" xr:uid="{00000000-0005-0000-0000-00006C0F0000}"/>
    <cellStyle name="40% - Accent5 4 2 8" xfId="4007" xr:uid="{00000000-0005-0000-0000-00006D0F0000}"/>
    <cellStyle name="40% - Accent5 4 2_Lcc_inputs" xfId="4008" xr:uid="{00000000-0005-0000-0000-00006E0F0000}"/>
    <cellStyle name="40% - Accent5 4 3" xfId="4009" xr:uid="{00000000-0005-0000-0000-00006F0F0000}"/>
    <cellStyle name="40% - Accent5 4 3 2" xfId="4010" xr:uid="{00000000-0005-0000-0000-0000700F0000}"/>
    <cellStyle name="40% - Accent5 4 3 2 2" xfId="4011" xr:uid="{00000000-0005-0000-0000-0000710F0000}"/>
    <cellStyle name="40% - Accent5 4 3 2 2 2" xfId="4012" xr:uid="{00000000-0005-0000-0000-0000720F0000}"/>
    <cellStyle name="40% - Accent5 4 3 2 2 2 2" xfId="4013" xr:uid="{00000000-0005-0000-0000-0000730F0000}"/>
    <cellStyle name="40% - Accent5 4 3 2 2 3" xfId="4014" xr:uid="{00000000-0005-0000-0000-0000740F0000}"/>
    <cellStyle name="40% - Accent5 4 3 2 3" xfId="4015" xr:uid="{00000000-0005-0000-0000-0000750F0000}"/>
    <cellStyle name="40% - Accent5 4 3 2 3 2" xfId="4016" xr:uid="{00000000-0005-0000-0000-0000760F0000}"/>
    <cellStyle name="40% - Accent5 4 3 2 3 2 2" xfId="4017" xr:uid="{00000000-0005-0000-0000-0000770F0000}"/>
    <cellStyle name="40% - Accent5 4 3 2 3 3" xfId="4018" xr:uid="{00000000-0005-0000-0000-0000780F0000}"/>
    <cellStyle name="40% - Accent5 4 3 2 4" xfId="4019" xr:uid="{00000000-0005-0000-0000-0000790F0000}"/>
    <cellStyle name="40% - Accent5 4 3 2 4 2" xfId="4020" xr:uid="{00000000-0005-0000-0000-00007A0F0000}"/>
    <cellStyle name="40% - Accent5 4 3 2 5" xfId="4021" xr:uid="{00000000-0005-0000-0000-00007B0F0000}"/>
    <cellStyle name="40% - Accent5 4 3 2_Lcc_inputs" xfId="4022" xr:uid="{00000000-0005-0000-0000-00007C0F0000}"/>
    <cellStyle name="40% - Accent5 4 3 3" xfId="4023" xr:uid="{00000000-0005-0000-0000-00007D0F0000}"/>
    <cellStyle name="40% - Accent5 4 3 3 2" xfId="4024" xr:uid="{00000000-0005-0000-0000-00007E0F0000}"/>
    <cellStyle name="40% - Accent5 4 3 3 2 2" xfId="4025" xr:uid="{00000000-0005-0000-0000-00007F0F0000}"/>
    <cellStyle name="40% - Accent5 4 3 3 2 3" xfId="4026" xr:uid="{00000000-0005-0000-0000-0000800F0000}"/>
    <cellStyle name="40% - Accent5 4 3 3 3" xfId="4027" xr:uid="{00000000-0005-0000-0000-0000810F0000}"/>
    <cellStyle name="40% - Accent5 4 3 3 4" xfId="4028" xr:uid="{00000000-0005-0000-0000-0000820F0000}"/>
    <cellStyle name="40% - Accent5 4 3 3_Lcc_inputs" xfId="4029" xr:uid="{00000000-0005-0000-0000-0000830F0000}"/>
    <cellStyle name="40% - Accent5 4 3 4" xfId="4030" xr:uid="{00000000-0005-0000-0000-0000840F0000}"/>
    <cellStyle name="40% - Accent5 4 3 4 2" xfId="4031" xr:uid="{00000000-0005-0000-0000-0000850F0000}"/>
    <cellStyle name="40% - Accent5 4 3 4 2 2" xfId="4032" xr:uid="{00000000-0005-0000-0000-0000860F0000}"/>
    <cellStyle name="40% - Accent5 4 3 4 3" xfId="4033" xr:uid="{00000000-0005-0000-0000-0000870F0000}"/>
    <cellStyle name="40% - Accent5 4 3 5" xfId="4034" xr:uid="{00000000-0005-0000-0000-0000880F0000}"/>
    <cellStyle name="40% - Accent5 4 3 5 2" xfId="4035" xr:uid="{00000000-0005-0000-0000-0000890F0000}"/>
    <cellStyle name="40% - Accent5 4 3 6" xfId="4036" xr:uid="{00000000-0005-0000-0000-00008A0F0000}"/>
    <cellStyle name="40% - Accent5 4 3 7" xfId="4037" xr:uid="{00000000-0005-0000-0000-00008B0F0000}"/>
    <cellStyle name="40% - Accent5 4 3 8" xfId="4038" xr:uid="{00000000-0005-0000-0000-00008C0F0000}"/>
    <cellStyle name="40% - Accent5 4 3_Lcc_inputs" xfId="4039" xr:uid="{00000000-0005-0000-0000-00008D0F0000}"/>
    <cellStyle name="40% - Accent5 4 4" xfId="4040" xr:uid="{00000000-0005-0000-0000-00008E0F0000}"/>
    <cellStyle name="40% - Accent5 5" xfId="4041" xr:uid="{00000000-0005-0000-0000-00008F0F0000}"/>
    <cellStyle name="40% - Accent5 5 2" xfId="4042" xr:uid="{00000000-0005-0000-0000-0000900F0000}"/>
    <cellStyle name="40% - Accent5 5 2 2" xfId="4043" xr:uid="{00000000-0005-0000-0000-0000910F0000}"/>
    <cellStyle name="40% - Accent5 5 2 2 2" xfId="4044" xr:uid="{00000000-0005-0000-0000-0000920F0000}"/>
    <cellStyle name="40% - Accent5 5 2 2 2 2" xfId="4045" xr:uid="{00000000-0005-0000-0000-0000930F0000}"/>
    <cellStyle name="40% - Accent5 5 2 2 2 2 2" xfId="4046" xr:uid="{00000000-0005-0000-0000-0000940F0000}"/>
    <cellStyle name="40% - Accent5 5 2 2 2 3" xfId="4047" xr:uid="{00000000-0005-0000-0000-0000950F0000}"/>
    <cellStyle name="40% - Accent5 5 2 2 3" xfId="4048" xr:uid="{00000000-0005-0000-0000-0000960F0000}"/>
    <cellStyle name="40% - Accent5 5 2 2 3 2" xfId="4049" xr:uid="{00000000-0005-0000-0000-0000970F0000}"/>
    <cellStyle name="40% - Accent5 5 2 2 3 2 2" xfId="4050" xr:uid="{00000000-0005-0000-0000-0000980F0000}"/>
    <cellStyle name="40% - Accent5 5 2 2 3 3" xfId="4051" xr:uid="{00000000-0005-0000-0000-0000990F0000}"/>
    <cellStyle name="40% - Accent5 5 2 2 4" xfId="4052" xr:uid="{00000000-0005-0000-0000-00009A0F0000}"/>
    <cellStyle name="40% - Accent5 5 2 2 4 2" xfId="4053" xr:uid="{00000000-0005-0000-0000-00009B0F0000}"/>
    <cellStyle name="40% - Accent5 5 2 2 5" xfId="4054" xr:uid="{00000000-0005-0000-0000-00009C0F0000}"/>
    <cellStyle name="40% - Accent5 5 2 2_Lcc_inputs" xfId="4055" xr:uid="{00000000-0005-0000-0000-00009D0F0000}"/>
    <cellStyle name="40% - Accent5 5 2 3" xfId="4056" xr:uid="{00000000-0005-0000-0000-00009E0F0000}"/>
    <cellStyle name="40% - Accent5 5 2 3 2" xfId="4057" xr:uid="{00000000-0005-0000-0000-00009F0F0000}"/>
    <cellStyle name="40% - Accent5 5 2 3 2 2" xfId="4058" xr:uid="{00000000-0005-0000-0000-0000A00F0000}"/>
    <cellStyle name="40% - Accent5 5 2 3 2 3" xfId="4059" xr:uid="{00000000-0005-0000-0000-0000A10F0000}"/>
    <cellStyle name="40% - Accent5 5 2 3 3" xfId="4060" xr:uid="{00000000-0005-0000-0000-0000A20F0000}"/>
    <cellStyle name="40% - Accent5 5 2 3 4" xfId="4061" xr:uid="{00000000-0005-0000-0000-0000A30F0000}"/>
    <cellStyle name="40% - Accent5 5 2 3_Lcc_inputs" xfId="4062" xr:uid="{00000000-0005-0000-0000-0000A40F0000}"/>
    <cellStyle name="40% - Accent5 5 2 4" xfId="4063" xr:uid="{00000000-0005-0000-0000-0000A50F0000}"/>
    <cellStyle name="40% - Accent5 5 2 4 2" xfId="4064" xr:uid="{00000000-0005-0000-0000-0000A60F0000}"/>
    <cellStyle name="40% - Accent5 5 2 4 2 2" xfId="4065" xr:uid="{00000000-0005-0000-0000-0000A70F0000}"/>
    <cellStyle name="40% - Accent5 5 2 4 3" xfId="4066" xr:uid="{00000000-0005-0000-0000-0000A80F0000}"/>
    <cellStyle name="40% - Accent5 5 2 5" xfId="4067" xr:uid="{00000000-0005-0000-0000-0000A90F0000}"/>
    <cellStyle name="40% - Accent5 5 2 5 2" xfId="4068" xr:uid="{00000000-0005-0000-0000-0000AA0F0000}"/>
    <cellStyle name="40% - Accent5 5 2 6" xfId="4069" xr:uid="{00000000-0005-0000-0000-0000AB0F0000}"/>
    <cellStyle name="40% - Accent5 5 2 7" xfId="4070" xr:uid="{00000000-0005-0000-0000-0000AC0F0000}"/>
    <cellStyle name="40% - Accent5 5 2 8" xfId="4071" xr:uid="{00000000-0005-0000-0000-0000AD0F0000}"/>
    <cellStyle name="40% - Accent5 5 2_Lcc_inputs" xfId="4072" xr:uid="{00000000-0005-0000-0000-0000AE0F0000}"/>
    <cellStyle name="40% - Accent5 5 3" xfId="4073" xr:uid="{00000000-0005-0000-0000-0000AF0F0000}"/>
    <cellStyle name="40% - Accent5 5 3 2" xfId="4074" xr:uid="{00000000-0005-0000-0000-0000B00F0000}"/>
    <cellStyle name="40% - Accent5 5 3 2 2" xfId="4075" xr:uid="{00000000-0005-0000-0000-0000B10F0000}"/>
    <cellStyle name="40% - Accent5 5 3 2 2 2" xfId="4076" xr:uid="{00000000-0005-0000-0000-0000B20F0000}"/>
    <cellStyle name="40% - Accent5 5 3 2 2 2 2" xfId="4077" xr:uid="{00000000-0005-0000-0000-0000B30F0000}"/>
    <cellStyle name="40% - Accent5 5 3 2 2 3" xfId="4078" xr:uid="{00000000-0005-0000-0000-0000B40F0000}"/>
    <cellStyle name="40% - Accent5 5 3 2 3" xfId="4079" xr:uid="{00000000-0005-0000-0000-0000B50F0000}"/>
    <cellStyle name="40% - Accent5 5 3 2 3 2" xfId="4080" xr:uid="{00000000-0005-0000-0000-0000B60F0000}"/>
    <cellStyle name="40% - Accent5 5 3 2 3 2 2" xfId="4081" xr:uid="{00000000-0005-0000-0000-0000B70F0000}"/>
    <cellStyle name="40% - Accent5 5 3 2 3 3" xfId="4082" xr:uid="{00000000-0005-0000-0000-0000B80F0000}"/>
    <cellStyle name="40% - Accent5 5 3 2 4" xfId="4083" xr:uid="{00000000-0005-0000-0000-0000B90F0000}"/>
    <cellStyle name="40% - Accent5 5 3 2 4 2" xfId="4084" xr:uid="{00000000-0005-0000-0000-0000BA0F0000}"/>
    <cellStyle name="40% - Accent5 5 3 2 5" xfId="4085" xr:uid="{00000000-0005-0000-0000-0000BB0F0000}"/>
    <cellStyle name="40% - Accent5 5 3 2_Lcc_inputs" xfId="4086" xr:uid="{00000000-0005-0000-0000-0000BC0F0000}"/>
    <cellStyle name="40% - Accent5 5 3 3" xfId="4087" xr:uid="{00000000-0005-0000-0000-0000BD0F0000}"/>
    <cellStyle name="40% - Accent5 5 3 3 2" xfId="4088" xr:uid="{00000000-0005-0000-0000-0000BE0F0000}"/>
    <cellStyle name="40% - Accent5 5 3 3 2 2" xfId="4089" xr:uid="{00000000-0005-0000-0000-0000BF0F0000}"/>
    <cellStyle name="40% - Accent5 5 3 3 2 3" xfId="4090" xr:uid="{00000000-0005-0000-0000-0000C00F0000}"/>
    <cellStyle name="40% - Accent5 5 3 3 3" xfId="4091" xr:uid="{00000000-0005-0000-0000-0000C10F0000}"/>
    <cellStyle name="40% - Accent5 5 3 3 4" xfId="4092" xr:uid="{00000000-0005-0000-0000-0000C20F0000}"/>
    <cellStyle name="40% - Accent5 5 3 3_Lcc_inputs" xfId="4093" xr:uid="{00000000-0005-0000-0000-0000C30F0000}"/>
    <cellStyle name="40% - Accent5 5 3 4" xfId="4094" xr:uid="{00000000-0005-0000-0000-0000C40F0000}"/>
    <cellStyle name="40% - Accent5 5 3 4 2" xfId="4095" xr:uid="{00000000-0005-0000-0000-0000C50F0000}"/>
    <cellStyle name="40% - Accent5 5 3 4 2 2" xfId="4096" xr:uid="{00000000-0005-0000-0000-0000C60F0000}"/>
    <cellStyle name="40% - Accent5 5 3 4 3" xfId="4097" xr:uid="{00000000-0005-0000-0000-0000C70F0000}"/>
    <cellStyle name="40% - Accent5 5 3 5" xfId="4098" xr:uid="{00000000-0005-0000-0000-0000C80F0000}"/>
    <cellStyle name="40% - Accent5 5 3 5 2" xfId="4099" xr:uid="{00000000-0005-0000-0000-0000C90F0000}"/>
    <cellStyle name="40% - Accent5 5 3 6" xfId="4100" xr:uid="{00000000-0005-0000-0000-0000CA0F0000}"/>
    <cellStyle name="40% - Accent5 5 3 7" xfId="4101" xr:uid="{00000000-0005-0000-0000-0000CB0F0000}"/>
    <cellStyle name="40% - Accent5 5 3 8" xfId="4102" xr:uid="{00000000-0005-0000-0000-0000CC0F0000}"/>
    <cellStyle name="40% - Accent5 5 3_Lcc_inputs" xfId="4103" xr:uid="{00000000-0005-0000-0000-0000CD0F0000}"/>
    <cellStyle name="40% - Accent5 5 4" xfId="4104" xr:uid="{00000000-0005-0000-0000-0000CE0F0000}"/>
    <cellStyle name="40% - Accent5 6" xfId="4105" xr:uid="{00000000-0005-0000-0000-0000CF0F0000}"/>
    <cellStyle name="40% - Accent5 6 2" xfId="4106" xr:uid="{00000000-0005-0000-0000-0000D00F0000}"/>
    <cellStyle name="40% - Accent5 6 2 2" xfId="4107" xr:uid="{00000000-0005-0000-0000-0000D10F0000}"/>
    <cellStyle name="40% - Accent5 6 2 2 2" xfId="4108" xr:uid="{00000000-0005-0000-0000-0000D20F0000}"/>
    <cellStyle name="40% - Accent5 6 2 2 2 2" xfId="4109" xr:uid="{00000000-0005-0000-0000-0000D30F0000}"/>
    <cellStyle name="40% - Accent5 6 2 2 2 2 2" xfId="4110" xr:uid="{00000000-0005-0000-0000-0000D40F0000}"/>
    <cellStyle name="40% - Accent5 6 2 2 2 3" xfId="4111" xr:uid="{00000000-0005-0000-0000-0000D50F0000}"/>
    <cellStyle name="40% - Accent5 6 2 2 3" xfId="4112" xr:uid="{00000000-0005-0000-0000-0000D60F0000}"/>
    <cellStyle name="40% - Accent5 6 2 2 3 2" xfId="4113" xr:uid="{00000000-0005-0000-0000-0000D70F0000}"/>
    <cellStyle name="40% - Accent5 6 2 2 3 2 2" xfId="4114" xr:uid="{00000000-0005-0000-0000-0000D80F0000}"/>
    <cellStyle name="40% - Accent5 6 2 2 3 3" xfId="4115" xr:uid="{00000000-0005-0000-0000-0000D90F0000}"/>
    <cellStyle name="40% - Accent5 6 2 2 4" xfId="4116" xr:uid="{00000000-0005-0000-0000-0000DA0F0000}"/>
    <cellStyle name="40% - Accent5 6 2 2 4 2" xfId="4117" xr:uid="{00000000-0005-0000-0000-0000DB0F0000}"/>
    <cellStyle name="40% - Accent5 6 2 2 5" xfId="4118" xr:uid="{00000000-0005-0000-0000-0000DC0F0000}"/>
    <cellStyle name="40% - Accent5 6 2 2_Lcc_inputs" xfId="4119" xr:uid="{00000000-0005-0000-0000-0000DD0F0000}"/>
    <cellStyle name="40% - Accent5 6 2 3" xfId="4120" xr:uid="{00000000-0005-0000-0000-0000DE0F0000}"/>
    <cellStyle name="40% - Accent5 6 2 3 2" xfId="4121" xr:uid="{00000000-0005-0000-0000-0000DF0F0000}"/>
    <cellStyle name="40% - Accent5 6 2 3 2 2" xfId="4122" xr:uid="{00000000-0005-0000-0000-0000E00F0000}"/>
    <cellStyle name="40% - Accent5 6 2 3 2 3" xfId="4123" xr:uid="{00000000-0005-0000-0000-0000E10F0000}"/>
    <cellStyle name="40% - Accent5 6 2 3 3" xfId="4124" xr:uid="{00000000-0005-0000-0000-0000E20F0000}"/>
    <cellStyle name="40% - Accent5 6 2 3 4" xfId="4125" xr:uid="{00000000-0005-0000-0000-0000E30F0000}"/>
    <cellStyle name="40% - Accent5 6 2 3_Lcc_inputs" xfId="4126" xr:uid="{00000000-0005-0000-0000-0000E40F0000}"/>
    <cellStyle name="40% - Accent5 6 2 4" xfId="4127" xr:uid="{00000000-0005-0000-0000-0000E50F0000}"/>
    <cellStyle name="40% - Accent5 6 2 4 2" xfId="4128" xr:uid="{00000000-0005-0000-0000-0000E60F0000}"/>
    <cellStyle name="40% - Accent5 6 2 4 2 2" xfId="4129" xr:uid="{00000000-0005-0000-0000-0000E70F0000}"/>
    <cellStyle name="40% - Accent5 6 2 4 3" xfId="4130" xr:uid="{00000000-0005-0000-0000-0000E80F0000}"/>
    <cellStyle name="40% - Accent5 6 2 5" xfId="4131" xr:uid="{00000000-0005-0000-0000-0000E90F0000}"/>
    <cellStyle name="40% - Accent5 6 2 5 2" xfId="4132" xr:uid="{00000000-0005-0000-0000-0000EA0F0000}"/>
    <cellStyle name="40% - Accent5 6 2 6" xfId="4133" xr:uid="{00000000-0005-0000-0000-0000EB0F0000}"/>
    <cellStyle name="40% - Accent5 6 2 7" xfId="4134" xr:uid="{00000000-0005-0000-0000-0000EC0F0000}"/>
    <cellStyle name="40% - Accent5 6 2 8" xfId="4135" xr:uid="{00000000-0005-0000-0000-0000ED0F0000}"/>
    <cellStyle name="40% - Accent5 6 2_Lcc_inputs" xfId="4136" xr:uid="{00000000-0005-0000-0000-0000EE0F0000}"/>
    <cellStyle name="40% - Accent5 6 3" xfId="4137" xr:uid="{00000000-0005-0000-0000-0000EF0F0000}"/>
    <cellStyle name="40% - Accent5 6 3 2" xfId="4138" xr:uid="{00000000-0005-0000-0000-0000F00F0000}"/>
    <cellStyle name="40% - Accent5 6 3 2 2" xfId="4139" xr:uid="{00000000-0005-0000-0000-0000F10F0000}"/>
    <cellStyle name="40% - Accent5 6 3 2 2 2" xfId="4140" xr:uid="{00000000-0005-0000-0000-0000F20F0000}"/>
    <cellStyle name="40% - Accent5 6 3 2 3" xfId="4141" xr:uid="{00000000-0005-0000-0000-0000F30F0000}"/>
    <cellStyle name="40% - Accent5 6 3 3" xfId="4142" xr:uid="{00000000-0005-0000-0000-0000F40F0000}"/>
    <cellStyle name="40% - Accent5 6 3 3 2" xfId="4143" xr:uid="{00000000-0005-0000-0000-0000F50F0000}"/>
    <cellStyle name="40% - Accent5 6 3 3 2 2" xfId="4144" xr:uid="{00000000-0005-0000-0000-0000F60F0000}"/>
    <cellStyle name="40% - Accent5 6 3 3 3" xfId="4145" xr:uid="{00000000-0005-0000-0000-0000F70F0000}"/>
    <cellStyle name="40% - Accent5 6 3 4" xfId="4146" xr:uid="{00000000-0005-0000-0000-0000F80F0000}"/>
    <cellStyle name="40% - Accent5 6 3 4 2" xfId="4147" xr:uid="{00000000-0005-0000-0000-0000F90F0000}"/>
    <cellStyle name="40% - Accent5 6 3 5" xfId="4148" xr:uid="{00000000-0005-0000-0000-0000FA0F0000}"/>
    <cellStyle name="40% - Accent5 6 3_Lcc_inputs" xfId="4149" xr:uid="{00000000-0005-0000-0000-0000FB0F0000}"/>
    <cellStyle name="40% - Accent5 6 4" xfId="4150" xr:uid="{00000000-0005-0000-0000-0000FC0F0000}"/>
    <cellStyle name="40% - Accent5 6 4 2" xfId="4151" xr:uid="{00000000-0005-0000-0000-0000FD0F0000}"/>
    <cellStyle name="40% - Accent5 6 4 2 2" xfId="4152" xr:uid="{00000000-0005-0000-0000-0000FE0F0000}"/>
    <cellStyle name="40% - Accent5 6 4 2 3" xfId="4153" xr:uid="{00000000-0005-0000-0000-0000FF0F0000}"/>
    <cellStyle name="40% - Accent5 6 4 3" xfId="4154" xr:uid="{00000000-0005-0000-0000-000000100000}"/>
    <cellStyle name="40% - Accent5 6 4 4" xfId="4155" xr:uid="{00000000-0005-0000-0000-000001100000}"/>
    <cellStyle name="40% - Accent5 6 4_Lcc_inputs" xfId="4156" xr:uid="{00000000-0005-0000-0000-000002100000}"/>
    <cellStyle name="40% - Accent5 6 5" xfId="4157" xr:uid="{00000000-0005-0000-0000-000003100000}"/>
    <cellStyle name="40% - Accent5 6 5 2" xfId="4158" xr:uid="{00000000-0005-0000-0000-000004100000}"/>
    <cellStyle name="40% - Accent5 6 5 2 2" xfId="4159" xr:uid="{00000000-0005-0000-0000-000005100000}"/>
    <cellStyle name="40% - Accent5 6 5 3" xfId="4160" xr:uid="{00000000-0005-0000-0000-000006100000}"/>
    <cellStyle name="40% - Accent5 6 6" xfId="4161" xr:uid="{00000000-0005-0000-0000-000007100000}"/>
    <cellStyle name="40% - Accent5 6 6 2" xfId="4162" xr:uid="{00000000-0005-0000-0000-000008100000}"/>
    <cellStyle name="40% - Accent5 6 7" xfId="4163" xr:uid="{00000000-0005-0000-0000-000009100000}"/>
    <cellStyle name="40% - Accent5 6 8" xfId="4164" xr:uid="{00000000-0005-0000-0000-00000A100000}"/>
    <cellStyle name="40% - Accent5 6 9" xfId="4165" xr:uid="{00000000-0005-0000-0000-00000B100000}"/>
    <cellStyle name="40% - Accent5 6_Lcc_inputs" xfId="4166" xr:uid="{00000000-0005-0000-0000-00000C100000}"/>
    <cellStyle name="40% - Accent5 7" xfId="4167" xr:uid="{00000000-0005-0000-0000-00000D100000}"/>
    <cellStyle name="40% - Accent5 7 2" xfId="4168" xr:uid="{00000000-0005-0000-0000-00000E100000}"/>
    <cellStyle name="40% - Accent5 7 2 2" xfId="4169" xr:uid="{00000000-0005-0000-0000-00000F100000}"/>
    <cellStyle name="40% - Accent5 7 2 2 2" xfId="4170" xr:uid="{00000000-0005-0000-0000-000010100000}"/>
    <cellStyle name="40% - Accent5 7 2 2 2 2" xfId="4171" xr:uid="{00000000-0005-0000-0000-000011100000}"/>
    <cellStyle name="40% - Accent5 7 2 2 2 2 2" xfId="4172" xr:uid="{00000000-0005-0000-0000-000012100000}"/>
    <cellStyle name="40% - Accent5 7 2 2 2 3" xfId="4173" xr:uid="{00000000-0005-0000-0000-000013100000}"/>
    <cellStyle name="40% - Accent5 7 2 2 3" xfId="4174" xr:uid="{00000000-0005-0000-0000-000014100000}"/>
    <cellStyle name="40% - Accent5 7 2 2 3 2" xfId="4175" xr:uid="{00000000-0005-0000-0000-000015100000}"/>
    <cellStyle name="40% - Accent5 7 2 2 3 2 2" xfId="4176" xr:uid="{00000000-0005-0000-0000-000016100000}"/>
    <cellStyle name="40% - Accent5 7 2 2 3 3" xfId="4177" xr:uid="{00000000-0005-0000-0000-000017100000}"/>
    <cellStyle name="40% - Accent5 7 2 2 4" xfId="4178" xr:uid="{00000000-0005-0000-0000-000018100000}"/>
    <cellStyle name="40% - Accent5 7 2 2 4 2" xfId="4179" xr:uid="{00000000-0005-0000-0000-000019100000}"/>
    <cellStyle name="40% - Accent5 7 2 2 5" xfId="4180" xr:uid="{00000000-0005-0000-0000-00001A100000}"/>
    <cellStyle name="40% - Accent5 7 2 2_Lcc_inputs" xfId="4181" xr:uid="{00000000-0005-0000-0000-00001B100000}"/>
    <cellStyle name="40% - Accent5 7 2 3" xfId="4182" xr:uid="{00000000-0005-0000-0000-00001C100000}"/>
    <cellStyle name="40% - Accent5 7 2 3 2" xfId="4183" xr:uid="{00000000-0005-0000-0000-00001D100000}"/>
    <cellStyle name="40% - Accent5 7 2 3 2 2" xfId="4184" xr:uid="{00000000-0005-0000-0000-00001E100000}"/>
    <cellStyle name="40% - Accent5 7 2 3 2 3" xfId="4185" xr:uid="{00000000-0005-0000-0000-00001F100000}"/>
    <cellStyle name="40% - Accent5 7 2 3 3" xfId="4186" xr:uid="{00000000-0005-0000-0000-000020100000}"/>
    <cellStyle name="40% - Accent5 7 2 3 4" xfId="4187" xr:uid="{00000000-0005-0000-0000-000021100000}"/>
    <cellStyle name="40% - Accent5 7 2 3_Lcc_inputs" xfId="4188" xr:uid="{00000000-0005-0000-0000-000022100000}"/>
    <cellStyle name="40% - Accent5 7 2 4" xfId="4189" xr:uid="{00000000-0005-0000-0000-000023100000}"/>
    <cellStyle name="40% - Accent5 7 2 4 2" xfId="4190" xr:uid="{00000000-0005-0000-0000-000024100000}"/>
    <cellStyle name="40% - Accent5 7 2 4 2 2" xfId="4191" xr:uid="{00000000-0005-0000-0000-000025100000}"/>
    <cellStyle name="40% - Accent5 7 2 4 3" xfId="4192" xr:uid="{00000000-0005-0000-0000-000026100000}"/>
    <cellStyle name="40% - Accent5 7 2 5" xfId="4193" xr:uid="{00000000-0005-0000-0000-000027100000}"/>
    <cellStyle name="40% - Accent5 7 2 5 2" xfId="4194" xr:uid="{00000000-0005-0000-0000-000028100000}"/>
    <cellStyle name="40% - Accent5 7 2 6" xfId="4195" xr:uid="{00000000-0005-0000-0000-000029100000}"/>
    <cellStyle name="40% - Accent5 7 2 7" xfId="4196" xr:uid="{00000000-0005-0000-0000-00002A100000}"/>
    <cellStyle name="40% - Accent5 7 2 8" xfId="4197" xr:uid="{00000000-0005-0000-0000-00002B100000}"/>
    <cellStyle name="40% - Accent5 7 2_Lcc_inputs" xfId="4198" xr:uid="{00000000-0005-0000-0000-00002C100000}"/>
    <cellStyle name="40% - Accent5 7 3" xfId="4199" xr:uid="{00000000-0005-0000-0000-00002D100000}"/>
    <cellStyle name="40% - Accent5 7 3 2" xfId="4200" xr:uid="{00000000-0005-0000-0000-00002E100000}"/>
    <cellStyle name="40% - Accent5 7 3 2 2" xfId="4201" xr:uid="{00000000-0005-0000-0000-00002F100000}"/>
    <cellStyle name="40% - Accent5 7 3 2 2 2" xfId="4202" xr:uid="{00000000-0005-0000-0000-000030100000}"/>
    <cellStyle name="40% - Accent5 7 3 2 3" xfId="4203" xr:uid="{00000000-0005-0000-0000-000031100000}"/>
    <cellStyle name="40% - Accent5 7 3 3" xfId="4204" xr:uid="{00000000-0005-0000-0000-000032100000}"/>
    <cellStyle name="40% - Accent5 7 3 3 2" xfId="4205" xr:uid="{00000000-0005-0000-0000-000033100000}"/>
    <cellStyle name="40% - Accent5 7 3 3 2 2" xfId="4206" xr:uid="{00000000-0005-0000-0000-000034100000}"/>
    <cellStyle name="40% - Accent5 7 3 3 3" xfId="4207" xr:uid="{00000000-0005-0000-0000-000035100000}"/>
    <cellStyle name="40% - Accent5 7 3 4" xfId="4208" xr:uid="{00000000-0005-0000-0000-000036100000}"/>
    <cellStyle name="40% - Accent5 7 3 4 2" xfId="4209" xr:uid="{00000000-0005-0000-0000-000037100000}"/>
    <cellStyle name="40% - Accent5 7 3 5" xfId="4210" xr:uid="{00000000-0005-0000-0000-000038100000}"/>
    <cellStyle name="40% - Accent5 7 3_Lcc_inputs" xfId="4211" xr:uid="{00000000-0005-0000-0000-000039100000}"/>
    <cellStyle name="40% - Accent5 7 4" xfId="4212" xr:uid="{00000000-0005-0000-0000-00003A100000}"/>
    <cellStyle name="40% - Accent5 7 4 2" xfId="4213" xr:uid="{00000000-0005-0000-0000-00003B100000}"/>
    <cellStyle name="40% - Accent5 7 4 2 2" xfId="4214" xr:uid="{00000000-0005-0000-0000-00003C100000}"/>
    <cellStyle name="40% - Accent5 7 4 2 3" xfId="4215" xr:uid="{00000000-0005-0000-0000-00003D100000}"/>
    <cellStyle name="40% - Accent5 7 4 3" xfId="4216" xr:uid="{00000000-0005-0000-0000-00003E100000}"/>
    <cellStyle name="40% - Accent5 7 4 4" xfId="4217" xr:uid="{00000000-0005-0000-0000-00003F100000}"/>
    <cellStyle name="40% - Accent5 7 4_Lcc_inputs" xfId="4218" xr:uid="{00000000-0005-0000-0000-000040100000}"/>
    <cellStyle name="40% - Accent5 7 5" xfId="4219" xr:uid="{00000000-0005-0000-0000-000041100000}"/>
    <cellStyle name="40% - Accent5 7 5 2" xfId="4220" xr:uid="{00000000-0005-0000-0000-000042100000}"/>
    <cellStyle name="40% - Accent5 7 5 2 2" xfId="4221" xr:uid="{00000000-0005-0000-0000-000043100000}"/>
    <cellStyle name="40% - Accent5 7 5 3" xfId="4222" xr:uid="{00000000-0005-0000-0000-000044100000}"/>
    <cellStyle name="40% - Accent5 7 6" xfId="4223" xr:uid="{00000000-0005-0000-0000-000045100000}"/>
    <cellStyle name="40% - Accent5 7 6 2" xfId="4224" xr:uid="{00000000-0005-0000-0000-000046100000}"/>
    <cellStyle name="40% - Accent5 7 7" xfId="4225" xr:uid="{00000000-0005-0000-0000-000047100000}"/>
    <cellStyle name="40% - Accent5 7 8" xfId="4226" xr:uid="{00000000-0005-0000-0000-000048100000}"/>
    <cellStyle name="40% - Accent5 7 9" xfId="4227" xr:uid="{00000000-0005-0000-0000-000049100000}"/>
    <cellStyle name="40% - Accent5 7_Lcc_inputs" xfId="4228" xr:uid="{00000000-0005-0000-0000-00004A100000}"/>
    <cellStyle name="40% - Accent5 8" xfId="4229" xr:uid="{00000000-0005-0000-0000-00004B100000}"/>
    <cellStyle name="40% - Accent5 8 2" xfId="4230" xr:uid="{00000000-0005-0000-0000-00004C100000}"/>
    <cellStyle name="40% - Accent5 8 2 2" xfId="4231" xr:uid="{00000000-0005-0000-0000-00004D100000}"/>
    <cellStyle name="40% - Accent5 8 2 2 2" xfId="4232" xr:uid="{00000000-0005-0000-0000-00004E100000}"/>
    <cellStyle name="40% - Accent5 8 2 2 2 2" xfId="4233" xr:uid="{00000000-0005-0000-0000-00004F100000}"/>
    <cellStyle name="40% - Accent5 8 2 2 3" xfId="4234" xr:uid="{00000000-0005-0000-0000-000050100000}"/>
    <cellStyle name="40% - Accent5 8 2 3" xfId="4235" xr:uid="{00000000-0005-0000-0000-000051100000}"/>
    <cellStyle name="40% - Accent5 8 2 3 2" xfId="4236" xr:uid="{00000000-0005-0000-0000-000052100000}"/>
    <cellStyle name="40% - Accent5 8 2 3 2 2" xfId="4237" xr:uid="{00000000-0005-0000-0000-000053100000}"/>
    <cellStyle name="40% - Accent5 8 2 3 3" xfId="4238" xr:uid="{00000000-0005-0000-0000-000054100000}"/>
    <cellStyle name="40% - Accent5 8 2 4" xfId="4239" xr:uid="{00000000-0005-0000-0000-000055100000}"/>
    <cellStyle name="40% - Accent5 8 2 4 2" xfId="4240" xr:uid="{00000000-0005-0000-0000-000056100000}"/>
    <cellStyle name="40% - Accent5 8 2 5" xfId="4241" xr:uid="{00000000-0005-0000-0000-000057100000}"/>
    <cellStyle name="40% - Accent5 8 2_Lcc_inputs" xfId="4242" xr:uid="{00000000-0005-0000-0000-000058100000}"/>
    <cellStyle name="40% - Accent5 8 3" xfId="4243" xr:uid="{00000000-0005-0000-0000-000059100000}"/>
    <cellStyle name="40% - Accent5 8 3 2" xfId="4244" xr:uid="{00000000-0005-0000-0000-00005A100000}"/>
    <cellStyle name="40% - Accent5 8 3 2 2" xfId="4245" xr:uid="{00000000-0005-0000-0000-00005B100000}"/>
    <cellStyle name="40% - Accent5 8 3 2 3" xfId="4246" xr:uid="{00000000-0005-0000-0000-00005C100000}"/>
    <cellStyle name="40% - Accent5 8 3 3" xfId="4247" xr:uid="{00000000-0005-0000-0000-00005D100000}"/>
    <cellStyle name="40% - Accent5 8 3 4" xfId="4248" xr:uid="{00000000-0005-0000-0000-00005E100000}"/>
    <cellStyle name="40% - Accent5 8 3_Lcc_inputs" xfId="4249" xr:uid="{00000000-0005-0000-0000-00005F100000}"/>
    <cellStyle name="40% - Accent5 8 4" xfId="4250" xr:uid="{00000000-0005-0000-0000-000060100000}"/>
    <cellStyle name="40% - Accent5 8 4 2" xfId="4251" xr:uid="{00000000-0005-0000-0000-000061100000}"/>
    <cellStyle name="40% - Accent5 8 4 2 2" xfId="4252" xr:uid="{00000000-0005-0000-0000-000062100000}"/>
    <cellStyle name="40% - Accent5 8 4 3" xfId="4253" xr:uid="{00000000-0005-0000-0000-000063100000}"/>
    <cellStyle name="40% - Accent5 8 5" xfId="4254" xr:uid="{00000000-0005-0000-0000-000064100000}"/>
    <cellStyle name="40% - Accent5 8 5 2" xfId="4255" xr:uid="{00000000-0005-0000-0000-000065100000}"/>
    <cellStyle name="40% - Accent5 8 6" xfId="4256" xr:uid="{00000000-0005-0000-0000-000066100000}"/>
    <cellStyle name="40% - Accent5 8 7" xfId="4257" xr:uid="{00000000-0005-0000-0000-000067100000}"/>
    <cellStyle name="40% - Accent5 8 8" xfId="4258" xr:uid="{00000000-0005-0000-0000-000068100000}"/>
    <cellStyle name="40% - Accent5 8_Lcc_inputs" xfId="4259" xr:uid="{00000000-0005-0000-0000-000069100000}"/>
    <cellStyle name="40% - Accent5 9" xfId="4260" xr:uid="{00000000-0005-0000-0000-00006A100000}"/>
    <cellStyle name="40% - Accent5 9 2" xfId="4261" xr:uid="{00000000-0005-0000-0000-00006B100000}"/>
    <cellStyle name="40% - Accent5 9 2 2" xfId="4262" xr:uid="{00000000-0005-0000-0000-00006C100000}"/>
    <cellStyle name="40% - Accent5 9 2 2 2" xfId="4263" xr:uid="{00000000-0005-0000-0000-00006D100000}"/>
    <cellStyle name="40% - Accent5 9 2 2 3" xfId="4264" xr:uid="{00000000-0005-0000-0000-00006E100000}"/>
    <cellStyle name="40% - Accent5 9 2 3" xfId="4265" xr:uid="{00000000-0005-0000-0000-00006F100000}"/>
    <cellStyle name="40% - Accent5 9 2 4" xfId="4266" xr:uid="{00000000-0005-0000-0000-000070100000}"/>
    <cellStyle name="40% - Accent5 9 2_Lcc_inputs" xfId="4267" xr:uid="{00000000-0005-0000-0000-000071100000}"/>
    <cellStyle name="40% - Accent5 9 3" xfId="4268" xr:uid="{00000000-0005-0000-0000-000072100000}"/>
    <cellStyle name="40% - Accent5 9 3 2" xfId="4269" xr:uid="{00000000-0005-0000-0000-000073100000}"/>
    <cellStyle name="40% - Accent5 9 3 2 2" xfId="4270" xr:uid="{00000000-0005-0000-0000-000074100000}"/>
    <cellStyle name="40% - Accent5 9 3 3" xfId="4271" xr:uid="{00000000-0005-0000-0000-000075100000}"/>
    <cellStyle name="40% - Accent5 9 4" xfId="4272" xr:uid="{00000000-0005-0000-0000-000076100000}"/>
    <cellStyle name="40% - Accent5 9 4 2" xfId="4273" xr:uid="{00000000-0005-0000-0000-000077100000}"/>
    <cellStyle name="40% - Accent5 9 5" xfId="4274" xr:uid="{00000000-0005-0000-0000-000078100000}"/>
    <cellStyle name="40% - Accent5 9 6" xfId="4275" xr:uid="{00000000-0005-0000-0000-000079100000}"/>
    <cellStyle name="40% - Accent5 9 7" xfId="4276" xr:uid="{00000000-0005-0000-0000-00007A100000}"/>
    <cellStyle name="40% - Accent5 9_Lcc_inputs" xfId="4277" xr:uid="{00000000-0005-0000-0000-00007B100000}"/>
    <cellStyle name="40% - Accent6 10" xfId="4278" xr:uid="{00000000-0005-0000-0000-00007C100000}"/>
    <cellStyle name="40% - Accent6 10 2" xfId="4279" xr:uid="{00000000-0005-0000-0000-00007D100000}"/>
    <cellStyle name="40% - Accent6 10 2 2" xfId="4280" xr:uid="{00000000-0005-0000-0000-00007E100000}"/>
    <cellStyle name="40% - Accent6 10 2 3" xfId="4281" xr:uid="{00000000-0005-0000-0000-00007F100000}"/>
    <cellStyle name="40% - Accent6 10 3" xfId="4282" xr:uid="{00000000-0005-0000-0000-000080100000}"/>
    <cellStyle name="40% - Accent6 10 4" xfId="4283" xr:uid="{00000000-0005-0000-0000-000081100000}"/>
    <cellStyle name="40% - Accent6 10_Lcc_inputs" xfId="4284" xr:uid="{00000000-0005-0000-0000-000082100000}"/>
    <cellStyle name="40% - Accent6 11" xfId="4285" xr:uid="{00000000-0005-0000-0000-000083100000}"/>
    <cellStyle name="40% - Accent6 11 2" xfId="4286" xr:uid="{00000000-0005-0000-0000-000084100000}"/>
    <cellStyle name="40% - Accent6 11 2 2" xfId="4287" xr:uid="{00000000-0005-0000-0000-000085100000}"/>
    <cellStyle name="40% - Accent6 11 3" xfId="4288" xr:uid="{00000000-0005-0000-0000-000086100000}"/>
    <cellStyle name="40% - Accent6 12" xfId="4289" xr:uid="{00000000-0005-0000-0000-000087100000}"/>
    <cellStyle name="40% - Accent6 12 2" xfId="4290" xr:uid="{00000000-0005-0000-0000-000088100000}"/>
    <cellStyle name="40% - Accent6 13" xfId="4291" xr:uid="{00000000-0005-0000-0000-000089100000}"/>
    <cellStyle name="40% - Accent6 13 2" xfId="4292" xr:uid="{00000000-0005-0000-0000-00008A100000}"/>
    <cellStyle name="40% - Accent6 14" xfId="4293" xr:uid="{00000000-0005-0000-0000-00008B100000}"/>
    <cellStyle name="40% - Accent6 15" xfId="55263" xr:uid="{00000000-0005-0000-0000-00008C100000}"/>
    <cellStyle name="40% - Accent6 16" xfId="55278" xr:uid="{00000000-0005-0000-0000-00008D100000}"/>
    <cellStyle name="40% - Accent6 17" xfId="55321" xr:uid="{00000000-0005-0000-0000-00008E100000}"/>
    <cellStyle name="40% - Accent6 2" xfId="42" xr:uid="{00000000-0005-0000-0000-00008F100000}"/>
    <cellStyle name="40% - Accent6 2 2" xfId="4294" xr:uid="{00000000-0005-0000-0000-000090100000}"/>
    <cellStyle name="40% - Accent6 2 2 2" xfId="4295" xr:uid="{00000000-0005-0000-0000-000091100000}"/>
    <cellStyle name="40% - Accent6 2 2 2 2" xfId="4296" xr:uid="{00000000-0005-0000-0000-000092100000}"/>
    <cellStyle name="40% - Accent6 2 3" xfId="4297" xr:uid="{00000000-0005-0000-0000-000093100000}"/>
    <cellStyle name="40% - Accent6 2 3 2" xfId="4298" xr:uid="{00000000-0005-0000-0000-000094100000}"/>
    <cellStyle name="40% - Accent6 2 4" xfId="4299" xr:uid="{00000000-0005-0000-0000-000095100000}"/>
    <cellStyle name="40% - Accent6 2 4 2" xfId="4300" xr:uid="{00000000-0005-0000-0000-000096100000}"/>
    <cellStyle name="40% - Accent6 2 4 2 2" xfId="4301" xr:uid="{00000000-0005-0000-0000-000097100000}"/>
    <cellStyle name="40% - Accent6 2 4 2 2 2" xfId="4302" xr:uid="{00000000-0005-0000-0000-000098100000}"/>
    <cellStyle name="40% - Accent6 2 4 2 2 3" xfId="4303" xr:uid="{00000000-0005-0000-0000-000099100000}"/>
    <cellStyle name="40% - Accent6 2 4 2 3" xfId="4304" xr:uid="{00000000-0005-0000-0000-00009A100000}"/>
    <cellStyle name="40% - Accent6 2 4 2 3 2" xfId="4305" xr:uid="{00000000-0005-0000-0000-00009B100000}"/>
    <cellStyle name="40% - Accent6 2 4 2 4" xfId="4306" xr:uid="{00000000-0005-0000-0000-00009C100000}"/>
    <cellStyle name="40% - Accent6 2 4 2 5" xfId="4307" xr:uid="{00000000-0005-0000-0000-00009D100000}"/>
    <cellStyle name="40% - Accent6 2 4 2_Lcc_inputs" xfId="4308" xr:uid="{00000000-0005-0000-0000-00009E100000}"/>
    <cellStyle name="40% - Accent6 2 4 3" xfId="4309" xr:uid="{00000000-0005-0000-0000-00009F100000}"/>
    <cellStyle name="40% - Accent6 2 4 3 2" xfId="4310" xr:uid="{00000000-0005-0000-0000-0000A0100000}"/>
    <cellStyle name="40% - Accent6 2 4 3 2 2" xfId="4311" xr:uid="{00000000-0005-0000-0000-0000A1100000}"/>
    <cellStyle name="40% - Accent6 2 4 3 3" xfId="4312" xr:uid="{00000000-0005-0000-0000-0000A2100000}"/>
    <cellStyle name="40% - Accent6 2 4 3 4" xfId="4313" xr:uid="{00000000-0005-0000-0000-0000A3100000}"/>
    <cellStyle name="40% - Accent6 2 4 3_Lcc_inputs" xfId="4314" xr:uid="{00000000-0005-0000-0000-0000A4100000}"/>
    <cellStyle name="40% - Accent6 2 4 4" xfId="4315" xr:uid="{00000000-0005-0000-0000-0000A5100000}"/>
    <cellStyle name="40% - Accent6 2 4 4 2" xfId="4316" xr:uid="{00000000-0005-0000-0000-0000A6100000}"/>
    <cellStyle name="40% - Accent6 2 4 4 3" xfId="4317" xr:uid="{00000000-0005-0000-0000-0000A7100000}"/>
    <cellStyle name="40% - Accent6 2 4 5" xfId="4318" xr:uid="{00000000-0005-0000-0000-0000A8100000}"/>
    <cellStyle name="40% - Accent6 2 4 5 2" xfId="4319" xr:uid="{00000000-0005-0000-0000-0000A9100000}"/>
    <cellStyle name="40% - Accent6 2 4 6" xfId="4320" xr:uid="{00000000-0005-0000-0000-0000AA100000}"/>
    <cellStyle name="40% - Accent6 2 4_Lcc_inputs" xfId="4321" xr:uid="{00000000-0005-0000-0000-0000AB100000}"/>
    <cellStyle name="40% - Accent6 2 5" xfId="4322" xr:uid="{00000000-0005-0000-0000-0000AC100000}"/>
    <cellStyle name="40% - Accent6 2 5 2" xfId="4323" xr:uid="{00000000-0005-0000-0000-0000AD100000}"/>
    <cellStyle name="40% - Accent6 2 5 2 2" xfId="4324" xr:uid="{00000000-0005-0000-0000-0000AE100000}"/>
    <cellStyle name="40% - Accent6 2 5 2 3" xfId="4325" xr:uid="{00000000-0005-0000-0000-0000AF100000}"/>
    <cellStyle name="40% - Accent6 2 5 3" xfId="4326" xr:uid="{00000000-0005-0000-0000-0000B0100000}"/>
    <cellStyle name="40% - Accent6 2 5 3 2" xfId="4327" xr:uid="{00000000-0005-0000-0000-0000B1100000}"/>
    <cellStyle name="40% - Accent6 2 5 4" xfId="4328" xr:uid="{00000000-0005-0000-0000-0000B2100000}"/>
    <cellStyle name="40% - Accent6 2 5_Lcc_inputs" xfId="4329" xr:uid="{00000000-0005-0000-0000-0000B3100000}"/>
    <cellStyle name="40% - Accent6 2 6" xfId="4330" xr:uid="{00000000-0005-0000-0000-0000B4100000}"/>
    <cellStyle name="40% - Accent6 2 6 2" xfId="4331" xr:uid="{00000000-0005-0000-0000-0000B5100000}"/>
    <cellStyle name="40% - Accent6 2 6 2 2" xfId="4332" xr:uid="{00000000-0005-0000-0000-0000B6100000}"/>
    <cellStyle name="40% - Accent6 2 6 2 3" xfId="4333" xr:uid="{00000000-0005-0000-0000-0000B7100000}"/>
    <cellStyle name="40% - Accent6 2 6 3" xfId="4334" xr:uid="{00000000-0005-0000-0000-0000B8100000}"/>
    <cellStyle name="40% - Accent6 2 6 3 2" xfId="4335" xr:uid="{00000000-0005-0000-0000-0000B9100000}"/>
    <cellStyle name="40% - Accent6 2 6 4" xfId="4336" xr:uid="{00000000-0005-0000-0000-0000BA100000}"/>
    <cellStyle name="40% - Accent6 2 6_Lcc_inputs" xfId="4337" xr:uid="{00000000-0005-0000-0000-0000BB100000}"/>
    <cellStyle name="40% - Accent6 2 7" xfId="4338" xr:uid="{00000000-0005-0000-0000-0000BC100000}"/>
    <cellStyle name="40% - Accent6 2 8" xfId="4339" xr:uid="{00000000-0005-0000-0000-0000BD100000}"/>
    <cellStyle name="40% - Accent6 2 9" xfId="4340" xr:uid="{00000000-0005-0000-0000-0000BE100000}"/>
    <cellStyle name="40% - Accent6 2_Lcc_inputs" xfId="4341" xr:uid="{00000000-0005-0000-0000-0000BF100000}"/>
    <cellStyle name="40% - Accent6 3" xfId="4342" xr:uid="{00000000-0005-0000-0000-0000C0100000}"/>
    <cellStyle name="40% - Accent6 3 2" xfId="4343" xr:uid="{00000000-0005-0000-0000-0000C1100000}"/>
    <cellStyle name="40% - Accent6 3 2 2" xfId="4344" xr:uid="{00000000-0005-0000-0000-0000C2100000}"/>
    <cellStyle name="40% - Accent6 3 2 2 2" xfId="4345" xr:uid="{00000000-0005-0000-0000-0000C3100000}"/>
    <cellStyle name="40% - Accent6 3 2 3" xfId="4346" xr:uid="{00000000-0005-0000-0000-0000C4100000}"/>
    <cellStyle name="40% - Accent6 3 3" xfId="4347" xr:uid="{00000000-0005-0000-0000-0000C5100000}"/>
    <cellStyle name="40% - Accent6 3 3 2" xfId="4348" xr:uid="{00000000-0005-0000-0000-0000C6100000}"/>
    <cellStyle name="40% - Accent6 3 3 3" xfId="4349" xr:uid="{00000000-0005-0000-0000-0000C7100000}"/>
    <cellStyle name="40% - Accent6 3 4" xfId="4350" xr:uid="{00000000-0005-0000-0000-0000C8100000}"/>
    <cellStyle name="40% - Accent6 3 4 2" xfId="4351" xr:uid="{00000000-0005-0000-0000-0000C9100000}"/>
    <cellStyle name="40% - Accent6 3 5" xfId="4352" xr:uid="{00000000-0005-0000-0000-0000CA100000}"/>
    <cellStyle name="40% - Accent6 3 5 2" xfId="4353" xr:uid="{00000000-0005-0000-0000-0000CB100000}"/>
    <cellStyle name="40% - Accent6 3 6" xfId="4354" xr:uid="{00000000-0005-0000-0000-0000CC100000}"/>
    <cellStyle name="40% - Accent6 3 7" xfId="4355" xr:uid="{00000000-0005-0000-0000-0000CD100000}"/>
    <cellStyle name="40% - Accent6 3 8" xfId="4356" xr:uid="{00000000-0005-0000-0000-0000CE100000}"/>
    <cellStyle name="40% - Accent6 4" xfId="4357" xr:uid="{00000000-0005-0000-0000-0000CF100000}"/>
    <cellStyle name="40% - Accent6 4 2" xfId="4358" xr:uid="{00000000-0005-0000-0000-0000D0100000}"/>
    <cellStyle name="40% - Accent6 4 2 2" xfId="4359" xr:uid="{00000000-0005-0000-0000-0000D1100000}"/>
    <cellStyle name="40% - Accent6 4 2 2 2" xfId="4360" xr:uid="{00000000-0005-0000-0000-0000D2100000}"/>
    <cellStyle name="40% - Accent6 4 2 2 2 2" xfId="4361" xr:uid="{00000000-0005-0000-0000-0000D3100000}"/>
    <cellStyle name="40% - Accent6 4 2 2 2 2 2" xfId="4362" xr:uid="{00000000-0005-0000-0000-0000D4100000}"/>
    <cellStyle name="40% - Accent6 4 2 2 2 3" xfId="4363" xr:uid="{00000000-0005-0000-0000-0000D5100000}"/>
    <cellStyle name="40% - Accent6 4 2 2 3" xfId="4364" xr:uid="{00000000-0005-0000-0000-0000D6100000}"/>
    <cellStyle name="40% - Accent6 4 2 2 3 2" xfId="4365" xr:uid="{00000000-0005-0000-0000-0000D7100000}"/>
    <cellStyle name="40% - Accent6 4 2 2 3 2 2" xfId="4366" xr:uid="{00000000-0005-0000-0000-0000D8100000}"/>
    <cellStyle name="40% - Accent6 4 2 2 3 3" xfId="4367" xr:uid="{00000000-0005-0000-0000-0000D9100000}"/>
    <cellStyle name="40% - Accent6 4 2 2 4" xfId="4368" xr:uid="{00000000-0005-0000-0000-0000DA100000}"/>
    <cellStyle name="40% - Accent6 4 2 2 4 2" xfId="4369" xr:uid="{00000000-0005-0000-0000-0000DB100000}"/>
    <cellStyle name="40% - Accent6 4 2 2 5" xfId="4370" xr:uid="{00000000-0005-0000-0000-0000DC100000}"/>
    <cellStyle name="40% - Accent6 4 2 2_Lcc_inputs" xfId="4371" xr:uid="{00000000-0005-0000-0000-0000DD100000}"/>
    <cellStyle name="40% - Accent6 4 2 3" xfId="4372" xr:uid="{00000000-0005-0000-0000-0000DE100000}"/>
    <cellStyle name="40% - Accent6 4 2 3 2" xfId="4373" xr:uid="{00000000-0005-0000-0000-0000DF100000}"/>
    <cellStyle name="40% - Accent6 4 2 3 2 2" xfId="4374" xr:uid="{00000000-0005-0000-0000-0000E0100000}"/>
    <cellStyle name="40% - Accent6 4 2 3 2 3" xfId="4375" xr:uid="{00000000-0005-0000-0000-0000E1100000}"/>
    <cellStyle name="40% - Accent6 4 2 3 3" xfId="4376" xr:uid="{00000000-0005-0000-0000-0000E2100000}"/>
    <cellStyle name="40% - Accent6 4 2 3 4" xfId="4377" xr:uid="{00000000-0005-0000-0000-0000E3100000}"/>
    <cellStyle name="40% - Accent6 4 2 3_Lcc_inputs" xfId="4378" xr:uid="{00000000-0005-0000-0000-0000E4100000}"/>
    <cellStyle name="40% - Accent6 4 2 4" xfId="4379" xr:uid="{00000000-0005-0000-0000-0000E5100000}"/>
    <cellStyle name="40% - Accent6 4 2 4 2" xfId="4380" xr:uid="{00000000-0005-0000-0000-0000E6100000}"/>
    <cellStyle name="40% - Accent6 4 2 4 2 2" xfId="4381" xr:uid="{00000000-0005-0000-0000-0000E7100000}"/>
    <cellStyle name="40% - Accent6 4 2 4 3" xfId="4382" xr:uid="{00000000-0005-0000-0000-0000E8100000}"/>
    <cellStyle name="40% - Accent6 4 2 5" xfId="4383" xr:uid="{00000000-0005-0000-0000-0000E9100000}"/>
    <cellStyle name="40% - Accent6 4 2 5 2" xfId="4384" xr:uid="{00000000-0005-0000-0000-0000EA100000}"/>
    <cellStyle name="40% - Accent6 4 2 6" xfId="4385" xr:uid="{00000000-0005-0000-0000-0000EB100000}"/>
    <cellStyle name="40% - Accent6 4 2 7" xfId="4386" xr:uid="{00000000-0005-0000-0000-0000EC100000}"/>
    <cellStyle name="40% - Accent6 4 2 8" xfId="4387" xr:uid="{00000000-0005-0000-0000-0000ED100000}"/>
    <cellStyle name="40% - Accent6 4 2_Lcc_inputs" xfId="4388" xr:uid="{00000000-0005-0000-0000-0000EE100000}"/>
    <cellStyle name="40% - Accent6 4 3" xfId="4389" xr:uid="{00000000-0005-0000-0000-0000EF100000}"/>
    <cellStyle name="40% - Accent6 4 3 2" xfId="4390" xr:uid="{00000000-0005-0000-0000-0000F0100000}"/>
    <cellStyle name="40% - Accent6 4 3 2 2" xfId="4391" xr:uid="{00000000-0005-0000-0000-0000F1100000}"/>
    <cellStyle name="40% - Accent6 4 3 2 2 2" xfId="4392" xr:uid="{00000000-0005-0000-0000-0000F2100000}"/>
    <cellStyle name="40% - Accent6 4 3 2 2 2 2" xfId="4393" xr:uid="{00000000-0005-0000-0000-0000F3100000}"/>
    <cellStyle name="40% - Accent6 4 3 2 2 3" xfId="4394" xr:uid="{00000000-0005-0000-0000-0000F4100000}"/>
    <cellStyle name="40% - Accent6 4 3 2 3" xfId="4395" xr:uid="{00000000-0005-0000-0000-0000F5100000}"/>
    <cellStyle name="40% - Accent6 4 3 2 3 2" xfId="4396" xr:uid="{00000000-0005-0000-0000-0000F6100000}"/>
    <cellStyle name="40% - Accent6 4 3 2 3 2 2" xfId="4397" xr:uid="{00000000-0005-0000-0000-0000F7100000}"/>
    <cellStyle name="40% - Accent6 4 3 2 3 3" xfId="4398" xr:uid="{00000000-0005-0000-0000-0000F8100000}"/>
    <cellStyle name="40% - Accent6 4 3 2 4" xfId="4399" xr:uid="{00000000-0005-0000-0000-0000F9100000}"/>
    <cellStyle name="40% - Accent6 4 3 2 4 2" xfId="4400" xr:uid="{00000000-0005-0000-0000-0000FA100000}"/>
    <cellStyle name="40% - Accent6 4 3 2 5" xfId="4401" xr:uid="{00000000-0005-0000-0000-0000FB100000}"/>
    <cellStyle name="40% - Accent6 4 3 2_Lcc_inputs" xfId="4402" xr:uid="{00000000-0005-0000-0000-0000FC100000}"/>
    <cellStyle name="40% - Accent6 4 3 3" xfId="4403" xr:uid="{00000000-0005-0000-0000-0000FD100000}"/>
    <cellStyle name="40% - Accent6 4 3 3 2" xfId="4404" xr:uid="{00000000-0005-0000-0000-0000FE100000}"/>
    <cellStyle name="40% - Accent6 4 3 3 2 2" xfId="4405" xr:uid="{00000000-0005-0000-0000-0000FF100000}"/>
    <cellStyle name="40% - Accent6 4 3 3 2 3" xfId="4406" xr:uid="{00000000-0005-0000-0000-000000110000}"/>
    <cellStyle name="40% - Accent6 4 3 3 3" xfId="4407" xr:uid="{00000000-0005-0000-0000-000001110000}"/>
    <cellStyle name="40% - Accent6 4 3 3 4" xfId="4408" xr:uid="{00000000-0005-0000-0000-000002110000}"/>
    <cellStyle name="40% - Accent6 4 3 3_Lcc_inputs" xfId="4409" xr:uid="{00000000-0005-0000-0000-000003110000}"/>
    <cellStyle name="40% - Accent6 4 3 4" xfId="4410" xr:uid="{00000000-0005-0000-0000-000004110000}"/>
    <cellStyle name="40% - Accent6 4 3 4 2" xfId="4411" xr:uid="{00000000-0005-0000-0000-000005110000}"/>
    <cellStyle name="40% - Accent6 4 3 4 2 2" xfId="4412" xr:uid="{00000000-0005-0000-0000-000006110000}"/>
    <cellStyle name="40% - Accent6 4 3 4 3" xfId="4413" xr:uid="{00000000-0005-0000-0000-000007110000}"/>
    <cellStyle name="40% - Accent6 4 3 5" xfId="4414" xr:uid="{00000000-0005-0000-0000-000008110000}"/>
    <cellStyle name="40% - Accent6 4 3 5 2" xfId="4415" xr:uid="{00000000-0005-0000-0000-000009110000}"/>
    <cellStyle name="40% - Accent6 4 3 6" xfId="4416" xr:uid="{00000000-0005-0000-0000-00000A110000}"/>
    <cellStyle name="40% - Accent6 4 3 7" xfId="4417" xr:uid="{00000000-0005-0000-0000-00000B110000}"/>
    <cellStyle name="40% - Accent6 4 3 8" xfId="4418" xr:uid="{00000000-0005-0000-0000-00000C110000}"/>
    <cellStyle name="40% - Accent6 4 3_Lcc_inputs" xfId="4419" xr:uid="{00000000-0005-0000-0000-00000D110000}"/>
    <cellStyle name="40% - Accent6 4 4" xfId="4420" xr:uid="{00000000-0005-0000-0000-00000E110000}"/>
    <cellStyle name="40% - Accent6 5" xfId="4421" xr:uid="{00000000-0005-0000-0000-00000F110000}"/>
    <cellStyle name="40% - Accent6 5 2" xfId="4422" xr:uid="{00000000-0005-0000-0000-000010110000}"/>
    <cellStyle name="40% - Accent6 5 2 2" xfId="4423" xr:uid="{00000000-0005-0000-0000-000011110000}"/>
    <cellStyle name="40% - Accent6 5 2 2 2" xfId="4424" xr:uid="{00000000-0005-0000-0000-000012110000}"/>
    <cellStyle name="40% - Accent6 5 2 2 2 2" xfId="4425" xr:uid="{00000000-0005-0000-0000-000013110000}"/>
    <cellStyle name="40% - Accent6 5 2 2 2 2 2" xfId="4426" xr:uid="{00000000-0005-0000-0000-000014110000}"/>
    <cellStyle name="40% - Accent6 5 2 2 2 3" xfId="4427" xr:uid="{00000000-0005-0000-0000-000015110000}"/>
    <cellStyle name="40% - Accent6 5 2 2 3" xfId="4428" xr:uid="{00000000-0005-0000-0000-000016110000}"/>
    <cellStyle name="40% - Accent6 5 2 2 3 2" xfId="4429" xr:uid="{00000000-0005-0000-0000-000017110000}"/>
    <cellStyle name="40% - Accent6 5 2 2 3 2 2" xfId="4430" xr:uid="{00000000-0005-0000-0000-000018110000}"/>
    <cellStyle name="40% - Accent6 5 2 2 3 3" xfId="4431" xr:uid="{00000000-0005-0000-0000-000019110000}"/>
    <cellStyle name="40% - Accent6 5 2 2 4" xfId="4432" xr:uid="{00000000-0005-0000-0000-00001A110000}"/>
    <cellStyle name="40% - Accent6 5 2 2 4 2" xfId="4433" xr:uid="{00000000-0005-0000-0000-00001B110000}"/>
    <cellStyle name="40% - Accent6 5 2 2 5" xfId="4434" xr:uid="{00000000-0005-0000-0000-00001C110000}"/>
    <cellStyle name="40% - Accent6 5 2 2_Lcc_inputs" xfId="4435" xr:uid="{00000000-0005-0000-0000-00001D110000}"/>
    <cellStyle name="40% - Accent6 5 2 3" xfId="4436" xr:uid="{00000000-0005-0000-0000-00001E110000}"/>
    <cellStyle name="40% - Accent6 5 2 3 2" xfId="4437" xr:uid="{00000000-0005-0000-0000-00001F110000}"/>
    <cellStyle name="40% - Accent6 5 2 3 2 2" xfId="4438" xr:uid="{00000000-0005-0000-0000-000020110000}"/>
    <cellStyle name="40% - Accent6 5 2 3 2 3" xfId="4439" xr:uid="{00000000-0005-0000-0000-000021110000}"/>
    <cellStyle name="40% - Accent6 5 2 3 3" xfId="4440" xr:uid="{00000000-0005-0000-0000-000022110000}"/>
    <cellStyle name="40% - Accent6 5 2 3 4" xfId="4441" xr:uid="{00000000-0005-0000-0000-000023110000}"/>
    <cellStyle name="40% - Accent6 5 2 3_Lcc_inputs" xfId="4442" xr:uid="{00000000-0005-0000-0000-000024110000}"/>
    <cellStyle name="40% - Accent6 5 2 4" xfId="4443" xr:uid="{00000000-0005-0000-0000-000025110000}"/>
    <cellStyle name="40% - Accent6 5 2 4 2" xfId="4444" xr:uid="{00000000-0005-0000-0000-000026110000}"/>
    <cellStyle name="40% - Accent6 5 2 4 2 2" xfId="4445" xr:uid="{00000000-0005-0000-0000-000027110000}"/>
    <cellStyle name="40% - Accent6 5 2 4 3" xfId="4446" xr:uid="{00000000-0005-0000-0000-000028110000}"/>
    <cellStyle name="40% - Accent6 5 2 5" xfId="4447" xr:uid="{00000000-0005-0000-0000-000029110000}"/>
    <cellStyle name="40% - Accent6 5 2 5 2" xfId="4448" xr:uid="{00000000-0005-0000-0000-00002A110000}"/>
    <cellStyle name="40% - Accent6 5 2 6" xfId="4449" xr:uid="{00000000-0005-0000-0000-00002B110000}"/>
    <cellStyle name="40% - Accent6 5 2 7" xfId="4450" xr:uid="{00000000-0005-0000-0000-00002C110000}"/>
    <cellStyle name="40% - Accent6 5 2 8" xfId="4451" xr:uid="{00000000-0005-0000-0000-00002D110000}"/>
    <cellStyle name="40% - Accent6 5 2_Lcc_inputs" xfId="4452" xr:uid="{00000000-0005-0000-0000-00002E110000}"/>
    <cellStyle name="40% - Accent6 5 3" xfId="4453" xr:uid="{00000000-0005-0000-0000-00002F110000}"/>
    <cellStyle name="40% - Accent6 5 3 2" xfId="4454" xr:uid="{00000000-0005-0000-0000-000030110000}"/>
    <cellStyle name="40% - Accent6 5 3 2 2" xfId="4455" xr:uid="{00000000-0005-0000-0000-000031110000}"/>
    <cellStyle name="40% - Accent6 5 3 2 2 2" xfId="4456" xr:uid="{00000000-0005-0000-0000-000032110000}"/>
    <cellStyle name="40% - Accent6 5 3 2 2 2 2" xfId="4457" xr:uid="{00000000-0005-0000-0000-000033110000}"/>
    <cellStyle name="40% - Accent6 5 3 2 2 3" xfId="4458" xr:uid="{00000000-0005-0000-0000-000034110000}"/>
    <cellStyle name="40% - Accent6 5 3 2 3" xfId="4459" xr:uid="{00000000-0005-0000-0000-000035110000}"/>
    <cellStyle name="40% - Accent6 5 3 2 3 2" xfId="4460" xr:uid="{00000000-0005-0000-0000-000036110000}"/>
    <cellStyle name="40% - Accent6 5 3 2 3 2 2" xfId="4461" xr:uid="{00000000-0005-0000-0000-000037110000}"/>
    <cellStyle name="40% - Accent6 5 3 2 3 3" xfId="4462" xr:uid="{00000000-0005-0000-0000-000038110000}"/>
    <cellStyle name="40% - Accent6 5 3 2 4" xfId="4463" xr:uid="{00000000-0005-0000-0000-000039110000}"/>
    <cellStyle name="40% - Accent6 5 3 2 4 2" xfId="4464" xr:uid="{00000000-0005-0000-0000-00003A110000}"/>
    <cellStyle name="40% - Accent6 5 3 2 5" xfId="4465" xr:uid="{00000000-0005-0000-0000-00003B110000}"/>
    <cellStyle name="40% - Accent6 5 3 2_Lcc_inputs" xfId="4466" xr:uid="{00000000-0005-0000-0000-00003C110000}"/>
    <cellStyle name="40% - Accent6 5 3 3" xfId="4467" xr:uid="{00000000-0005-0000-0000-00003D110000}"/>
    <cellStyle name="40% - Accent6 5 3 3 2" xfId="4468" xr:uid="{00000000-0005-0000-0000-00003E110000}"/>
    <cellStyle name="40% - Accent6 5 3 3 2 2" xfId="4469" xr:uid="{00000000-0005-0000-0000-00003F110000}"/>
    <cellStyle name="40% - Accent6 5 3 3 2 3" xfId="4470" xr:uid="{00000000-0005-0000-0000-000040110000}"/>
    <cellStyle name="40% - Accent6 5 3 3 3" xfId="4471" xr:uid="{00000000-0005-0000-0000-000041110000}"/>
    <cellStyle name="40% - Accent6 5 3 3 4" xfId="4472" xr:uid="{00000000-0005-0000-0000-000042110000}"/>
    <cellStyle name="40% - Accent6 5 3 3_Lcc_inputs" xfId="4473" xr:uid="{00000000-0005-0000-0000-000043110000}"/>
    <cellStyle name="40% - Accent6 5 3 4" xfId="4474" xr:uid="{00000000-0005-0000-0000-000044110000}"/>
    <cellStyle name="40% - Accent6 5 3 4 2" xfId="4475" xr:uid="{00000000-0005-0000-0000-000045110000}"/>
    <cellStyle name="40% - Accent6 5 3 4 2 2" xfId="4476" xr:uid="{00000000-0005-0000-0000-000046110000}"/>
    <cellStyle name="40% - Accent6 5 3 4 3" xfId="4477" xr:uid="{00000000-0005-0000-0000-000047110000}"/>
    <cellStyle name="40% - Accent6 5 3 5" xfId="4478" xr:uid="{00000000-0005-0000-0000-000048110000}"/>
    <cellStyle name="40% - Accent6 5 3 5 2" xfId="4479" xr:uid="{00000000-0005-0000-0000-000049110000}"/>
    <cellStyle name="40% - Accent6 5 3 6" xfId="4480" xr:uid="{00000000-0005-0000-0000-00004A110000}"/>
    <cellStyle name="40% - Accent6 5 3 7" xfId="4481" xr:uid="{00000000-0005-0000-0000-00004B110000}"/>
    <cellStyle name="40% - Accent6 5 3 8" xfId="4482" xr:uid="{00000000-0005-0000-0000-00004C110000}"/>
    <cellStyle name="40% - Accent6 5 3_Lcc_inputs" xfId="4483" xr:uid="{00000000-0005-0000-0000-00004D110000}"/>
    <cellStyle name="40% - Accent6 5 4" xfId="4484" xr:uid="{00000000-0005-0000-0000-00004E110000}"/>
    <cellStyle name="40% - Accent6 6" xfId="4485" xr:uid="{00000000-0005-0000-0000-00004F110000}"/>
    <cellStyle name="40% - Accent6 6 2" xfId="4486" xr:uid="{00000000-0005-0000-0000-000050110000}"/>
    <cellStyle name="40% - Accent6 6 2 2" xfId="4487" xr:uid="{00000000-0005-0000-0000-000051110000}"/>
    <cellStyle name="40% - Accent6 6 2 2 2" xfId="4488" xr:uid="{00000000-0005-0000-0000-000052110000}"/>
    <cellStyle name="40% - Accent6 6 2 2 2 2" xfId="4489" xr:uid="{00000000-0005-0000-0000-000053110000}"/>
    <cellStyle name="40% - Accent6 6 2 2 2 2 2" xfId="4490" xr:uid="{00000000-0005-0000-0000-000054110000}"/>
    <cellStyle name="40% - Accent6 6 2 2 2 3" xfId="4491" xr:uid="{00000000-0005-0000-0000-000055110000}"/>
    <cellStyle name="40% - Accent6 6 2 2 3" xfId="4492" xr:uid="{00000000-0005-0000-0000-000056110000}"/>
    <cellStyle name="40% - Accent6 6 2 2 3 2" xfId="4493" xr:uid="{00000000-0005-0000-0000-000057110000}"/>
    <cellStyle name="40% - Accent6 6 2 2 3 2 2" xfId="4494" xr:uid="{00000000-0005-0000-0000-000058110000}"/>
    <cellStyle name="40% - Accent6 6 2 2 3 3" xfId="4495" xr:uid="{00000000-0005-0000-0000-000059110000}"/>
    <cellStyle name="40% - Accent6 6 2 2 4" xfId="4496" xr:uid="{00000000-0005-0000-0000-00005A110000}"/>
    <cellStyle name="40% - Accent6 6 2 2 4 2" xfId="4497" xr:uid="{00000000-0005-0000-0000-00005B110000}"/>
    <cellStyle name="40% - Accent6 6 2 2 5" xfId="4498" xr:uid="{00000000-0005-0000-0000-00005C110000}"/>
    <cellStyle name="40% - Accent6 6 2 2_Lcc_inputs" xfId="4499" xr:uid="{00000000-0005-0000-0000-00005D110000}"/>
    <cellStyle name="40% - Accent6 6 2 3" xfId="4500" xr:uid="{00000000-0005-0000-0000-00005E110000}"/>
    <cellStyle name="40% - Accent6 6 2 3 2" xfId="4501" xr:uid="{00000000-0005-0000-0000-00005F110000}"/>
    <cellStyle name="40% - Accent6 6 2 3 2 2" xfId="4502" xr:uid="{00000000-0005-0000-0000-000060110000}"/>
    <cellStyle name="40% - Accent6 6 2 3 2 3" xfId="4503" xr:uid="{00000000-0005-0000-0000-000061110000}"/>
    <cellStyle name="40% - Accent6 6 2 3 3" xfId="4504" xr:uid="{00000000-0005-0000-0000-000062110000}"/>
    <cellStyle name="40% - Accent6 6 2 3 4" xfId="4505" xr:uid="{00000000-0005-0000-0000-000063110000}"/>
    <cellStyle name="40% - Accent6 6 2 3_Lcc_inputs" xfId="4506" xr:uid="{00000000-0005-0000-0000-000064110000}"/>
    <cellStyle name="40% - Accent6 6 2 4" xfId="4507" xr:uid="{00000000-0005-0000-0000-000065110000}"/>
    <cellStyle name="40% - Accent6 6 2 4 2" xfId="4508" xr:uid="{00000000-0005-0000-0000-000066110000}"/>
    <cellStyle name="40% - Accent6 6 2 4 2 2" xfId="4509" xr:uid="{00000000-0005-0000-0000-000067110000}"/>
    <cellStyle name="40% - Accent6 6 2 4 3" xfId="4510" xr:uid="{00000000-0005-0000-0000-000068110000}"/>
    <cellStyle name="40% - Accent6 6 2 5" xfId="4511" xr:uid="{00000000-0005-0000-0000-000069110000}"/>
    <cellStyle name="40% - Accent6 6 2 5 2" xfId="4512" xr:uid="{00000000-0005-0000-0000-00006A110000}"/>
    <cellStyle name="40% - Accent6 6 2 6" xfId="4513" xr:uid="{00000000-0005-0000-0000-00006B110000}"/>
    <cellStyle name="40% - Accent6 6 2 7" xfId="4514" xr:uid="{00000000-0005-0000-0000-00006C110000}"/>
    <cellStyle name="40% - Accent6 6 2 8" xfId="4515" xr:uid="{00000000-0005-0000-0000-00006D110000}"/>
    <cellStyle name="40% - Accent6 6 2_Lcc_inputs" xfId="4516" xr:uid="{00000000-0005-0000-0000-00006E110000}"/>
    <cellStyle name="40% - Accent6 6 3" xfId="4517" xr:uid="{00000000-0005-0000-0000-00006F110000}"/>
    <cellStyle name="40% - Accent6 6 3 2" xfId="4518" xr:uid="{00000000-0005-0000-0000-000070110000}"/>
    <cellStyle name="40% - Accent6 6 3 2 2" xfId="4519" xr:uid="{00000000-0005-0000-0000-000071110000}"/>
    <cellStyle name="40% - Accent6 6 3 2 2 2" xfId="4520" xr:uid="{00000000-0005-0000-0000-000072110000}"/>
    <cellStyle name="40% - Accent6 6 3 2 3" xfId="4521" xr:uid="{00000000-0005-0000-0000-000073110000}"/>
    <cellStyle name="40% - Accent6 6 3 3" xfId="4522" xr:uid="{00000000-0005-0000-0000-000074110000}"/>
    <cellStyle name="40% - Accent6 6 3 3 2" xfId="4523" xr:uid="{00000000-0005-0000-0000-000075110000}"/>
    <cellStyle name="40% - Accent6 6 3 3 2 2" xfId="4524" xr:uid="{00000000-0005-0000-0000-000076110000}"/>
    <cellStyle name="40% - Accent6 6 3 3 3" xfId="4525" xr:uid="{00000000-0005-0000-0000-000077110000}"/>
    <cellStyle name="40% - Accent6 6 3 4" xfId="4526" xr:uid="{00000000-0005-0000-0000-000078110000}"/>
    <cellStyle name="40% - Accent6 6 3 4 2" xfId="4527" xr:uid="{00000000-0005-0000-0000-000079110000}"/>
    <cellStyle name="40% - Accent6 6 3 5" xfId="4528" xr:uid="{00000000-0005-0000-0000-00007A110000}"/>
    <cellStyle name="40% - Accent6 6 3_Lcc_inputs" xfId="4529" xr:uid="{00000000-0005-0000-0000-00007B110000}"/>
    <cellStyle name="40% - Accent6 6 4" xfId="4530" xr:uid="{00000000-0005-0000-0000-00007C110000}"/>
    <cellStyle name="40% - Accent6 6 4 2" xfId="4531" xr:uid="{00000000-0005-0000-0000-00007D110000}"/>
    <cellStyle name="40% - Accent6 6 4 2 2" xfId="4532" xr:uid="{00000000-0005-0000-0000-00007E110000}"/>
    <cellStyle name="40% - Accent6 6 4 2 3" xfId="4533" xr:uid="{00000000-0005-0000-0000-00007F110000}"/>
    <cellStyle name="40% - Accent6 6 4 3" xfId="4534" xr:uid="{00000000-0005-0000-0000-000080110000}"/>
    <cellStyle name="40% - Accent6 6 4 4" xfId="4535" xr:uid="{00000000-0005-0000-0000-000081110000}"/>
    <cellStyle name="40% - Accent6 6 4_Lcc_inputs" xfId="4536" xr:uid="{00000000-0005-0000-0000-000082110000}"/>
    <cellStyle name="40% - Accent6 6 5" xfId="4537" xr:uid="{00000000-0005-0000-0000-000083110000}"/>
    <cellStyle name="40% - Accent6 6 5 2" xfId="4538" xr:uid="{00000000-0005-0000-0000-000084110000}"/>
    <cellStyle name="40% - Accent6 6 5 2 2" xfId="4539" xr:uid="{00000000-0005-0000-0000-000085110000}"/>
    <cellStyle name="40% - Accent6 6 5 3" xfId="4540" xr:uid="{00000000-0005-0000-0000-000086110000}"/>
    <cellStyle name="40% - Accent6 6 6" xfId="4541" xr:uid="{00000000-0005-0000-0000-000087110000}"/>
    <cellStyle name="40% - Accent6 6 6 2" xfId="4542" xr:uid="{00000000-0005-0000-0000-000088110000}"/>
    <cellStyle name="40% - Accent6 6 7" xfId="4543" xr:uid="{00000000-0005-0000-0000-000089110000}"/>
    <cellStyle name="40% - Accent6 6 8" xfId="4544" xr:uid="{00000000-0005-0000-0000-00008A110000}"/>
    <cellStyle name="40% - Accent6 6 9" xfId="4545" xr:uid="{00000000-0005-0000-0000-00008B110000}"/>
    <cellStyle name="40% - Accent6 6_Lcc_inputs" xfId="4546" xr:uid="{00000000-0005-0000-0000-00008C110000}"/>
    <cellStyle name="40% - Accent6 7" xfId="4547" xr:uid="{00000000-0005-0000-0000-00008D110000}"/>
    <cellStyle name="40% - Accent6 7 2" xfId="4548" xr:uid="{00000000-0005-0000-0000-00008E110000}"/>
    <cellStyle name="40% - Accent6 7 2 2" xfId="4549" xr:uid="{00000000-0005-0000-0000-00008F110000}"/>
    <cellStyle name="40% - Accent6 7 2 2 2" xfId="4550" xr:uid="{00000000-0005-0000-0000-000090110000}"/>
    <cellStyle name="40% - Accent6 7 2 2 2 2" xfId="4551" xr:uid="{00000000-0005-0000-0000-000091110000}"/>
    <cellStyle name="40% - Accent6 7 2 2 2 2 2" xfId="4552" xr:uid="{00000000-0005-0000-0000-000092110000}"/>
    <cellStyle name="40% - Accent6 7 2 2 2 3" xfId="4553" xr:uid="{00000000-0005-0000-0000-000093110000}"/>
    <cellStyle name="40% - Accent6 7 2 2 3" xfId="4554" xr:uid="{00000000-0005-0000-0000-000094110000}"/>
    <cellStyle name="40% - Accent6 7 2 2 3 2" xfId="4555" xr:uid="{00000000-0005-0000-0000-000095110000}"/>
    <cellStyle name="40% - Accent6 7 2 2 3 2 2" xfId="4556" xr:uid="{00000000-0005-0000-0000-000096110000}"/>
    <cellStyle name="40% - Accent6 7 2 2 3 3" xfId="4557" xr:uid="{00000000-0005-0000-0000-000097110000}"/>
    <cellStyle name="40% - Accent6 7 2 2 4" xfId="4558" xr:uid="{00000000-0005-0000-0000-000098110000}"/>
    <cellStyle name="40% - Accent6 7 2 2 4 2" xfId="4559" xr:uid="{00000000-0005-0000-0000-000099110000}"/>
    <cellStyle name="40% - Accent6 7 2 2 5" xfId="4560" xr:uid="{00000000-0005-0000-0000-00009A110000}"/>
    <cellStyle name="40% - Accent6 7 2 2_Lcc_inputs" xfId="4561" xr:uid="{00000000-0005-0000-0000-00009B110000}"/>
    <cellStyle name="40% - Accent6 7 2 3" xfId="4562" xr:uid="{00000000-0005-0000-0000-00009C110000}"/>
    <cellStyle name="40% - Accent6 7 2 3 2" xfId="4563" xr:uid="{00000000-0005-0000-0000-00009D110000}"/>
    <cellStyle name="40% - Accent6 7 2 3 2 2" xfId="4564" xr:uid="{00000000-0005-0000-0000-00009E110000}"/>
    <cellStyle name="40% - Accent6 7 2 3 2 3" xfId="4565" xr:uid="{00000000-0005-0000-0000-00009F110000}"/>
    <cellStyle name="40% - Accent6 7 2 3 3" xfId="4566" xr:uid="{00000000-0005-0000-0000-0000A0110000}"/>
    <cellStyle name="40% - Accent6 7 2 3 4" xfId="4567" xr:uid="{00000000-0005-0000-0000-0000A1110000}"/>
    <cellStyle name="40% - Accent6 7 2 3_Lcc_inputs" xfId="4568" xr:uid="{00000000-0005-0000-0000-0000A2110000}"/>
    <cellStyle name="40% - Accent6 7 2 4" xfId="4569" xr:uid="{00000000-0005-0000-0000-0000A3110000}"/>
    <cellStyle name="40% - Accent6 7 2 4 2" xfId="4570" xr:uid="{00000000-0005-0000-0000-0000A4110000}"/>
    <cellStyle name="40% - Accent6 7 2 4 2 2" xfId="4571" xr:uid="{00000000-0005-0000-0000-0000A5110000}"/>
    <cellStyle name="40% - Accent6 7 2 4 3" xfId="4572" xr:uid="{00000000-0005-0000-0000-0000A6110000}"/>
    <cellStyle name="40% - Accent6 7 2 5" xfId="4573" xr:uid="{00000000-0005-0000-0000-0000A7110000}"/>
    <cellStyle name="40% - Accent6 7 2 5 2" xfId="4574" xr:uid="{00000000-0005-0000-0000-0000A8110000}"/>
    <cellStyle name="40% - Accent6 7 2 6" xfId="4575" xr:uid="{00000000-0005-0000-0000-0000A9110000}"/>
    <cellStyle name="40% - Accent6 7 2 7" xfId="4576" xr:uid="{00000000-0005-0000-0000-0000AA110000}"/>
    <cellStyle name="40% - Accent6 7 2 8" xfId="4577" xr:uid="{00000000-0005-0000-0000-0000AB110000}"/>
    <cellStyle name="40% - Accent6 7 2_Lcc_inputs" xfId="4578" xr:uid="{00000000-0005-0000-0000-0000AC110000}"/>
    <cellStyle name="40% - Accent6 7 3" xfId="4579" xr:uid="{00000000-0005-0000-0000-0000AD110000}"/>
    <cellStyle name="40% - Accent6 7 3 2" xfId="4580" xr:uid="{00000000-0005-0000-0000-0000AE110000}"/>
    <cellStyle name="40% - Accent6 7 3 2 2" xfId="4581" xr:uid="{00000000-0005-0000-0000-0000AF110000}"/>
    <cellStyle name="40% - Accent6 7 3 2 2 2" xfId="4582" xr:uid="{00000000-0005-0000-0000-0000B0110000}"/>
    <cellStyle name="40% - Accent6 7 3 2 3" xfId="4583" xr:uid="{00000000-0005-0000-0000-0000B1110000}"/>
    <cellStyle name="40% - Accent6 7 3 3" xfId="4584" xr:uid="{00000000-0005-0000-0000-0000B2110000}"/>
    <cellStyle name="40% - Accent6 7 3 3 2" xfId="4585" xr:uid="{00000000-0005-0000-0000-0000B3110000}"/>
    <cellStyle name="40% - Accent6 7 3 3 2 2" xfId="4586" xr:uid="{00000000-0005-0000-0000-0000B4110000}"/>
    <cellStyle name="40% - Accent6 7 3 3 3" xfId="4587" xr:uid="{00000000-0005-0000-0000-0000B5110000}"/>
    <cellStyle name="40% - Accent6 7 3 4" xfId="4588" xr:uid="{00000000-0005-0000-0000-0000B6110000}"/>
    <cellStyle name="40% - Accent6 7 3 4 2" xfId="4589" xr:uid="{00000000-0005-0000-0000-0000B7110000}"/>
    <cellStyle name="40% - Accent6 7 3 5" xfId="4590" xr:uid="{00000000-0005-0000-0000-0000B8110000}"/>
    <cellStyle name="40% - Accent6 7 3_Lcc_inputs" xfId="4591" xr:uid="{00000000-0005-0000-0000-0000B9110000}"/>
    <cellStyle name="40% - Accent6 7 4" xfId="4592" xr:uid="{00000000-0005-0000-0000-0000BA110000}"/>
    <cellStyle name="40% - Accent6 7 4 2" xfId="4593" xr:uid="{00000000-0005-0000-0000-0000BB110000}"/>
    <cellStyle name="40% - Accent6 7 4 2 2" xfId="4594" xr:uid="{00000000-0005-0000-0000-0000BC110000}"/>
    <cellStyle name="40% - Accent6 7 4 2 3" xfId="4595" xr:uid="{00000000-0005-0000-0000-0000BD110000}"/>
    <cellStyle name="40% - Accent6 7 4 3" xfId="4596" xr:uid="{00000000-0005-0000-0000-0000BE110000}"/>
    <cellStyle name="40% - Accent6 7 4 4" xfId="4597" xr:uid="{00000000-0005-0000-0000-0000BF110000}"/>
    <cellStyle name="40% - Accent6 7 4_Lcc_inputs" xfId="4598" xr:uid="{00000000-0005-0000-0000-0000C0110000}"/>
    <cellStyle name="40% - Accent6 7 5" xfId="4599" xr:uid="{00000000-0005-0000-0000-0000C1110000}"/>
    <cellStyle name="40% - Accent6 7 5 2" xfId="4600" xr:uid="{00000000-0005-0000-0000-0000C2110000}"/>
    <cellStyle name="40% - Accent6 7 5 2 2" xfId="4601" xr:uid="{00000000-0005-0000-0000-0000C3110000}"/>
    <cellStyle name="40% - Accent6 7 5 3" xfId="4602" xr:uid="{00000000-0005-0000-0000-0000C4110000}"/>
    <cellStyle name="40% - Accent6 7 6" xfId="4603" xr:uid="{00000000-0005-0000-0000-0000C5110000}"/>
    <cellStyle name="40% - Accent6 7 6 2" xfId="4604" xr:uid="{00000000-0005-0000-0000-0000C6110000}"/>
    <cellStyle name="40% - Accent6 7 7" xfId="4605" xr:uid="{00000000-0005-0000-0000-0000C7110000}"/>
    <cellStyle name="40% - Accent6 7 8" xfId="4606" xr:uid="{00000000-0005-0000-0000-0000C8110000}"/>
    <cellStyle name="40% - Accent6 7 9" xfId="4607" xr:uid="{00000000-0005-0000-0000-0000C9110000}"/>
    <cellStyle name="40% - Accent6 7_Lcc_inputs" xfId="4608" xr:uid="{00000000-0005-0000-0000-0000CA110000}"/>
    <cellStyle name="40% - Accent6 8" xfId="4609" xr:uid="{00000000-0005-0000-0000-0000CB110000}"/>
    <cellStyle name="40% - Accent6 8 2" xfId="4610" xr:uid="{00000000-0005-0000-0000-0000CC110000}"/>
    <cellStyle name="40% - Accent6 8 2 2" xfId="4611" xr:uid="{00000000-0005-0000-0000-0000CD110000}"/>
    <cellStyle name="40% - Accent6 8 2 2 2" xfId="4612" xr:uid="{00000000-0005-0000-0000-0000CE110000}"/>
    <cellStyle name="40% - Accent6 8 2 2 2 2" xfId="4613" xr:uid="{00000000-0005-0000-0000-0000CF110000}"/>
    <cellStyle name="40% - Accent6 8 2 2 3" xfId="4614" xr:uid="{00000000-0005-0000-0000-0000D0110000}"/>
    <cellStyle name="40% - Accent6 8 2 3" xfId="4615" xr:uid="{00000000-0005-0000-0000-0000D1110000}"/>
    <cellStyle name="40% - Accent6 8 2 3 2" xfId="4616" xr:uid="{00000000-0005-0000-0000-0000D2110000}"/>
    <cellStyle name="40% - Accent6 8 2 3 2 2" xfId="4617" xr:uid="{00000000-0005-0000-0000-0000D3110000}"/>
    <cellStyle name="40% - Accent6 8 2 3 3" xfId="4618" xr:uid="{00000000-0005-0000-0000-0000D4110000}"/>
    <cellStyle name="40% - Accent6 8 2 4" xfId="4619" xr:uid="{00000000-0005-0000-0000-0000D5110000}"/>
    <cellStyle name="40% - Accent6 8 2 4 2" xfId="4620" xr:uid="{00000000-0005-0000-0000-0000D6110000}"/>
    <cellStyle name="40% - Accent6 8 2 5" xfId="4621" xr:uid="{00000000-0005-0000-0000-0000D7110000}"/>
    <cellStyle name="40% - Accent6 8 2_Lcc_inputs" xfId="4622" xr:uid="{00000000-0005-0000-0000-0000D8110000}"/>
    <cellStyle name="40% - Accent6 8 3" xfId="4623" xr:uid="{00000000-0005-0000-0000-0000D9110000}"/>
    <cellStyle name="40% - Accent6 8 3 2" xfId="4624" xr:uid="{00000000-0005-0000-0000-0000DA110000}"/>
    <cellStyle name="40% - Accent6 8 3 2 2" xfId="4625" xr:uid="{00000000-0005-0000-0000-0000DB110000}"/>
    <cellStyle name="40% - Accent6 8 3 2 3" xfId="4626" xr:uid="{00000000-0005-0000-0000-0000DC110000}"/>
    <cellStyle name="40% - Accent6 8 3 3" xfId="4627" xr:uid="{00000000-0005-0000-0000-0000DD110000}"/>
    <cellStyle name="40% - Accent6 8 3 4" xfId="4628" xr:uid="{00000000-0005-0000-0000-0000DE110000}"/>
    <cellStyle name="40% - Accent6 8 3_Lcc_inputs" xfId="4629" xr:uid="{00000000-0005-0000-0000-0000DF110000}"/>
    <cellStyle name="40% - Accent6 8 4" xfId="4630" xr:uid="{00000000-0005-0000-0000-0000E0110000}"/>
    <cellStyle name="40% - Accent6 8 4 2" xfId="4631" xr:uid="{00000000-0005-0000-0000-0000E1110000}"/>
    <cellStyle name="40% - Accent6 8 4 2 2" xfId="4632" xr:uid="{00000000-0005-0000-0000-0000E2110000}"/>
    <cellStyle name="40% - Accent6 8 4 3" xfId="4633" xr:uid="{00000000-0005-0000-0000-0000E3110000}"/>
    <cellStyle name="40% - Accent6 8 5" xfId="4634" xr:uid="{00000000-0005-0000-0000-0000E4110000}"/>
    <cellStyle name="40% - Accent6 8 5 2" xfId="4635" xr:uid="{00000000-0005-0000-0000-0000E5110000}"/>
    <cellStyle name="40% - Accent6 8 6" xfId="4636" xr:uid="{00000000-0005-0000-0000-0000E6110000}"/>
    <cellStyle name="40% - Accent6 8 7" xfId="4637" xr:uid="{00000000-0005-0000-0000-0000E7110000}"/>
    <cellStyle name="40% - Accent6 8 8" xfId="4638" xr:uid="{00000000-0005-0000-0000-0000E8110000}"/>
    <cellStyle name="40% - Accent6 8_Lcc_inputs" xfId="4639" xr:uid="{00000000-0005-0000-0000-0000E9110000}"/>
    <cellStyle name="40% - Accent6 9" xfId="4640" xr:uid="{00000000-0005-0000-0000-0000EA110000}"/>
    <cellStyle name="40% - Accent6 9 2" xfId="4641" xr:uid="{00000000-0005-0000-0000-0000EB110000}"/>
    <cellStyle name="40% - Accent6 9 2 2" xfId="4642" xr:uid="{00000000-0005-0000-0000-0000EC110000}"/>
    <cellStyle name="40% - Accent6 9 2 2 2" xfId="4643" xr:uid="{00000000-0005-0000-0000-0000ED110000}"/>
    <cellStyle name="40% - Accent6 9 2 2 3" xfId="4644" xr:uid="{00000000-0005-0000-0000-0000EE110000}"/>
    <cellStyle name="40% - Accent6 9 2 3" xfId="4645" xr:uid="{00000000-0005-0000-0000-0000EF110000}"/>
    <cellStyle name="40% - Accent6 9 2 4" xfId="4646" xr:uid="{00000000-0005-0000-0000-0000F0110000}"/>
    <cellStyle name="40% - Accent6 9 2_Lcc_inputs" xfId="4647" xr:uid="{00000000-0005-0000-0000-0000F1110000}"/>
    <cellStyle name="40% - Accent6 9 3" xfId="4648" xr:uid="{00000000-0005-0000-0000-0000F2110000}"/>
    <cellStyle name="40% - Accent6 9 3 2" xfId="4649" xr:uid="{00000000-0005-0000-0000-0000F3110000}"/>
    <cellStyle name="40% - Accent6 9 3 2 2" xfId="4650" xr:uid="{00000000-0005-0000-0000-0000F4110000}"/>
    <cellStyle name="40% - Accent6 9 3 3" xfId="4651" xr:uid="{00000000-0005-0000-0000-0000F5110000}"/>
    <cellStyle name="40% - Accent6 9 4" xfId="4652" xr:uid="{00000000-0005-0000-0000-0000F6110000}"/>
    <cellStyle name="40% - Accent6 9 4 2" xfId="4653" xr:uid="{00000000-0005-0000-0000-0000F7110000}"/>
    <cellStyle name="40% - Accent6 9 5" xfId="4654" xr:uid="{00000000-0005-0000-0000-0000F8110000}"/>
    <cellStyle name="40% - Accent6 9 6" xfId="4655" xr:uid="{00000000-0005-0000-0000-0000F9110000}"/>
    <cellStyle name="40% - Accent6 9 7" xfId="4656" xr:uid="{00000000-0005-0000-0000-0000FA110000}"/>
    <cellStyle name="40% - Accent6 9_Lcc_inputs" xfId="4657" xr:uid="{00000000-0005-0000-0000-0000FB110000}"/>
    <cellStyle name="60% - Accent1 2" xfId="43" xr:uid="{00000000-0005-0000-0000-0000FC110000}"/>
    <cellStyle name="60% - Accent1 2 2" xfId="4658" xr:uid="{00000000-0005-0000-0000-0000FD110000}"/>
    <cellStyle name="60% - Accent1 2 2 2" xfId="4659" xr:uid="{00000000-0005-0000-0000-0000FE110000}"/>
    <cellStyle name="60% - Accent1 2 3" xfId="4660" xr:uid="{00000000-0005-0000-0000-0000FF110000}"/>
    <cellStyle name="60% - Accent1 2 4" xfId="4661" xr:uid="{00000000-0005-0000-0000-000000120000}"/>
    <cellStyle name="60% - Accent1 2 5" xfId="4662" xr:uid="{00000000-0005-0000-0000-000001120000}"/>
    <cellStyle name="60% - Accent1 3" xfId="4663" xr:uid="{00000000-0005-0000-0000-000002120000}"/>
    <cellStyle name="60% - Accent1 3 2" xfId="4664" xr:uid="{00000000-0005-0000-0000-000003120000}"/>
    <cellStyle name="60% - Accent1 3 2 2" xfId="4665" xr:uid="{00000000-0005-0000-0000-000004120000}"/>
    <cellStyle name="60% - Accent1 3 3" xfId="4666" xr:uid="{00000000-0005-0000-0000-000005120000}"/>
    <cellStyle name="60% - Accent1 3 3 2" xfId="4667" xr:uid="{00000000-0005-0000-0000-000006120000}"/>
    <cellStyle name="60% - Accent1 4" xfId="4668" xr:uid="{00000000-0005-0000-0000-000007120000}"/>
    <cellStyle name="60% - Accent2 2" xfId="44" xr:uid="{00000000-0005-0000-0000-000008120000}"/>
    <cellStyle name="60% - Accent2 2 2" xfId="4669" xr:uid="{00000000-0005-0000-0000-000009120000}"/>
    <cellStyle name="60% - Accent2 2 2 2" xfId="4670" xr:uid="{00000000-0005-0000-0000-00000A120000}"/>
    <cellStyle name="60% - Accent2 2 3" xfId="4671" xr:uid="{00000000-0005-0000-0000-00000B120000}"/>
    <cellStyle name="60% - Accent2 2 4" xfId="4672" xr:uid="{00000000-0005-0000-0000-00000C120000}"/>
    <cellStyle name="60% - Accent2 3" xfId="4673" xr:uid="{00000000-0005-0000-0000-00000D120000}"/>
    <cellStyle name="60% - Accent2 3 2" xfId="4674" xr:uid="{00000000-0005-0000-0000-00000E120000}"/>
    <cellStyle name="60% - Accent2 3 2 2" xfId="4675" xr:uid="{00000000-0005-0000-0000-00000F120000}"/>
    <cellStyle name="60% - Accent2 3 3" xfId="4676" xr:uid="{00000000-0005-0000-0000-000010120000}"/>
    <cellStyle name="60% - Accent2 3 3 2" xfId="4677" xr:uid="{00000000-0005-0000-0000-000011120000}"/>
    <cellStyle name="60% - Accent2 4" xfId="4678" xr:uid="{00000000-0005-0000-0000-000012120000}"/>
    <cellStyle name="60% - Accent3 2" xfId="45" xr:uid="{00000000-0005-0000-0000-000013120000}"/>
    <cellStyle name="60% - Accent3 2 2" xfId="4679" xr:uid="{00000000-0005-0000-0000-000014120000}"/>
    <cellStyle name="60% - Accent3 2 2 2" xfId="4680" xr:uid="{00000000-0005-0000-0000-000015120000}"/>
    <cellStyle name="60% - Accent3 2 3" xfId="4681" xr:uid="{00000000-0005-0000-0000-000016120000}"/>
    <cellStyle name="60% - Accent3 2 4" xfId="4682" xr:uid="{00000000-0005-0000-0000-000017120000}"/>
    <cellStyle name="60% - Accent3 2 5" xfId="4683" xr:uid="{00000000-0005-0000-0000-000018120000}"/>
    <cellStyle name="60% - Accent3 3" xfId="4684" xr:uid="{00000000-0005-0000-0000-000019120000}"/>
    <cellStyle name="60% - Accent3 3 2" xfId="4685" xr:uid="{00000000-0005-0000-0000-00001A120000}"/>
    <cellStyle name="60% - Accent3 3 2 2" xfId="4686" xr:uid="{00000000-0005-0000-0000-00001B120000}"/>
    <cellStyle name="60% - Accent3 3 3" xfId="4687" xr:uid="{00000000-0005-0000-0000-00001C120000}"/>
    <cellStyle name="60% - Accent3 3 3 2" xfId="4688" xr:uid="{00000000-0005-0000-0000-00001D120000}"/>
    <cellStyle name="60% - Accent3 4" xfId="4689" xr:uid="{00000000-0005-0000-0000-00001E120000}"/>
    <cellStyle name="60% - Accent4 2" xfId="46" xr:uid="{00000000-0005-0000-0000-00001F120000}"/>
    <cellStyle name="60% - Accent4 2 2" xfId="4690" xr:uid="{00000000-0005-0000-0000-000020120000}"/>
    <cellStyle name="60% - Accent4 2 2 2" xfId="4691" xr:uid="{00000000-0005-0000-0000-000021120000}"/>
    <cellStyle name="60% - Accent4 2 3" xfId="4692" xr:uid="{00000000-0005-0000-0000-000022120000}"/>
    <cellStyle name="60% - Accent4 2 4" xfId="4693" xr:uid="{00000000-0005-0000-0000-000023120000}"/>
    <cellStyle name="60% - Accent4 2 5" xfId="4694" xr:uid="{00000000-0005-0000-0000-000024120000}"/>
    <cellStyle name="60% - Accent4 3" xfId="4695" xr:uid="{00000000-0005-0000-0000-000025120000}"/>
    <cellStyle name="60% - Accent4 3 2" xfId="4696" xr:uid="{00000000-0005-0000-0000-000026120000}"/>
    <cellStyle name="60% - Accent4 3 2 2" xfId="4697" xr:uid="{00000000-0005-0000-0000-000027120000}"/>
    <cellStyle name="60% - Accent4 3 3" xfId="4698" xr:uid="{00000000-0005-0000-0000-000028120000}"/>
    <cellStyle name="60% - Accent4 3 3 2" xfId="4699" xr:uid="{00000000-0005-0000-0000-000029120000}"/>
    <cellStyle name="60% - Accent4 4" xfId="4700" xr:uid="{00000000-0005-0000-0000-00002A120000}"/>
    <cellStyle name="60% - Accent5 2" xfId="47" xr:uid="{00000000-0005-0000-0000-00002B120000}"/>
    <cellStyle name="60% - Accent5 2 2" xfId="4701" xr:uid="{00000000-0005-0000-0000-00002C120000}"/>
    <cellStyle name="60% - Accent5 2 2 2" xfId="4702" xr:uid="{00000000-0005-0000-0000-00002D120000}"/>
    <cellStyle name="60% - Accent5 2 3" xfId="4703" xr:uid="{00000000-0005-0000-0000-00002E120000}"/>
    <cellStyle name="60% - Accent5 2 4" xfId="4704" xr:uid="{00000000-0005-0000-0000-00002F120000}"/>
    <cellStyle name="60% - Accent5 3" xfId="4705" xr:uid="{00000000-0005-0000-0000-000030120000}"/>
    <cellStyle name="60% - Accent5 3 2" xfId="4706" xr:uid="{00000000-0005-0000-0000-000031120000}"/>
    <cellStyle name="60% - Accent5 3 2 2" xfId="4707" xr:uid="{00000000-0005-0000-0000-000032120000}"/>
    <cellStyle name="60% - Accent5 3 3" xfId="4708" xr:uid="{00000000-0005-0000-0000-000033120000}"/>
    <cellStyle name="60% - Accent5 3 3 2" xfId="4709" xr:uid="{00000000-0005-0000-0000-000034120000}"/>
    <cellStyle name="60% - Accent5 4" xfId="4710" xr:uid="{00000000-0005-0000-0000-000035120000}"/>
    <cellStyle name="60% - Accent6 2" xfId="48" xr:uid="{00000000-0005-0000-0000-000036120000}"/>
    <cellStyle name="60% - Accent6 2 2" xfId="4711" xr:uid="{00000000-0005-0000-0000-000037120000}"/>
    <cellStyle name="60% - Accent6 2 2 2" xfId="4712" xr:uid="{00000000-0005-0000-0000-000038120000}"/>
    <cellStyle name="60% - Accent6 2 3" xfId="4713" xr:uid="{00000000-0005-0000-0000-000039120000}"/>
    <cellStyle name="60% - Accent6 2 4" xfId="4714" xr:uid="{00000000-0005-0000-0000-00003A120000}"/>
    <cellStyle name="60% - Accent6 2 5" xfId="4715" xr:uid="{00000000-0005-0000-0000-00003B120000}"/>
    <cellStyle name="60% - Accent6 3" xfId="4716" xr:uid="{00000000-0005-0000-0000-00003C120000}"/>
    <cellStyle name="60% - Accent6 3 2" xfId="4717" xr:uid="{00000000-0005-0000-0000-00003D120000}"/>
    <cellStyle name="60% - Accent6 3 2 2" xfId="4718" xr:uid="{00000000-0005-0000-0000-00003E120000}"/>
    <cellStyle name="60% - Accent6 3 3" xfId="4719" xr:uid="{00000000-0005-0000-0000-00003F120000}"/>
    <cellStyle name="60% - Accent6 3 3 2" xfId="4720" xr:uid="{00000000-0005-0000-0000-000040120000}"/>
    <cellStyle name="60% - Accent6 4" xfId="4721" xr:uid="{00000000-0005-0000-0000-000041120000}"/>
    <cellStyle name="Accent1 - 20%" xfId="4722" xr:uid="{00000000-0005-0000-0000-000042120000}"/>
    <cellStyle name="Accent1 - 20% 2" xfId="4723" xr:uid="{00000000-0005-0000-0000-000043120000}"/>
    <cellStyle name="Accent1 - 20% 3" xfId="4724" xr:uid="{00000000-0005-0000-0000-000044120000}"/>
    <cellStyle name="Accent1 - 40%" xfId="4725" xr:uid="{00000000-0005-0000-0000-000045120000}"/>
    <cellStyle name="Accent1 - 40% 2" xfId="4726" xr:uid="{00000000-0005-0000-0000-000046120000}"/>
    <cellStyle name="Accent1 - 40% 3" xfId="4727" xr:uid="{00000000-0005-0000-0000-000047120000}"/>
    <cellStyle name="Accent1 - 60%" xfId="4728" xr:uid="{00000000-0005-0000-0000-000048120000}"/>
    <cellStyle name="Accent1 2" xfId="49" xr:uid="{00000000-0005-0000-0000-000049120000}"/>
    <cellStyle name="Accent1 2 2" xfId="4729" xr:uid="{00000000-0005-0000-0000-00004A120000}"/>
    <cellStyle name="Accent1 2 2 2" xfId="4730" xr:uid="{00000000-0005-0000-0000-00004B120000}"/>
    <cellStyle name="Accent1 2 3" xfId="4731" xr:uid="{00000000-0005-0000-0000-00004C120000}"/>
    <cellStyle name="Accent1 2 4" xfId="4732" xr:uid="{00000000-0005-0000-0000-00004D120000}"/>
    <cellStyle name="Accent1 2 5" xfId="4733" xr:uid="{00000000-0005-0000-0000-00004E120000}"/>
    <cellStyle name="Accent1 3" xfId="4734" xr:uid="{00000000-0005-0000-0000-00004F120000}"/>
    <cellStyle name="Accent1 3 2" xfId="4735" xr:uid="{00000000-0005-0000-0000-000050120000}"/>
    <cellStyle name="Accent1 3 2 2" xfId="4736" xr:uid="{00000000-0005-0000-0000-000051120000}"/>
    <cellStyle name="Accent1 3 3" xfId="4737" xr:uid="{00000000-0005-0000-0000-000052120000}"/>
    <cellStyle name="Accent1 3 3 2" xfId="4738" xr:uid="{00000000-0005-0000-0000-000053120000}"/>
    <cellStyle name="Accent1 4" xfId="4739" xr:uid="{00000000-0005-0000-0000-000054120000}"/>
    <cellStyle name="Accent1 5" xfId="55265" xr:uid="{00000000-0005-0000-0000-000055120000}"/>
    <cellStyle name="Accent1 6" xfId="55277" xr:uid="{00000000-0005-0000-0000-000056120000}"/>
    <cellStyle name="Accent1 7" xfId="55322" xr:uid="{00000000-0005-0000-0000-000057120000}"/>
    <cellStyle name="Accent2 - 20%" xfId="4740" xr:uid="{00000000-0005-0000-0000-000058120000}"/>
    <cellStyle name="Accent2 - 20% 2" xfId="4741" xr:uid="{00000000-0005-0000-0000-000059120000}"/>
    <cellStyle name="Accent2 - 20% 3" xfId="4742" xr:uid="{00000000-0005-0000-0000-00005A120000}"/>
    <cellStyle name="Accent2 - 40%" xfId="4743" xr:uid="{00000000-0005-0000-0000-00005B120000}"/>
    <cellStyle name="Accent2 - 40% 2" xfId="4744" xr:uid="{00000000-0005-0000-0000-00005C120000}"/>
    <cellStyle name="Accent2 - 40% 3" xfId="4745" xr:uid="{00000000-0005-0000-0000-00005D120000}"/>
    <cellStyle name="Accent2 - 60%" xfId="4746" xr:uid="{00000000-0005-0000-0000-00005E120000}"/>
    <cellStyle name="Accent2 2" xfId="50" xr:uid="{00000000-0005-0000-0000-00005F120000}"/>
    <cellStyle name="Accent2 2 2" xfId="4747" xr:uid="{00000000-0005-0000-0000-000060120000}"/>
    <cellStyle name="Accent2 2 2 2" xfId="4748" xr:uid="{00000000-0005-0000-0000-000061120000}"/>
    <cellStyle name="Accent2 2 3" xfId="4749" xr:uid="{00000000-0005-0000-0000-000062120000}"/>
    <cellStyle name="Accent2 2 4" xfId="4750" xr:uid="{00000000-0005-0000-0000-000063120000}"/>
    <cellStyle name="Accent2 2 5" xfId="4751" xr:uid="{00000000-0005-0000-0000-000064120000}"/>
    <cellStyle name="Accent2 3" xfId="4752" xr:uid="{00000000-0005-0000-0000-000065120000}"/>
    <cellStyle name="Accent2 3 2" xfId="4753" xr:uid="{00000000-0005-0000-0000-000066120000}"/>
    <cellStyle name="Accent2 3 2 2" xfId="4754" xr:uid="{00000000-0005-0000-0000-000067120000}"/>
    <cellStyle name="Accent2 3 3" xfId="4755" xr:uid="{00000000-0005-0000-0000-000068120000}"/>
    <cellStyle name="Accent2 3 3 2" xfId="4756" xr:uid="{00000000-0005-0000-0000-000069120000}"/>
    <cellStyle name="Accent2 4" xfId="4757" xr:uid="{00000000-0005-0000-0000-00006A120000}"/>
    <cellStyle name="Accent2 5" xfId="55266" xr:uid="{00000000-0005-0000-0000-00006B120000}"/>
    <cellStyle name="Accent2 6" xfId="55276" xr:uid="{00000000-0005-0000-0000-00006C120000}"/>
    <cellStyle name="Accent2 7" xfId="55323" xr:uid="{00000000-0005-0000-0000-00006D120000}"/>
    <cellStyle name="Accent3 - 20%" xfId="4758" xr:uid="{00000000-0005-0000-0000-00006E120000}"/>
    <cellStyle name="Accent3 - 20% 2" xfId="4759" xr:uid="{00000000-0005-0000-0000-00006F120000}"/>
    <cellStyle name="Accent3 - 20% 3" xfId="4760" xr:uid="{00000000-0005-0000-0000-000070120000}"/>
    <cellStyle name="Accent3 - 40%" xfId="4761" xr:uid="{00000000-0005-0000-0000-000071120000}"/>
    <cellStyle name="Accent3 - 40% 2" xfId="4762" xr:uid="{00000000-0005-0000-0000-000072120000}"/>
    <cellStyle name="Accent3 - 40% 3" xfId="4763" xr:uid="{00000000-0005-0000-0000-000073120000}"/>
    <cellStyle name="Accent3 - 60%" xfId="4764" xr:uid="{00000000-0005-0000-0000-000074120000}"/>
    <cellStyle name="Accent3 2" xfId="51" xr:uid="{00000000-0005-0000-0000-000075120000}"/>
    <cellStyle name="Accent3 2 2" xfId="4765" xr:uid="{00000000-0005-0000-0000-000076120000}"/>
    <cellStyle name="Accent3 2 2 2" xfId="4766" xr:uid="{00000000-0005-0000-0000-000077120000}"/>
    <cellStyle name="Accent3 2 3" xfId="4767" xr:uid="{00000000-0005-0000-0000-000078120000}"/>
    <cellStyle name="Accent3 2 4" xfId="4768" xr:uid="{00000000-0005-0000-0000-000079120000}"/>
    <cellStyle name="Accent3 2 5" xfId="4769" xr:uid="{00000000-0005-0000-0000-00007A120000}"/>
    <cellStyle name="Accent3 3" xfId="4770" xr:uid="{00000000-0005-0000-0000-00007B120000}"/>
    <cellStyle name="Accent3 3 2" xfId="4771" xr:uid="{00000000-0005-0000-0000-00007C120000}"/>
    <cellStyle name="Accent3 3 2 2" xfId="4772" xr:uid="{00000000-0005-0000-0000-00007D120000}"/>
    <cellStyle name="Accent3 3 3" xfId="4773" xr:uid="{00000000-0005-0000-0000-00007E120000}"/>
    <cellStyle name="Accent3 3 3 2" xfId="4774" xr:uid="{00000000-0005-0000-0000-00007F120000}"/>
    <cellStyle name="Accent3 4" xfId="4775" xr:uid="{00000000-0005-0000-0000-000080120000}"/>
    <cellStyle name="Accent3 5" xfId="55267" xr:uid="{00000000-0005-0000-0000-000081120000}"/>
    <cellStyle name="Accent3 6" xfId="55275" xr:uid="{00000000-0005-0000-0000-000082120000}"/>
    <cellStyle name="Accent3 7" xfId="55324" xr:uid="{00000000-0005-0000-0000-000083120000}"/>
    <cellStyle name="Accent4 - 20%" xfId="4776" xr:uid="{00000000-0005-0000-0000-000084120000}"/>
    <cellStyle name="Accent4 - 20% 2" xfId="4777" xr:uid="{00000000-0005-0000-0000-000085120000}"/>
    <cellStyle name="Accent4 - 20% 3" xfId="4778" xr:uid="{00000000-0005-0000-0000-000086120000}"/>
    <cellStyle name="Accent4 - 40%" xfId="4779" xr:uid="{00000000-0005-0000-0000-000087120000}"/>
    <cellStyle name="Accent4 - 40% 2" xfId="4780" xr:uid="{00000000-0005-0000-0000-000088120000}"/>
    <cellStyle name="Accent4 - 40% 3" xfId="4781" xr:uid="{00000000-0005-0000-0000-000089120000}"/>
    <cellStyle name="Accent4 - 60%" xfId="4782" xr:uid="{00000000-0005-0000-0000-00008A120000}"/>
    <cellStyle name="Accent4 2" xfId="52" xr:uid="{00000000-0005-0000-0000-00008B120000}"/>
    <cellStyle name="Accent4 2 2" xfId="4783" xr:uid="{00000000-0005-0000-0000-00008C120000}"/>
    <cellStyle name="Accent4 2 2 2" xfId="4784" xr:uid="{00000000-0005-0000-0000-00008D120000}"/>
    <cellStyle name="Accent4 2 3" xfId="4785" xr:uid="{00000000-0005-0000-0000-00008E120000}"/>
    <cellStyle name="Accent4 2 4" xfId="4786" xr:uid="{00000000-0005-0000-0000-00008F120000}"/>
    <cellStyle name="Accent4 2 5" xfId="4787" xr:uid="{00000000-0005-0000-0000-000090120000}"/>
    <cellStyle name="Accent4 3" xfId="4788" xr:uid="{00000000-0005-0000-0000-000091120000}"/>
    <cellStyle name="Accent4 3 2" xfId="4789" xr:uid="{00000000-0005-0000-0000-000092120000}"/>
    <cellStyle name="Accent4 3 2 2" xfId="4790" xr:uid="{00000000-0005-0000-0000-000093120000}"/>
    <cellStyle name="Accent4 3 3" xfId="4791" xr:uid="{00000000-0005-0000-0000-000094120000}"/>
    <cellStyle name="Accent4 3 3 2" xfId="4792" xr:uid="{00000000-0005-0000-0000-000095120000}"/>
    <cellStyle name="Accent4 4" xfId="4793" xr:uid="{00000000-0005-0000-0000-000096120000}"/>
    <cellStyle name="Accent4 5" xfId="55268" xr:uid="{00000000-0005-0000-0000-000097120000}"/>
    <cellStyle name="Accent4 6" xfId="55274" xr:uid="{00000000-0005-0000-0000-000098120000}"/>
    <cellStyle name="Accent4 7" xfId="55325" xr:uid="{00000000-0005-0000-0000-000099120000}"/>
    <cellStyle name="Accent5 - 20%" xfId="4794" xr:uid="{00000000-0005-0000-0000-00009A120000}"/>
    <cellStyle name="Accent5 - 20% 2" xfId="4795" xr:uid="{00000000-0005-0000-0000-00009B120000}"/>
    <cellStyle name="Accent5 - 20% 3" xfId="4796" xr:uid="{00000000-0005-0000-0000-00009C120000}"/>
    <cellStyle name="Accent5 - 40%" xfId="4797" xr:uid="{00000000-0005-0000-0000-00009D120000}"/>
    <cellStyle name="Accent5 - 40% 2" xfId="4798" xr:uid="{00000000-0005-0000-0000-00009E120000}"/>
    <cellStyle name="Accent5 - 40% 3" xfId="4799" xr:uid="{00000000-0005-0000-0000-00009F120000}"/>
    <cellStyle name="Accent5 - 60%" xfId="4800" xr:uid="{00000000-0005-0000-0000-0000A0120000}"/>
    <cellStyle name="Accent5 2" xfId="53" xr:uid="{00000000-0005-0000-0000-0000A1120000}"/>
    <cellStyle name="Accent5 2 2" xfId="4801" xr:uid="{00000000-0005-0000-0000-0000A2120000}"/>
    <cellStyle name="Accent5 2 2 2" xfId="4802" xr:uid="{00000000-0005-0000-0000-0000A3120000}"/>
    <cellStyle name="Accent5 2 3" xfId="4803" xr:uid="{00000000-0005-0000-0000-0000A4120000}"/>
    <cellStyle name="Accent5 2 4" xfId="4804" xr:uid="{00000000-0005-0000-0000-0000A5120000}"/>
    <cellStyle name="Accent5 3" xfId="4805" xr:uid="{00000000-0005-0000-0000-0000A6120000}"/>
    <cellStyle name="Accent5 3 2" xfId="4806" xr:uid="{00000000-0005-0000-0000-0000A7120000}"/>
    <cellStyle name="Accent5 3 2 2" xfId="4807" xr:uid="{00000000-0005-0000-0000-0000A8120000}"/>
    <cellStyle name="Accent5 3 3" xfId="4808" xr:uid="{00000000-0005-0000-0000-0000A9120000}"/>
    <cellStyle name="Accent5 3 3 2" xfId="4809" xr:uid="{00000000-0005-0000-0000-0000AA120000}"/>
    <cellStyle name="Accent5 4" xfId="4810" xr:uid="{00000000-0005-0000-0000-0000AB120000}"/>
    <cellStyle name="Accent5 5" xfId="55269" xr:uid="{00000000-0005-0000-0000-0000AC120000}"/>
    <cellStyle name="Accent5 6" xfId="55273" xr:uid="{00000000-0005-0000-0000-0000AD120000}"/>
    <cellStyle name="Accent5 7" xfId="55326" xr:uid="{00000000-0005-0000-0000-0000AE120000}"/>
    <cellStyle name="Accent6 - 20%" xfId="4811" xr:uid="{00000000-0005-0000-0000-0000AF120000}"/>
    <cellStyle name="Accent6 - 20% 2" xfId="4812" xr:uid="{00000000-0005-0000-0000-0000B0120000}"/>
    <cellStyle name="Accent6 - 20% 3" xfId="4813" xr:uid="{00000000-0005-0000-0000-0000B1120000}"/>
    <cellStyle name="Accent6 - 40%" xfId="4814" xr:uid="{00000000-0005-0000-0000-0000B2120000}"/>
    <cellStyle name="Accent6 - 40% 2" xfId="4815" xr:uid="{00000000-0005-0000-0000-0000B3120000}"/>
    <cellStyle name="Accent6 - 40% 3" xfId="4816" xr:uid="{00000000-0005-0000-0000-0000B4120000}"/>
    <cellStyle name="Accent6 - 60%" xfId="4817" xr:uid="{00000000-0005-0000-0000-0000B5120000}"/>
    <cellStyle name="Accent6 2" xfId="54" xr:uid="{00000000-0005-0000-0000-0000B6120000}"/>
    <cellStyle name="Accent6 2 2" xfId="4818" xr:uid="{00000000-0005-0000-0000-0000B7120000}"/>
    <cellStyle name="Accent6 2 2 2" xfId="4819" xr:uid="{00000000-0005-0000-0000-0000B8120000}"/>
    <cellStyle name="Accent6 2 3" xfId="4820" xr:uid="{00000000-0005-0000-0000-0000B9120000}"/>
    <cellStyle name="Accent6 2 4" xfId="4821" xr:uid="{00000000-0005-0000-0000-0000BA120000}"/>
    <cellStyle name="Accent6 2 5" xfId="4822" xr:uid="{00000000-0005-0000-0000-0000BB120000}"/>
    <cellStyle name="Accent6 3" xfId="4823" xr:uid="{00000000-0005-0000-0000-0000BC120000}"/>
    <cellStyle name="Accent6 3 2" xfId="4824" xr:uid="{00000000-0005-0000-0000-0000BD120000}"/>
    <cellStyle name="Accent6 3 2 2" xfId="4825" xr:uid="{00000000-0005-0000-0000-0000BE120000}"/>
    <cellStyle name="Accent6 3 3" xfId="4826" xr:uid="{00000000-0005-0000-0000-0000BF120000}"/>
    <cellStyle name="Accent6 3 3 2" xfId="4827" xr:uid="{00000000-0005-0000-0000-0000C0120000}"/>
    <cellStyle name="Accent6 4" xfId="4828" xr:uid="{00000000-0005-0000-0000-0000C1120000}"/>
    <cellStyle name="Accent6 5" xfId="55270" xr:uid="{00000000-0005-0000-0000-0000C2120000}"/>
    <cellStyle name="Accent6 6" xfId="55271" xr:uid="{00000000-0005-0000-0000-0000C3120000}"/>
    <cellStyle name="Accent6 7" xfId="55327" xr:uid="{00000000-0005-0000-0000-0000C4120000}"/>
    <cellStyle name="Bad 2" xfId="55" xr:uid="{00000000-0005-0000-0000-0000C5120000}"/>
    <cellStyle name="Bad 2 2" xfId="4829" xr:uid="{00000000-0005-0000-0000-0000C6120000}"/>
    <cellStyle name="Bad 2 2 2" xfId="4830" xr:uid="{00000000-0005-0000-0000-0000C7120000}"/>
    <cellStyle name="Bad 2 3" xfId="4831" xr:uid="{00000000-0005-0000-0000-0000C8120000}"/>
    <cellStyle name="Bad 2 4" xfId="4832" xr:uid="{00000000-0005-0000-0000-0000C9120000}"/>
    <cellStyle name="Bad 2 5" xfId="4833" xr:uid="{00000000-0005-0000-0000-0000CA120000}"/>
    <cellStyle name="Bad 3" xfId="4834" xr:uid="{00000000-0005-0000-0000-0000CB120000}"/>
    <cellStyle name="Bad 3 2" xfId="4835" xr:uid="{00000000-0005-0000-0000-0000CC120000}"/>
    <cellStyle name="Bad 3 2 2" xfId="4836" xr:uid="{00000000-0005-0000-0000-0000CD120000}"/>
    <cellStyle name="Bad 3 3" xfId="4837" xr:uid="{00000000-0005-0000-0000-0000CE120000}"/>
    <cellStyle name="Bad 3 3 2" xfId="4838" xr:uid="{00000000-0005-0000-0000-0000CF120000}"/>
    <cellStyle name="Bad 4" xfId="4839" xr:uid="{00000000-0005-0000-0000-0000D0120000}"/>
    <cellStyle name="Body: normal cell" xfId="4840" xr:uid="{00000000-0005-0000-0000-0000D1120000}"/>
    <cellStyle name="BVM NonLink" xfId="4841" xr:uid="{00000000-0005-0000-0000-0000D2120000}"/>
    <cellStyle name="Calculated Value" xfId="4842" xr:uid="{00000000-0005-0000-0000-0000D3120000}"/>
    <cellStyle name="Calculated Value 2" xfId="4843" xr:uid="{00000000-0005-0000-0000-0000D4120000}"/>
    <cellStyle name="Calculated Value 2 2" xfId="4844" xr:uid="{00000000-0005-0000-0000-0000D5120000}"/>
    <cellStyle name="Calculated Value 2 2 2" xfId="4845" xr:uid="{00000000-0005-0000-0000-0000D6120000}"/>
    <cellStyle name="Calculated Value 2 3" xfId="4846" xr:uid="{00000000-0005-0000-0000-0000D7120000}"/>
    <cellStyle name="Calculated Value 3" xfId="4847" xr:uid="{00000000-0005-0000-0000-0000D8120000}"/>
    <cellStyle name="Calculated Value 3 2" xfId="4848" xr:uid="{00000000-0005-0000-0000-0000D9120000}"/>
    <cellStyle name="Calculated Value 4" xfId="4849" xr:uid="{00000000-0005-0000-0000-0000DA120000}"/>
    <cellStyle name="Calculated Value_Lcc_inputs" xfId="4850" xr:uid="{00000000-0005-0000-0000-0000DB120000}"/>
    <cellStyle name="Calculation 2" xfId="56" xr:uid="{00000000-0005-0000-0000-0000DC120000}"/>
    <cellStyle name="Calculation 2 2" xfId="86" xr:uid="{00000000-0005-0000-0000-0000DD120000}"/>
    <cellStyle name="Calculation 2 2 2" xfId="4853" xr:uid="{00000000-0005-0000-0000-0000DE120000}"/>
    <cellStyle name="Calculation 2 2 2 2" xfId="4854" xr:uid="{00000000-0005-0000-0000-0000DF120000}"/>
    <cellStyle name="Calculation 2 2 3" xfId="4855" xr:uid="{00000000-0005-0000-0000-0000E0120000}"/>
    <cellStyle name="Calculation 2 2 4" xfId="4852" xr:uid="{00000000-0005-0000-0000-0000E1120000}"/>
    <cellStyle name="Calculation 2 2_Lcc_inputs" xfId="4856" xr:uid="{00000000-0005-0000-0000-0000E2120000}"/>
    <cellStyle name="Calculation 2 3" xfId="4857" xr:uid="{00000000-0005-0000-0000-0000E3120000}"/>
    <cellStyle name="Calculation 2 3 2" xfId="4858" xr:uid="{00000000-0005-0000-0000-0000E4120000}"/>
    <cellStyle name="Calculation 2 3 2 2" xfId="4859" xr:uid="{00000000-0005-0000-0000-0000E5120000}"/>
    <cellStyle name="Calculation 2 3 3" xfId="4860" xr:uid="{00000000-0005-0000-0000-0000E6120000}"/>
    <cellStyle name="Calculation 2 3_Lcc_inputs" xfId="4861" xr:uid="{00000000-0005-0000-0000-0000E7120000}"/>
    <cellStyle name="Calculation 2 4" xfId="4862" xr:uid="{00000000-0005-0000-0000-0000E8120000}"/>
    <cellStyle name="Calculation 2 4 2" xfId="4863" xr:uid="{00000000-0005-0000-0000-0000E9120000}"/>
    <cellStyle name="Calculation 2 5" xfId="4864" xr:uid="{00000000-0005-0000-0000-0000EA120000}"/>
    <cellStyle name="Calculation 2 6" xfId="4851" xr:uid="{00000000-0005-0000-0000-0000EB120000}"/>
    <cellStyle name="Calculation 2_Lcc_inputs" xfId="4865" xr:uid="{00000000-0005-0000-0000-0000EC120000}"/>
    <cellStyle name="Calculation 3" xfId="4866" xr:uid="{00000000-0005-0000-0000-0000ED120000}"/>
    <cellStyle name="Calculation 3 2" xfId="4867" xr:uid="{00000000-0005-0000-0000-0000EE120000}"/>
    <cellStyle name="Calculation 3 2 2" xfId="4868" xr:uid="{00000000-0005-0000-0000-0000EF120000}"/>
    <cellStyle name="Calculation 3 3" xfId="4869" xr:uid="{00000000-0005-0000-0000-0000F0120000}"/>
    <cellStyle name="Calculation 3 3 2" xfId="4870" xr:uid="{00000000-0005-0000-0000-0000F1120000}"/>
    <cellStyle name="Calculation 3 3 3" xfId="4871" xr:uid="{00000000-0005-0000-0000-0000F2120000}"/>
    <cellStyle name="Calculation 3_Lcc_inputs" xfId="4872" xr:uid="{00000000-0005-0000-0000-0000F3120000}"/>
    <cellStyle name="Calculation 4" xfId="4873" xr:uid="{00000000-0005-0000-0000-0000F4120000}"/>
    <cellStyle name="Calculation 4 2" xfId="4874" xr:uid="{00000000-0005-0000-0000-0000F5120000}"/>
    <cellStyle name="Calculation 4 2 2" xfId="4875" xr:uid="{00000000-0005-0000-0000-0000F6120000}"/>
    <cellStyle name="Calculation 4_Lcc_inputs" xfId="4876" xr:uid="{00000000-0005-0000-0000-0000F7120000}"/>
    <cellStyle name="Check Cell 2" xfId="57" xr:uid="{00000000-0005-0000-0000-0000F8120000}"/>
    <cellStyle name="Check Cell 2 2" xfId="4877" xr:uid="{00000000-0005-0000-0000-0000F9120000}"/>
    <cellStyle name="Check Cell 2 2 2" xfId="4878" xr:uid="{00000000-0005-0000-0000-0000FA120000}"/>
    <cellStyle name="Check Cell 2 2 2 2" xfId="4879" xr:uid="{00000000-0005-0000-0000-0000FB120000}"/>
    <cellStyle name="Check Cell 2 2 3" xfId="4880" xr:uid="{00000000-0005-0000-0000-0000FC120000}"/>
    <cellStyle name="Check Cell 2 2 3 2" xfId="4881" xr:uid="{00000000-0005-0000-0000-0000FD120000}"/>
    <cellStyle name="Check Cell 2 2 4" xfId="4882" xr:uid="{00000000-0005-0000-0000-0000FE120000}"/>
    <cellStyle name="Check Cell 2 2 5" xfId="4883" xr:uid="{00000000-0005-0000-0000-0000FF120000}"/>
    <cellStyle name="Check Cell 2 3" xfId="4884" xr:uid="{00000000-0005-0000-0000-000000130000}"/>
    <cellStyle name="Check Cell 2 3 2" xfId="4885" xr:uid="{00000000-0005-0000-0000-000001130000}"/>
    <cellStyle name="Check Cell 2 3 2 2" xfId="4886" xr:uid="{00000000-0005-0000-0000-000002130000}"/>
    <cellStyle name="Check Cell 2 3 3" xfId="4887" xr:uid="{00000000-0005-0000-0000-000003130000}"/>
    <cellStyle name="Check Cell 2 3 3 2" xfId="4888" xr:uid="{00000000-0005-0000-0000-000004130000}"/>
    <cellStyle name="Check Cell 2 3 4" xfId="4889" xr:uid="{00000000-0005-0000-0000-000005130000}"/>
    <cellStyle name="Check Cell 2 4" xfId="4890" xr:uid="{00000000-0005-0000-0000-000006130000}"/>
    <cellStyle name="Check Cell 2 4 2" xfId="4891" xr:uid="{00000000-0005-0000-0000-000007130000}"/>
    <cellStyle name="Check Cell 2 5" xfId="4892" xr:uid="{00000000-0005-0000-0000-000008130000}"/>
    <cellStyle name="Check Cell 2 6" xfId="4893" xr:uid="{00000000-0005-0000-0000-000009130000}"/>
    <cellStyle name="Check Cell 2 7" xfId="4894" xr:uid="{00000000-0005-0000-0000-00000A130000}"/>
    <cellStyle name="Check Cell 3" xfId="4895" xr:uid="{00000000-0005-0000-0000-00000B130000}"/>
    <cellStyle name="Check Cell 3 2" xfId="4896" xr:uid="{00000000-0005-0000-0000-00000C130000}"/>
    <cellStyle name="Check Cell 3 2 2" xfId="4897" xr:uid="{00000000-0005-0000-0000-00000D130000}"/>
    <cellStyle name="Check Cell 3 3" xfId="4898" xr:uid="{00000000-0005-0000-0000-00000E130000}"/>
    <cellStyle name="Check Cell 3 3 2" xfId="4899" xr:uid="{00000000-0005-0000-0000-00000F130000}"/>
    <cellStyle name="Check Cell 3 3 3" xfId="4900" xr:uid="{00000000-0005-0000-0000-000010130000}"/>
    <cellStyle name="Check Cell 3 4" xfId="4901" xr:uid="{00000000-0005-0000-0000-000011130000}"/>
    <cellStyle name="Check Cell 3 4 2" xfId="4902" xr:uid="{00000000-0005-0000-0000-000012130000}"/>
    <cellStyle name="Check Cell 3 5" xfId="4903" xr:uid="{00000000-0005-0000-0000-000013130000}"/>
    <cellStyle name="Check Cell 4" xfId="4904" xr:uid="{00000000-0005-0000-0000-000014130000}"/>
    <cellStyle name="Check Cell 4 2" xfId="4905" xr:uid="{00000000-0005-0000-0000-000015130000}"/>
    <cellStyle name="Check Cell 4 2 2" xfId="4906" xr:uid="{00000000-0005-0000-0000-000016130000}"/>
    <cellStyle name="Check Cell 4 3" xfId="4907" xr:uid="{00000000-0005-0000-0000-000017130000}"/>
    <cellStyle name="Check Cell 4 3 2" xfId="4908" xr:uid="{00000000-0005-0000-0000-000018130000}"/>
    <cellStyle name="Comma" xfId="55336" builtinId="3"/>
    <cellStyle name="Comma [0] 2" xfId="4909" xr:uid="{00000000-0005-0000-0000-000019130000}"/>
    <cellStyle name="Comma [0] 2 2" xfId="4910" xr:uid="{00000000-0005-0000-0000-00001A130000}"/>
    <cellStyle name="Comma 10" xfId="4911" xr:uid="{00000000-0005-0000-0000-00001B130000}"/>
    <cellStyle name="Comma 10 2" xfId="4912" xr:uid="{00000000-0005-0000-0000-00001C130000}"/>
    <cellStyle name="Comma 10 2 2" xfId="4913" xr:uid="{00000000-0005-0000-0000-00001D130000}"/>
    <cellStyle name="Comma 10 2 3" xfId="4914" xr:uid="{00000000-0005-0000-0000-00001E130000}"/>
    <cellStyle name="Comma 10 3" xfId="4915" xr:uid="{00000000-0005-0000-0000-00001F130000}"/>
    <cellStyle name="Comma 10 4" xfId="4916" xr:uid="{00000000-0005-0000-0000-000020130000}"/>
    <cellStyle name="Comma 11" xfId="4917" xr:uid="{00000000-0005-0000-0000-000021130000}"/>
    <cellStyle name="Comma 11 2" xfId="4918" xr:uid="{00000000-0005-0000-0000-000022130000}"/>
    <cellStyle name="Comma 11 3" xfId="4919" xr:uid="{00000000-0005-0000-0000-000023130000}"/>
    <cellStyle name="Comma 11 4" xfId="4920" xr:uid="{00000000-0005-0000-0000-000024130000}"/>
    <cellStyle name="Comma 12" xfId="4921" xr:uid="{00000000-0005-0000-0000-000025130000}"/>
    <cellStyle name="Comma 12 2" xfId="4922" xr:uid="{00000000-0005-0000-0000-000026130000}"/>
    <cellStyle name="Comma 12 3" xfId="4923" xr:uid="{00000000-0005-0000-0000-000027130000}"/>
    <cellStyle name="Comma 12 4" xfId="4924" xr:uid="{00000000-0005-0000-0000-000028130000}"/>
    <cellStyle name="Comma 13" xfId="4925" xr:uid="{00000000-0005-0000-0000-000029130000}"/>
    <cellStyle name="Comma 13 10" xfId="4926" xr:uid="{00000000-0005-0000-0000-00002A130000}"/>
    <cellStyle name="Comma 13 11" xfId="4927" xr:uid="{00000000-0005-0000-0000-00002B130000}"/>
    <cellStyle name="Comma 13 12" xfId="4928" xr:uid="{00000000-0005-0000-0000-00002C130000}"/>
    <cellStyle name="Comma 13 2" xfId="4929" xr:uid="{00000000-0005-0000-0000-00002D130000}"/>
    <cellStyle name="Comma 13 2 2" xfId="4930" xr:uid="{00000000-0005-0000-0000-00002E130000}"/>
    <cellStyle name="Comma 13 2 2 2" xfId="4931" xr:uid="{00000000-0005-0000-0000-00002F130000}"/>
    <cellStyle name="Comma 13 2 2 2 2" xfId="4932" xr:uid="{00000000-0005-0000-0000-000030130000}"/>
    <cellStyle name="Comma 13 2 2 2 2 2" xfId="4933" xr:uid="{00000000-0005-0000-0000-000031130000}"/>
    <cellStyle name="Comma 13 2 2 2 3" xfId="4934" xr:uid="{00000000-0005-0000-0000-000032130000}"/>
    <cellStyle name="Comma 13 2 2 3" xfId="4935" xr:uid="{00000000-0005-0000-0000-000033130000}"/>
    <cellStyle name="Comma 13 2 2 3 2" xfId="4936" xr:uid="{00000000-0005-0000-0000-000034130000}"/>
    <cellStyle name="Comma 13 2 2 4" xfId="4937" xr:uid="{00000000-0005-0000-0000-000035130000}"/>
    <cellStyle name="Comma 13 3" xfId="4938" xr:uid="{00000000-0005-0000-0000-000036130000}"/>
    <cellStyle name="Comma 13 3 2" xfId="4939" xr:uid="{00000000-0005-0000-0000-000037130000}"/>
    <cellStyle name="Comma 13 3 2 2" xfId="4940" xr:uid="{00000000-0005-0000-0000-000038130000}"/>
    <cellStyle name="Comma 13 3 2 2 2" xfId="4941" xr:uid="{00000000-0005-0000-0000-000039130000}"/>
    <cellStyle name="Comma 13 3 2 2 2 2" xfId="4942" xr:uid="{00000000-0005-0000-0000-00003A130000}"/>
    <cellStyle name="Comma 13 3 2 2 3" xfId="4943" xr:uid="{00000000-0005-0000-0000-00003B130000}"/>
    <cellStyle name="Comma 13 3 2 3" xfId="4944" xr:uid="{00000000-0005-0000-0000-00003C130000}"/>
    <cellStyle name="Comma 13 3 2 3 2" xfId="4945" xr:uid="{00000000-0005-0000-0000-00003D130000}"/>
    <cellStyle name="Comma 13 3 2 3 2 2" xfId="4946" xr:uid="{00000000-0005-0000-0000-00003E130000}"/>
    <cellStyle name="Comma 13 3 2 3 3" xfId="4947" xr:uid="{00000000-0005-0000-0000-00003F130000}"/>
    <cellStyle name="Comma 13 3 2 4" xfId="4948" xr:uid="{00000000-0005-0000-0000-000040130000}"/>
    <cellStyle name="Comma 13 3 2 4 2" xfId="4949" xr:uid="{00000000-0005-0000-0000-000041130000}"/>
    <cellStyle name="Comma 13 3 2 5" xfId="4950" xr:uid="{00000000-0005-0000-0000-000042130000}"/>
    <cellStyle name="Comma 13 3 3" xfId="4951" xr:uid="{00000000-0005-0000-0000-000043130000}"/>
    <cellStyle name="Comma 13 3 3 2" xfId="4952" xr:uid="{00000000-0005-0000-0000-000044130000}"/>
    <cellStyle name="Comma 13 3 3 2 2" xfId="4953" xr:uid="{00000000-0005-0000-0000-000045130000}"/>
    <cellStyle name="Comma 13 3 3 3" xfId="4954" xr:uid="{00000000-0005-0000-0000-000046130000}"/>
    <cellStyle name="Comma 13 3 4" xfId="4955" xr:uid="{00000000-0005-0000-0000-000047130000}"/>
    <cellStyle name="Comma 13 3 4 2" xfId="4956" xr:uid="{00000000-0005-0000-0000-000048130000}"/>
    <cellStyle name="Comma 13 3 4 2 2" xfId="4957" xr:uid="{00000000-0005-0000-0000-000049130000}"/>
    <cellStyle name="Comma 13 3 4 3" xfId="4958" xr:uid="{00000000-0005-0000-0000-00004A130000}"/>
    <cellStyle name="Comma 13 3 5" xfId="4959" xr:uid="{00000000-0005-0000-0000-00004B130000}"/>
    <cellStyle name="Comma 13 3 5 2" xfId="4960" xr:uid="{00000000-0005-0000-0000-00004C130000}"/>
    <cellStyle name="Comma 13 3 6" xfId="4961" xr:uid="{00000000-0005-0000-0000-00004D130000}"/>
    <cellStyle name="Comma 13 4" xfId="4962" xr:uid="{00000000-0005-0000-0000-00004E130000}"/>
    <cellStyle name="Comma 13 4 2" xfId="4963" xr:uid="{00000000-0005-0000-0000-00004F130000}"/>
    <cellStyle name="Comma 13 4 2 2" xfId="4964" xr:uid="{00000000-0005-0000-0000-000050130000}"/>
    <cellStyle name="Comma 13 4 2 2 2" xfId="4965" xr:uid="{00000000-0005-0000-0000-000051130000}"/>
    <cellStyle name="Comma 13 4 2 3" xfId="4966" xr:uid="{00000000-0005-0000-0000-000052130000}"/>
    <cellStyle name="Comma 13 4 3" xfId="4967" xr:uid="{00000000-0005-0000-0000-000053130000}"/>
    <cellStyle name="Comma 13 4 3 2" xfId="4968" xr:uid="{00000000-0005-0000-0000-000054130000}"/>
    <cellStyle name="Comma 13 4 3 2 2" xfId="4969" xr:uid="{00000000-0005-0000-0000-000055130000}"/>
    <cellStyle name="Comma 13 4 3 3" xfId="4970" xr:uid="{00000000-0005-0000-0000-000056130000}"/>
    <cellStyle name="Comma 13 4 4" xfId="4971" xr:uid="{00000000-0005-0000-0000-000057130000}"/>
    <cellStyle name="Comma 13 4 4 2" xfId="4972" xr:uid="{00000000-0005-0000-0000-000058130000}"/>
    <cellStyle name="Comma 13 4 5" xfId="4973" xr:uid="{00000000-0005-0000-0000-000059130000}"/>
    <cellStyle name="Comma 13 5" xfId="4974" xr:uid="{00000000-0005-0000-0000-00005A130000}"/>
    <cellStyle name="Comma 13 5 2" xfId="4975" xr:uid="{00000000-0005-0000-0000-00005B130000}"/>
    <cellStyle name="Comma 13 5 2 2" xfId="4976" xr:uid="{00000000-0005-0000-0000-00005C130000}"/>
    <cellStyle name="Comma 13 5 2 2 2" xfId="4977" xr:uid="{00000000-0005-0000-0000-00005D130000}"/>
    <cellStyle name="Comma 13 5 2 3" xfId="4978" xr:uid="{00000000-0005-0000-0000-00005E130000}"/>
    <cellStyle name="Comma 13 5 3" xfId="4979" xr:uid="{00000000-0005-0000-0000-00005F130000}"/>
    <cellStyle name="Comma 13 5 3 2" xfId="4980" xr:uid="{00000000-0005-0000-0000-000060130000}"/>
    <cellStyle name="Comma 13 5 4" xfId="4981" xr:uid="{00000000-0005-0000-0000-000061130000}"/>
    <cellStyle name="Comma 13 6" xfId="4982" xr:uid="{00000000-0005-0000-0000-000062130000}"/>
    <cellStyle name="Comma 13 6 2" xfId="4983" xr:uid="{00000000-0005-0000-0000-000063130000}"/>
    <cellStyle name="Comma 13 6 3" xfId="4984" xr:uid="{00000000-0005-0000-0000-000064130000}"/>
    <cellStyle name="Comma 13 7" xfId="4985" xr:uid="{00000000-0005-0000-0000-000065130000}"/>
    <cellStyle name="Comma 13 7 2" xfId="4986" xr:uid="{00000000-0005-0000-0000-000066130000}"/>
    <cellStyle name="Comma 13 8" xfId="4987" xr:uid="{00000000-0005-0000-0000-000067130000}"/>
    <cellStyle name="Comma 13 9" xfId="4988" xr:uid="{00000000-0005-0000-0000-000068130000}"/>
    <cellStyle name="Comma 14" xfId="4989" xr:uid="{00000000-0005-0000-0000-000069130000}"/>
    <cellStyle name="Comma 14 2" xfId="4990" xr:uid="{00000000-0005-0000-0000-00006A130000}"/>
    <cellStyle name="Comma 14 3" xfId="4991" xr:uid="{00000000-0005-0000-0000-00006B130000}"/>
    <cellStyle name="Comma 14 4" xfId="4992" xr:uid="{00000000-0005-0000-0000-00006C130000}"/>
    <cellStyle name="Comma 14 5" xfId="4993" xr:uid="{00000000-0005-0000-0000-00006D130000}"/>
    <cellStyle name="Comma 15" xfId="4994" xr:uid="{00000000-0005-0000-0000-00006E130000}"/>
    <cellStyle name="Comma 15 2" xfId="4995" xr:uid="{00000000-0005-0000-0000-00006F130000}"/>
    <cellStyle name="Comma 15 3" xfId="4996" xr:uid="{00000000-0005-0000-0000-000070130000}"/>
    <cellStyle name="Comma 16" xfId="4997" xr:uid="{00000000-0005-0000-0000-000071130000}"/>
    <cellStyle name="Comma 16 2" xfId="4998" xr:uid="{00000000-0005-0000-0000-000072130000}"/>
    <cellStyle name="Comma 16 3" xfId="4999" xr:uid="{00000000-0005-0000-0000-000073130000}"/>
    <cellStyle name="Comma 17" xfId="5000" xr:uid="{00000000-0005-0000-0000-000074130000}"/>
    <cellStyle name="Comma 17 2" xfId="5001" xr:uid="{00000000-0005-0000-0000-000075130000}"/>
    <cellStyle name="Comma 17 3" xfId="5002" xr:uid="{00000000-0005-0000-0000-000076130000}"/>
    <cellStyle name="Comma 18" xfId="5003" xr:uid="{00000000-0005-0000-0000-000077130000}"/>
    <cellStyle name="Comma 18 2" xfId="5004" xr:uid="{00000000-0005-0000-0000-000078130000}"/>
    <cellStyle name="Comma 18 3" xfId="5005" xr:uid="{00000000-0005-0000-0000-000079130000}"/>
    <cellStyle name="Comma 19" xfId="5006" xr:uid="{00000000-0005-0000-0000-00007A130000}"/>
    <cellStyle name="Comma 19 2" xfId="5007" xr:uid="{00000000-0005-0000-0000-00007B130000}"/>
    <cellStyle name="Comma 19 3" xfId="5008" xr:uid="{00000000-0005-0000-0000-00007C130000}"/>
    <cellStyle name="Comma 2" xfId="6" xr:uid="{00000000-0005-0000-0000-00007D130000}"/>
    <cellStyle name="Comma 2 2" xfId="93" xr:uid="{00000000-0005-0000-0000-00007E130000}"/>
    <cellStyle name="Comma 2 2 10" xfId="5009" xr:uid="{00000000-0005-0000-0000-00007F130000}"/>
    <cellStyle name="Comma 2 2 2" xfId="5010" xr:uid="{00000000-0005-0000-0000-000080130000}"/>
    <cellStyle name="Comma 2 2 2 2" xfId="5011" xr:uid="{00000000-0005-0000-0000-000081130000}"/>
    <cellStyle name="Comma 2 2 3" xfId="5012" xr:uid="{00000000-0005-0000-0000-000082130000}"/>
    <cellStyle name="Comma 2 2 3 2" xfId="5013" xr:uid="{00000000-0005-0000-0000-000083130000}"/>
    <cellStyle name="Comma 2 2 3 3" xfId="5014" xr:uid="{00000000-0005-0000-0000-000084130000}"/>
    <cellStyle name="Comma 2 2 4" xfId="5015" xr:uid="{00000000-0005-0000-0000-000085130000}"/>
    <cellStyle name="Comma 2 2 4 2" xfId="5016" xr:uid="{00000000-0005-0000-0000-000086130000}"/>
    <cellStyle name="Comma 2 2 4 3" xfId="5017" xr:uid="{00000000-0005-0000-0000-000087130000}"/>
    <cellStyle name="Comma 2 2 5" xfId="5018" xr:uid="{00000000-0005-0000-0000-000088130000}"/>
    <cellStyle name="Comma 2 2 5 2" xfId="5019" xr:uid="{00000000-0005-0000-0000-000089130000}"/>
    <cellStyle name="Comma 2 2 6" xfId="5020" xr:uid="{00000000-0005-0000-0000-00008A130000}"/>
    <cellStyle name="Comma 2 2 6 2" xfId="5021" xr:uid="{00000000-0005-0000-0000-00008B130000}"/>
    <cellStyle name="Comma 2 2 7" xfId="5022" xr:uid="{00000000-0005-0000-0000-00008C130000}"/>
    <cellStyle name="Comma 2 2 8" xfId="5023" xr:uid="{00000000-0005-0000-0000-00008D130000}"/>
    <cellStyle name="Comma 2 2 9" xfId="5024" xr:uid="{00000000-0005-0000-0000-00008E130000}"/>
    <cellStyle name="Comma 2 2 9 2" xfId="5025" xr:uid="{00000000-0005-0000-0000-00008F130000}"/>
    <cellStyle name="Comma 2 3" xfId="78" xr:uid="{00000000-0005-0000-0000-000090130000}"/>
    <cellStyle name="Comma 2 3 2" xfId="5026" xr:uid="{00000000-0005-0000-0000-000091130000}"/>
    <cellStyle name="Comma 2 3 3" xfId="5027" xr:uid="{00000000-0005-0000-0000-000092130000}"/>
    <cellStyle name="Comma 2 3 4" xfId="5028" xr:uid="{00000000-0005-0000-0000-000093130000}"/>
    <cellStyle name="Comma 2 3 5" xfId="5029" xr:uid="{00000000-0005-0000-0000-000094130000}"/>
    <cellStyle name="Comma 2 4" xfId="5030" xr:uid="{00000000-0005-0000-0000-000095130000}"/>
    <cellStyle name="Comma 2 4 2" xfId="5031" xr:uid="{00000000-0005-0000-0000-000096130000}"/>
    <cellStyle name="Comma 2 5" xfId="5032" xr:uid="{00000000-0005-0000-0000-000097130000}"/>
    <cellStyle name="Comma 2 5 2" xfId="5033" xr:uid="{00000000-0005-0000-0000-000098130000}"/>
    <cellStyle name="Comma 2 6" xfId="5034" xr:uid="{00000000-0005-0000-0000-000099130000}"/>
    <cellStyle name="Comma 2 6 2" xfId="5035" xr:uid="{00000000-0005-0000-0000-00009A130000}"/>
    <cellStyle name="Comma 20" xfId="5036" xr:uid="{00000000-0005-0000-0000-00009B130000}"/>
    <cellStyle name="Comma 20 2" xfId="5037" xr:uid="{00000000-0005-0000-0000-00009C130000}"/>
    <cellStyle name="Comma 21" xfId="5038" xr:uid="{00000000-0005-0000-0000-00009D130000}"/>
    <cellStyle name="Comma 22" xfId="5039" xr:uid="{00000000-0005-0000-0000-00009E130000}"/>
    <cellStyle name="Comma 23" xfId="5040" xr:uid="{00000000-0005-0000-0000-00009F130000}"/>
    <cellStyle name="Comma 24" xfId="5041" xr:uid="{00000000-0005-0000-0000-0000A0130000}"/>
    <cellStyle name="Comma 25" xfId="5042" xr:uid="{00000000-0005-0000-0000-0000A1130000}"/>
    <cellStyle name="Comma 26" xfId="5043" xr:uid="{00000000-0005-0000-0000-0000A2130000}"/>
    <cellStyle name="Comma 27" xfId="5044" xr:uid="{00000000-0005-0000-0000-0000A3130000}"/>
    <cellStyle name="Comma 28" xfId="5045" xr:uid="{00000000-0005-0000-0000-0000A4130000}"/>
    <cellStyle name="Comma 29" xfId="5046" xr:uid="{00000000-0005-0000-0000-0000A5130000}"/>
    <cellStyle name="Comma 3" xfId="11" xr:uid="{00000000-0005-0000-0000-0000A6130000}"/>
    <cellStyle name="Comma 3 10" xfId="5047" xr:uid="{00000000-0005-0000-0000-0000A7130000}"/>
    <cellStyle name="Comma 3 11" xfId="5048" xr:uid="{00000000-0005-0000-0000-0000A8130000}"/>
    <cellStyle name="Comma 3 12" xfId="5049" xr:uid="{00000000-0005-0000-0000-0000A9130000}"/>
    <cellStyle name="Comma 3 13" xfId="5050" xr:uid="{00000000-0005-0000-0000-0000AA130000}"/>
    <cellStyle name="Comma 3 2" xfId="5051" xr:uid="{00000000-0005-0000-0000-0000AB130000}"/>
    <cellStyle name="Comma 3 2 2" xfId="5052" xr:uid="{00000000-0005-0000-0000-0000AC130000}"/>
    <cellStyle name="Comma 3 2 2 2" xfId="5053" xr:uid="{00000000-0005-0000-0000-0000AD130000}"/>
    <cellStyle name="Comma 3 2 3" xfId="5054" xr:uid="{00000000-0005-0000-0000-0000AE130000}"/>
    <cellStyle name="Comma 3 2 4" xfId="5055" xr:uid="{00000000-0005-0000-0000-0000AF130000}"/>
    <cellStyle name="Comma 3 2 5" xfId="5056" xr:uid="{00000000-0005-0000-0000-0000B0130000}"/>
    <cellStyle name="Comma 3 3" xfId="5057" xr:uid="{00000000-0005-0000-0000-0000B1130000}"/>
    <cellStyle name="Comma 3 3 2" xfId="5058" xr:uid="{00000000-0005-0000-0000-0000B2130000}"/>
    <cellStyle name="Comma 3 3 2 2" xfId="5059" xr:uid="{00000000-0005-0000-0000-0000B3130000}"/>
    <cellStyle name="Comma 3 3 2 3" xfId="5060" xr:uid="{00000000-0005-0000-0000-0000B4130000}"/>
    <cellStyle name="Comma 3 3 3" xfId="5061" xr:uid="{00000000-0005-0000-0000-0000B5130000}"/>
    <cellStyle name="Comma 3 4" xfId="5062" xr:uid="{00000000-0005-0000-0000-0000B6130000}"/>
    <cellStyle name="Comma 3 4 2" xfId="5063" xr:uid="{00000000-0005-0000-0000-0000B7130000}"/>
    <cellStyle name="Comma 3 4 2 2" xfId="5064" xr:uid="{00000000-0005-0000-0000-0000B8130000}"/>
    <cellStyle name="Comma 3 4 3" xfId="5065" xr:uid="{00000000-0005-0000-0000-0000B9130000}"/>
    <cellStyle name="Comma 3 4 3 2" xfId="5066" xr:uid="{00000000-0005-0000-0000-0000BA130000}"/>
    <cellStyle name="Comma 3 4 3 3" xfId="5067" xr:uid="{00000000-0005-0000-0000-0000BB130000}"/>
    <cellStyle name="Comma 3 5" xfId="5068" xr:uid="{00000000-0005-0000-0000-0000BC130000}"/>
    <cellStyle name="Comma 3 5 2" xfId="5069" xr:uid="{00000000-0005-0000-0000-0000BD130000}"/>
    <cellStyle name="Comma 3 5 3" xfId="5070" xr:uid="{00000000-0005-0000-0000-0000BE130000}"/>
    <cellStyle name="Comma 3 6" xfId="5071" xr:uid="{00000000-0005-0000-0000-0000BF130000}"/>
    <cellStyle name="Comma 3 6 2" xfId="5072" xr:uid="{00000000-0005-0000-0000-0000C0130000}"/>
    <cellStyle name="Comma 3 6 3" xfId="5073" xr:uid="{00000000-0005-0000-0000-0000C1130000}"/>
    <cellStyle name="Comma 3 7" xfId="5074" xr:uid="{00000000-0005-0000-0000-0000C2130000}"/>
    <cellStyle name="Comma 3 8" xfId="5075" xr:uid="{00000000-0005-0000-0000-0000C3130000}"/>
    <cellStyle name="Comma 3 9" xfId="5076" xr:uid="{00000000-0005-0000-0000-0000C4130000}"/>
    <cellStyle name="Comma 30" xfId="5077" xr:uid="{00000000-0005-0000-0000-0000C5130000}"/>
    <cellStyle name="Comma 31" xfId="5078" xr:uid="{00000000-0005-0000-0000-0000C6130000}"/>
    <cellStyle name="Comma 32" xfId="5079" xr:uid="{00000000-0005-0000-0000-0000C7130000}"/>
    <cellStyle name="Comma 33" xfId="5080" xr:uid="{00000000-0005-0000-0000-0000C8130000}"/>
    <cellStyle name="Comma 34" xfId="5081" xr:uid="{00000000-0005-0000-0000-0000C9130000}"/>
    <cellStyle name="Comma 35" xfId="5082" xr:uid="{00000000-0005-0000-0000-0000CA130000}"/>
    <cellStyle name="Comma 36" xfId="5083" xr:uid="{00000000-0005-0000-0000-0000CB130000}"/>
    <cellStyle name="Comma 37" xfId="5084" xr:uid="{00000000-0005-0000-0000-0000CC130000}"/>
    <cellStyle name="Comma 38" xfId="5085" xr:uid="{00000000-0005-0000-0000-0000CD130000}"/>
    <cellStyle name="Comma 39" xfId="5086" xr:uid="{00000000-0005-0000-0000-0000CE130000}"/>
    <cellStyle name="Comma 4" xfId="15" xr:uid="{00000000-0005-0000-0000-0000CF130000}"/>
    <cellStyle name="Comma 4 2" xfId="5087" xr:uid="{00000000-0005-0000-0000-0000D0130000}"/>
    <cellStyle name="Comma 4 2 2" xfId="5088" xr:uid="{00000000-0005-0000-0000-0000D1130000}"/>
    <cellStyle name="Comma 4 2 3" xfId="5089" xr:uid="{00000000-0005-0000-0000-0000D2130000}"/>
    <cellStyle name="Comma 4 3" xfId="5090" xr:uid="{00000000-0005-0000-0000-0000D3130000}"/>
    <cellStyle name="Comma 4 4" xfId="5091" xr:uid="{00000000-0005-0000-0000-0000D4130000}"/>
    <cellStyle name="Comma 40" xfId="5092" xr:uid="{00000000-0005-0000-0000-0000D5130000}"/>
    <cellStyle name="Comma 41" xfId="5093" xr:uid="{00000000-0005-0000-0000-0000D6130000}"/>
    <cellStyle name="Comma 42" xfId="5094" xr:uid="{00000000-0005-0000-0000-0000D7130000}"/>
    <cellStyle name="Comma 43" xfId="5095" xr:uid="{00000000-0005-0000-0000-0000D8130000}"/>
    <cellStyle name="Comma 44" xfId="5096" xr:uid="{00000000-0005-0000-0000-0000D9130000}"/>
    <cellStyle name="Comma 45" xfId="5097" xr:uid="{00000000-0005-0000-0000-0000DA130000}"/>
    <cellStyle name="Comma 46" xfId="5098" xr:uid="{00000000-0005-0000-0000-0000DB130000}"/>
    <cellStyle name="Comma 47" xfId="5099" xr:uid="{00000000-0005-0000-0000-0000DC130000}"/>
    <cellStyle name="Comma 48" xfId="5100" xr:uid="{00000000-0005-0000-0000-0000DD130000}"/>
    <cellStyle name="Comma 49" xfId="5101" xr:uid="{00000000-0005-0000-0000-0000DE130000}"/>
    <cellStyle name="Comma 5" xfId="26" xr:uid="{00000000-0005-0000-0000-0000DF130000}"/>
    <cellStyle name="Comma 5 2" xfId="81" xr:uid="{00000000-0005-0000-0000-0000E0130000}"/>
    <cellStyle name="Comma 5 2 2" xfId="5102" xr:uid="{00000000-0005-0000-0000-0000E1130000}"/>
    <cellStyle name="Comma 5 2 3" xfId="5103" xr:uid="{00000000-0005-0000-0000-0000E2130000}"/>
    <cellStyle name="Comma 5 2 4" xfId="5104" xr:uid="{00000000-0005-0000-0000-0000E3130000}"/>
    <cellStyle name="Comma 5 3" xfId="5105" xr:uid="{00000000-0005-0000-0000-0000E4130000}"/>
    <cellStyle name="Comma 5 3 2" xfId="5106" xr:uid="{00000000-0005-0000-0000-0000E5130000}"/>
    <cellStyle name="Comma 5 3 3" xfId="5107" xr:uid="{00000000-0005-0000-0000-0000E6130000}"/>
    <cellStyle name="Comma 5 4" xfId="5108" xr:uid="{00000000-0005-0000-0000-0000E7130000}"/>
    <cellStyle name="Comma 5 5" xfId="5109" xr:uid="{00000000-0005-0000-0000-0000E8130000}"/>
    <cellStyle name="Comma 50" xfId="5110" xr:uid="{00000000-0005-0000-0000-0000E9130000}"/>
    <cellStyle name="Comma 51" xfId="5111" xr:uid="{00000000-0005-0000-0000-0000EA130000}"/>
    <cellStyle name="Comma 52" xfId="5112" xr:uid="{00000000-0005-0000-0000-0000EB130000}"/>
    <cellStyle name="Comma 53" xfId="5113" xr:uid="{00000000-0005-0000-0000-0000EC130000}"/>
    <cellStyle name="Comma 54" xfId="5114" xr:uid="{00000000-0005-0000-0000-0000ED130000}"/>
    <cellStyle name="Comma 55" xfId="5115" xr:uid="{00000000-0005-0000-0000-0000EE130000}"/>
    <cellStyle name="Comma 56" xfId="5116" xr:uid="{00000000-0005-0000-0000-0000EF130000}"/>
    <cellStyle name="Comma 57" xfId="5117" xr:uid="{00000000-0005-0000-0000-0000F0130000}"/>
    <cellStyle name="Comma 58" xfId="5118" xr:uid="{00000000-0005-0000-0000-0000F1130000}"/>
    <cellStyle name="Comma 59" xfId="5119" xr:uid="{00000000-0005-0000-0000-0000F2130000}"/>
    <cellStyle name="Comma 6" xfId="74" xr:uid="{00000000-0005-0000-0000-0000F3130000}"/>
    <cellStyle name="Comma 6 2" xfId="99" xr:uid="{00000000-0005-0000-0000-0000F4130000}"/>
    <cellStyle name="Comma 6 3" xfId="5120" xr:uid="{00000000-0005-0000-0000-0000F5130000}"/>
    <cellStyle name="Comma 60" xfId="5121" xr:uid="{00000000-0005-0000-0000-0000F6130000}"/>
    <cellStyle name="Comma 61" xfId="5122" xr:uid="{00000000-0005-0000-0000-0000F7130000}"/>
    <cellStyle name="Comma 62" xfId="5123" xr:uid="{00000000-0005-0000-0000-0000F8130000}"/>
    <cellStyle name="Comma 63" xfId="5124" xr:uid="{00000000-0005-0000-0000-0000F9130000}"/>
    <cellStyle name="Comma 64" xfId="5125" xr:uid="{00000000-0005-0000-0000-0000FA130000}"/>
    <cellStyle name="Comma 65" xfId="5126" xr:uid="{00000000-0005-0000-0000-0000FB130000}"/>
    <cellStyle name="Comma 66" xfId="5127" xr:uid="{00000000-0005-0000-0000-0000FC130000}"/>
    <cellStyle name="Comma 67" xfId="5128" xr:uid="{00000000-0005-0000-0000-0000FD130000}"/>
    <cellStyle name="Comma 68" xfId="5129" xr:uid="{00000000-0005-0000-0000-0000FE130000}"/>
    <cellStyle name="Comma 69" xfId="5130" xr:uid="{00000000-0005-0000-0000-0000FF130000}"/>
    <cellStyle name="Comma 7" xfId="5131" xr:uid="{00000000-0005-0000-0000-000000140000}"/>
    <cellStyle name="Comma 7 2" xfId="5132" xr:uid="{00000000-0005-0000-0000-000001140000}"/>
    <cellStyle name="Comma 70" xfId="5133" xr:uid="{00000000-0005-0000-0000-000002140000}"/>
    <cellStyle name="Comma 71" xfId="5134" xr:uid="{00000000-0005-0000-0000-000003140000}"/>
    <cellStyle name="Comma 72" xfId="5135" xr:uid="{00000000-0005-0000-0000-000004140000}"/>
    <cellStyle name="Comma 73" xfId="5136" xr:uid="{00000000-0005-0000-0000-000005140000}"/>
    <cellStyle name="Comma 74" xfId="5137" xr:uid="{00000000-0005-0000-0000-000006140000}"/>
    <cellStyle name="Comma 75" xfId="5138" xr:uid="{00000000-0005-0000-0000-000007140000}"/>
    <cellStyle name="Comma 76" xfId="5139" xr:uid="{00000000-0005-0000-0000-000008140000}"/>
    <cellStyle name="Comma 77" xfId="5140" xr:uid="{00000000-0005-0000-0000-000009140000}"/>
    <cellStyle name="Comma 78" xfId="5141" xr:uid="{00000000-0005-0000-0000-00000A140000}"/>
    <cellStyle name="Comma 79" xfId="5142" xr:uid="{00000000-0005-0000-0000-00000B140000}"/>
    <cellStyle name="Comma 8" xfId="5143" xr:uid="{00000000-0005-0000-0000-00000C140000}"/>
    <cellStyle name="Comma 8 2" xfId="5144" xr:uid="{00000000-0005-0000-0000-00000D140000}"/>
    <cellStyle name="Comma 8 2 2" xfId="5145" xr:uid="{00000000-0005-0000-0000-00000E140000}"/>
    <cellStyle name="Comma 8 2 3" xfId="5146" xr:uid="{00000000-0005-0000-0000-00000F140000}"/>
    <cellStyle name="Comma 8 3" xfId="5147" xr:uid="{00000000-0005-0000-0000-000010140000}"/>
    <cellStyle name="Comma 80" xfId="5148" xr:uid="{00000000-0005-0000-0000-000011140000}"/>
    <cellStyle name="Comma 81" xfId="5149" xr:uid="{00000000-0005-0000-0000-000012140000}"/>
    <cellStyle name="Comma 82" xfId="5150" xr:uid="{00000000-0005-0000-0000-000013140000}"/>
    <cellStyle name="Comma 83" xfId="5151" xr:uid="{00000000-0005-0000-0000-000014140000}"/>
    <cellStyle name="Comma 84" xfId="5152" xr:uid="{00000000-0005-0000-0000-000015140000}"/>
    <cellStyle name="Comma 85" xfId="5153" xr:uid="{00000000-0005-0000-0000-000016140000}"/>
    <cellStyle name="Comma 86" xfId="5154" xr:uid="{00000000-0005-0000-0000-000017140000}"/>
    <cellStyle name="Comma 87" xfId="5155" xr:uid="{00000000-0005-0000-0000-000018140000}"/>
    <cellStyle name="Comma 88" xfId="5156" xr:uid="{00000000-0005-0000-0000-000019140000}"/>
    <cellStyle name="Comma 89" xfId="55272" xr:uid="{00000000-0005-0000-0000-00001A140000}"/>
    <cellStyle name="Comma 9" xfId="5157" xr:uid="{00000000-0005-0000-0000-00001B140000}"/>
    <cellStyle name="Comma 9 2" xfId="5158" xr:uid="{00000000-0005-0000-0000-00001C140000}"/>
    <cellStyle name="Comma 9 2 2" xfId="5159" xr:uid="{00000000-0005-0000-0000-00001D140000}"/>
    <cellStyle name="Comma 9 2 3" xfId="5160" xr:uid="{00000000-0005-0000-0000-00001E140000}"/>
    <cellStyle name="Comma 9 3" xfId="5161" xr:uid="{00000000-0005-0000-0000-00001F140000}"/>
    <cellStyle name="Comma 9 4" xfId="5162" xr:uid="{00000000-0005-0000-0000-000020140000}"/>
    <cellStyle name="Comma 90" xfId="55264" xr:uid="{00000000-0005-0000-0000-000021140000}"/>
    <cellStyle name="Comma 91" xfId="55292" xr:uid="{00000000-0005-0000-0000-000022140000}"/>
    <cellStyle name="Comma 92" xfId="55295" xr:uid="{00000000-0005-0000-0000-000023140000}"/>
    <cellStyle name="Comma 93" xfId="55328" xr:uid="{00000000-0005-0000-0000-000024140000}"/>
    <cellStyle name="Comma 94" xfId="3" xr:uid="{00000000-0005-0000-0000-000025140000}"/>
    <cellStyle name="Comma 95" xfId="55333" xr:uid="{3AF48DD7-EDCC-4B30-A621-B606DC36185C}"/>
    <cellStyle name="Comma 96" xfId="55339" xr:uid="{6CDED8D3-6705-4B75-9FEA-2D72EB0CF4F7}"/>
    <cellStyle name="Cost Premium Value" xfId="5163" xr:uid="{00000000-0005-0000-0000-000026140000}"/>
    <cellStyle name="Cost Premium Value 2" xfId="5164" xr:uid="{00000000-0005-0000-0000-000027140000}"/>
    <cellStyle name="Cost Premium Value 2 2" xfId="5165" xr:uid="{00000000-0005-0000-0000-000028140000}"/>
    <cellStyle name="Cost Premium Value 2 2 2" xfId="5166" xr:uid="{00000000-0005-0000-0000-000029140000}"/>
    <cellStyle name="Cost Premium Value 2 3" xfId="5167" xr:uid="{00000000-0005-0000-0000-00002A140000}"/>
    <cellStyle name="Cost Premium Value 3" xfId="5168" xr:uid="{00000000-0005-0000-0000-00002B140000}"/>
    <cellStyle name="Cost Premium Value 3 2" xfId="5169" xr:uid="{00000000-0005-0000-0000-00002C140000}"/>
    <cellStyle name="Cost Premium Value 4" xfId="5170" xr:uid="{00000000-0005-0000-0000-00002D140000}"/>
    <cellStyle name="Cost Premium Value 5" xfId="5171" xr:uid="{00000000-0005-0000-0000-00002E140000}"/>
    <cellStyle name="Cost Premium Value_Lcc_inputs" xfId="5172" xr:uid="{00000000-0005-0000-0000-00002F140000}"/>
    <cellStyle name="CRE Background" xfId="5173" xr:uid="{00000000-0005-0000-0000-000030140000}"/>
    <cellStyle name="CRE Calculated" xfId="5174" xr:uid="{00000000-0005-0000-0000-000031140000}"/>
    <cellStyle name="CRE Calculated 2" xfId="5175" xr:uid="{00000000-0005-0000-0000-000032140000}"/>
    <cellStyle name="CRE Calculated 2 2" xfId="5176" xr:uid="{00000000-0005-0000-0000-000033140000}"/>
    <cellStyle name="CRE Calculated 2 3" xfId="5177" xr:uid="{00000000-0005-0000-0000-000034140000}"/>
    <cellStyle name="CRE Calculated 3" xfId="5178" xr:uid="{00000000-0005-0000-0000-000035140000}"/>
    <cellStyle name="CRE Calculated_Lcc_inputs" xfId="5179" xr:uid="{00000000-0005-0000-0000-000036140000}"/>
    <cellStyle name="CRE HardCoded" xfId="5180" xr:uid="{00000000-0005-0000-0000-000037140000}"/>
    <cellStyle name="CRE Header Sub" xfId="5181" xr:uid="{00000000-0005-0000-0000-000038140000}"/>
    <cellStyle name="CRE Header Top" xfId="5182" xr:uid="{00000000-0005-0000-0000-000039140000}"/>
    <cellStyle name="CRE Info" xfId="5183" xr:uid="{00000000-0005-0000-0000-00003A140000}"/>
    <cellStyle name="CRE Info 2" xfId="5184" xr:uid="{00000000-0005-0000-0000-00003B140000}"/>
    <cellStyle name="CRE Info 2 2" xfId="5185" xr:uid="{00000000-0005-0000-0000-00003C140000}"/>
    <cellStyle name="CRE Info 3" xfId="5186" xr:uid="{00000000-0005-0000-0000-00003D140000}"/>
    <cellStyle name="CRE Info_Lcc_inputs" xfId="5187" xr:uid="{00000000-0005-0000-0000-00003E140000}"/>
    <cellStyle name="CRE Input" xfId="5188" xr:uid="{00000000-0005-0000-0000-00003F140000}"/>
    <cellStyle name="CRE Input 2" xfId="5189" xr:uid="{00000000-0005-0000-0000-000040140000}"/>
    <cellStyle name="CRE Input_Lcc_inputs" xfId="5190" xr:uid="{00000000-0005-0000-0000-000041140000}"/>
    <cellStyle name="CRE Link" xfId="5191" xr:uid="{00000000-0005-0000-0000-000042140000}"/>
    <cellStyle name="CRE Monetary" xfId="5192" xr:uid="{00000000-0005-0000-0000-000043140000}"/>
    <cellStyle name="CRE Monetary 2" xfId="5193" xr:uid="{00000000-0005-0000-0000-000044140000}"/>
    <cellStyle name="CRE NotApplicable" xfId="5194" xr:uid="{00000000-0005-0000-0000-000045140000}"/>
    <cellStyle name="CRE NotApplicable 2" xfId="5195" xr:uid="{00000000-0005-0000-0000-000046140000}"/>
    <cellStyle name="CRE NotApplicable 2 2" xfId="5196" xr:uid="{00000000-0005-0000-0000-000047140000}"/>
    <cellStyle name="CRE NotApplicable 3" xfId="5197" xr:uid="{00000000-0005-0000-0000-000048140000}"/>
    <cellStyle name="CRE NotApplicable_Lcc_inputs" xfId="5198" xr:uid="{00000000-0005-0000-0000-000049140000}"/>
    <cellStyle name="Currency" xfId="55342" builtinId="4"/>
    <cellStyle name="Currency 10" xfId="5199" xr:uid="{00000000-0005-0000-0000-00004A140000}"/>
    <cellStyle name="Currency 10 2" xfId="5200" xr:uid="{00000000-0005-0000-0000-00004B140000}"/>
    <cellStyle name="Currency 11" xfId="5201" xr:uid="{00000000-0005-0000-0000-00004C140000}"/>
    <cellStyle name="Currency 12" xfId="4" xr:uid="{00000000-0005-0000-0000-00004D140000}"/>
    <cellStyle name="Currency 13" xfId="55341" xr:uid="{B7F771BB-A384-4878-A15E-C9BE09431AD2}"/>
    <cellStyle name="Currency 2" xfId="12" xr:uid="{00000000-0005-0000-0000-00004E140000}"/>
    <cellStyle name="Currency 2 2" xfId="5202" xr:uid="{00000000-0005-0000-0000-00004F140000}"/>
    <cellStyle name="Currency 2 2 2" xfId="5203" xr:uid="{00000000-0005-0000-0000-000050140000}"/>
    <cellStyle name="Currency 2 2 2 2" xfId="5204" xr:uid="{00000000-0005-0000-0000-000051140000}"/>
    <cellStyle name="Currency 2 2 3" xfId="5205" xr:uid="{00000000-0005-0000-0000-000052140000}"/>
    <cellStyle name="Currency 2 2 4" xfId="5206" xr:uid="{00000000-0005-0000-0000-000053140000}"/>
    <cellStyle name="Currency 2 2 4 2" xfId="5207" xr:uid="{00000000-0005-0000-0000-000054140000}"/>
    <cellStyle name="Currency 2 2 5" xfId="5208" xr:uid="{00000000-0005-0000-0000-000055140000}"/>
    <cellStyle name="Currency 2 3" xfId="5209" xr:uid="{00000000-0005-0000-0000-000056140000}"/>
    <cellStyle name="Currency 2 3 2" xfId="5210" xr:uid="{00000000-0005-0000-0000-000057140000}"/>
    <cellStyle name="Currency 2 3 2 2" xfId="5211" xr:uid="{00000000-0005-0000-0000-000058140000}"/>
    <cellStyle name="Currency 2 3 2 3" xfId="5212" xr:uid="{00000000-0005-0000-0000-000059140000}"/>
    <cellStyle name="Currency 2 3 3" xfId="5213" xr:uid="{00000000-0005-0000-0000-00005A140000}"/>
    <cellStyle name="Currency 2 4" xfId="5214" xr:uid="{00000000-0005-0000-0000-00005B140000}"/>
    <cellStyle name="Currency 2 5" xfId="5215" xr:uid="{00000000-0005-0000-0000-00005C140000}"/>
    <cellStyle name="Currency 2 6" xfId="5216" xr:uid="{00000000-0005-0000-0000-00005D140000}"/>
    <cellStyle name="Currency 2 7" xfId="5217" xr:uid="{00000000-0005-0000-0000-00005E140000}"/>
    <cellStyle name="Currency 3" xfId="19" xr:uid="{00000000-0005-0000-0000-00005F140000}"/>
    <cellStyle name="Currency 3 10" xfId="5218" xr:uid="{00000000-0005-0000-0000-000060140000}"/>
    <cellStyle name="Currency 3 10 2" xfId="5219" xr:uid="{00000000-0005-0000-0000-000061140000}"/>
    <cellStyle name="Currency 3 10 2 2" xfId="5220" xr:uid="{00000000-0005-0000-0000-000062140000}"/>
    <cellStyle name="Currency 3 10 3" xfId="5221" xr:uid="{00000000-0005-0000-0000-000063140000}"/>
    <cellStyle name="Currency 3 2" xfId="5222" xr:uid="{00000000-0005-0000-0000-000064140000}"/>
    <cellStyle name="Currency 3 2 10" xfId="5223" xr:uid="{00000000-0005-0000-0000-000065140000}"/>
    <cellStyle name="Currency 3 2 2" xfId="5224" xr:uid="{00000000-0005-0000-0000-000066140000}"/>
    <cellStyle name="Currency 3 2 2 2" xfId="5225" xr:uid="{00000000-0005-0000-0000-000067140000}"/>
    <cellStyle name="Currency 3 2 2 2 2" xfId="5226" xr:uid="{00000000-0005-0000-0000-000068140000}"/>
    <cellStyle name="Currency 3 2 2 2 2 2" xfId="5227" xr:uid="{00000000-0005-0000-0000-000069140000}"/>
    <cellStyle name="Currency 3 2 2 2 2 2 2" xfId="5228" xr:uid="{00000000-0005-0000-0000-00006A140000}"/>
    <cellStyle name="Currency 3 2 2 2 2 3" xfId="5229" xr:uid="{00000000-0005-0000-0000-00006B140000}"/>
    <cellStyle name="Currency 3 2 2 2 3" xfId="5230" xr:uid="{00000000-0005-0000-0000-00006C140000}"/>
    <cellStyle name="Currency 3 2 2 2 3 2" xfId="5231" xr:uid="{00000000-0005-0000-0000-00006D140000}"/>
    <cellStyle name="Currency 3 2 2 2 3 2 2" xfId="5232" xr:uid="{00000000-0005-0000-0000-00006E140000}"/>
    <cellStyle name="Currency 3 2 2 2 3 3" xfId="5233" xr:uid="{00000000-0005-0000-0000-00006F140000}"/>
    <cellStyle name="Currency 3 2 2 2 4" xfId="5234" xr:uid="{00000000-0005-0000-0000-000070140000}"/>
    <cellStyle name="Currency 3 2 2 2 4 2" xfId="5235" xr:uid="{00000000-0005-0000-0000-000071140000}"/>
    <cellStyle name="Currency 3 2 2 2 5" xfId="5236" xr:uid="{00000000-0005-0000-0000-000072140000}"/>
    <cellStyle name="Currency 3 2 2 2 6" xfId="5237" xr:uid="{00000000-0005-0000-0000-000073140000}"/>
    <cellStyle name="Currency 3 2 2 3" xfId="5238" xr:uid="{00000000-0005-0000-0000-000074140000}"/>
    <cellStyle name="Currency 3 2 2 3 2" xfId="5239" xr:uid="{00000000-0005-0000-0000-000075140000}"/>
    <cellStyle name="Currency 3 2 2 3 2 2" xfId="5240" xr:uid="{00000000-0005-0000-0000-000076140000}"/>
    <cellStyle name="Currency 3 2 2 3 2 3" xfId="5241" xr:uid="{00000000-0005-0000-0000-000077140000}"/>
    <cellStyle name="Currency 3 2 2 3 3" xfId="5242" xr:uid="{00000000-0005-0000-0000-000078140000}"/>
    <cellStyle name="Currency 3 2 2 3 4" xfId="5243" xr:uid="{00000000-0005-0000-0000-000079140000}"/>
    <cellStyle name="Currency 3 2 2 4" xfId="5244" xr:uid="{00000000-0005-0000-0000-00007A140000}"/>
    <cellStyle name="Currency 3 2 2 4 2" xfId="5245" xr:uid="{00000000-0005-0000-0000-00007B140000}"/>
    <cellStyle name="Currency 3 2 2 4 2 2" xfId="5246" xr:uid="{00000000-0005-0000-0000-00007C140000}"/>
    <cellStyle name="Currency 3 2 2 4 3" xfId="5247" xr:uid="{00000000-0005-0000-0000-00007D140000}"/>
    <cellStyle name="Currency 3 2 2 5" xfId="5248" xr:uid="{00000000-0005-0000-0000-00007E140000}"/>
    <cellStyle name="Currency 3 2 2 5 2" xfId="5249" xr:uid="{00000000-0005-0000-0000-00007F140000}"/>
    <cellStyle name="Currency 3 2 2 6" xfId="5250" xr:uid="{00000000-0005-0000-0000-000080140000}"/>
    <cellStyle name="Currency 3 2 2 7" xfId="5251" xr:uid="{00000000-0005-0000-0000-000081140000}"/>
    <cellStyle name="Currency 3 2 2 8" xfId="5252" xr:uid="{00000000-0005-0000-0000-000082140000}"/>
    <cellStyle name="Currency 3 2 3" xfId="5253" xr:uid="{00000000-0005-0000-0000-000083140000}"/>
    <cellStyle name="Currency 3 2 3 2" xfId="5254" xr:uid="{00000000-0005-0000-0000-000084140000}"/>
    <cellStyle name="Currency 3 2 3 2 2" xfId="5255" xr:uid="{00000000-0005-0000-0000-000085140000}"/>
    <cellStyle name="Currency 3 2 3 2 2 2" xfId="5256" xr:uid="{00000000-0005-0000-0000-000086140000}"/>
    <cellStyle name="Currency 3 2 3 2 2 2 2" xfId="5257" xr:uid="{00000000-0005-0000-0000-000087140000}"/>
    <cellStyle name="Currency 3 2 3 2 2 3" xfId="5258" xr:uid="{00000000-0005-0000-0000-000088140000}"/>
    <cellStyle name="Currency 3 2 3 2 3" xfId="5259" xr:uid="{00000000-0005-0000-0000-000089140000}"/>
    <cellStyle name="Currency 3 2 3 2 3 2" xfId="5260" xr:uid="{00000000-0005-0000-0000-00008A140000}"/>
    <cellStyle name="Currency 3 2 3 2 3 2 2" xfId="5261" xr:uid="{00000000-0005-0000-0000-00008B140000}"/>
    <cellStyle name="Currency 3 2 3 2 3 3" xfId="5262" xr:uid="{00000000-0005-0000-0000-00008C140000}"/>
    <cellStyle name="Currency 3 2 3 2 4" xfId="5263" xr:uid="{00000000-0005-0000-0000-00008D140000}"/>
    <cellStyle name="Currency 3 2 3 2 4 2" xfId="5264" xr:uid="{00000000-0005-0000-0000-00008E140000}"/>
    <cellStyle name="Currency 3 2 3 2 5" xfId="5265" xr:uid="{00000000-0005-0000-0000-00008F140000}"/>
    <cellStyle name="Currency 3 2 3 3" xfId="5266" xr:uid="{00000000-0005-0000-0000-000090140000}"/>
    <cellStyle name="Currency 3 2 3 3 2" xfId="5267" xr:uid="{00000000-0005-0000-0000-000091140000}"/>
    <cellStyle name="Currency 3 2 3 3 2 2" xfId="5268" xr:uid="{00000000-0005-0000-0000-000092140000}"/>
    <cellStyle name="Currency 3 2 3 3 3" xfId="5269" xr:uid="{00000000-0005-0000-0000-000093140000}"/>
    <cellStyle name="Currency 3 2 3 4" xfId="5270" xr:uid="{00000000-0005-0000-0000-000094140000}"/>
    <cellStyle name="Currency 3 2 3 4 2" xfId="5271" xr:uid="{00000000-0005-0000-0000-000095140000}"/>
    <cellStyle name="Currency 3 2 3 4 2 2" xfId="5272" xr:uid="{00000000-0005-0000-0000-000096140000}"/>
    <cellStyle name="Currency 3 2 3 4 3" xfId="5273" xr:uid="{00000000-0005-0000-0000-000097140000}"/>
    <cellStyle name="Currency 3 2 3 5" xfId="5274" xr:uid="{00000000-0005-0000-0000-000098140000}"/>
    <cellStyle name="Currency 3 2 3 5 2" xfId="5275" xr:uid="{00000000-0005-0000-0000-000099140000}"/>
    <cellStyle name="Currency 3 2 3 6" xfId="5276" xr:uid="{00000000-0005-0000-0000-00009A140000}"/>
    <cellStyle name="Currency 3 2 3 7" xfId="5277" xr:uid="{00000000-0005-0000-0000-00009B140000}"/>
    <cellStyle name="Currency 3 2 4" xfId="5278" xr:uid="{00000000-0005-0000-0000-00009C140000}"/>
    <cellStyle name="Currency 3 2 4 2" xfId="5279" xr:uid="{00000000-0005-0000-0000-00009D140000}"/>
    <cellStyle name="Currency 3 2 4 2 2" xfId="5280" xr:uid="{00000000-0005-0000-0000-00009E140000}"/>
    <cellStyle name="Currency 3 2 4 2 2 2" xfId="5281" xr:uid="{00000000-0005-0000-0000-00009F140000}"/>
    <cellStyle name="Currency 3 2 4 2 3" xfId="5282" xr:uid="{00000000-0005-0000-0000-0000A0140000}"/>
    <cellStyle name="Currency 3 2 4 3" xfId="5283" xr:uid="{00000000-0005-0000-0000-0000A1140000}"/>
    <cellStyle name="Currency 3 2 4 3 2" xfId="5284" xr:uid="{00000000-0005-0000-0000-0000A2140000}"/>
    <cellStyle name="Currency 3 2 4 3 2 2" xfId="5285" xr:uid="{00000000-0005-0000-0000-0000A3140000}"/>
    <cellStyle name="Currency 3 2 4 3 3" xfId="5286" xr:uid="{00000000-0005-0000-0000-0000A4140000}"/>
    <cellStyle name="Currency 3 2 4 4" xfId="5287" xr:uid="{00000000-0005-0000-0000-0000A5140000}"/>
    <cellStyle name="Currency 3 2 4 4 2" xfId="5288" xr:uid="{00000000-0005-0000-0000-0000A6140000}"/>
    <cellStyle name="Currency 3 2 4 5" xfId="5289" xr:uid="{00000000-0005-0000-0000-0000A7140000}"/>
    <cellStyle name="Currency 3 2 4 6" xfId="5290" xr:uid="{00000000-0005-0000-0000-0000A8140000}"/>
    <cellStyle name="Currency 3 2 5" xfId="5291" xr:uid="{00000000-0005-0000-0000-0000A9140000}"/>
    <cellStyle name="Currency 3 2 5 2" xfId="5292" xr:uid="{00000000-0005-0000-0000-0000AA140000}"/>
    <cellStyle name="Currency 3 2 5 2 2" xfId="5293" xr:uid="{00000000-0005-0000-0000-0000AB140000}"/>
    <cellStyle name="Currency 3 2 5 2 3" xfId="5294" xr:uid="{00000000-0005-0000-0000-0000AC140000}"/>
    <cellStyle name="Currency 3 2 5 3" xfId="5295" xr:uid="{00000000-0005-0000-0000-0000AD140000}"/>
    <cellStyle name="Currency 3 2 5 4" xfId="5296" xr:uid="{00000000-0005-0000-0000-0000AE140000}"/>
    <cellStyle name="Currency 3 2 6" xfId="5297" xr:uid="{00000000-0005-0000-0000-0000AF140000}"/>
    <cellStyle name="Currency 3 2 6 2" xfId="5298" xr:uid="{00000000-0005-0000-0000-0000B0140000}"/>
    <cellStyle name="Currency 3 2 6 2 2" xfId="5299" xr:uid="{00000000-0005-0000-0000-0000B1140000}"/>
    <cellStyle name="Currency 3 2 6 3" xfId="5300" xr:uid="{00000000-0005-0000-0000-0000B2140000}"/>
    <cellStyle name="Currency 3 2 7" xfId="5301" xr:uid="{00000000-0005-0000-0000-0000B3140000}"/>
    <cellStyle name="Currency 3 2 7 2" xfId="5302" xr:uid="{00000000-0005-0000-0000-0000B4140000}"/>
    <cellStyle name="Currency 3 2 8" xfId="5303" xr:uid="{00000000-0005-0000-0000-0000B5140000}"/>
    <cellStyle name="Currency 3 2 9" xfId="5304" xr:uid="{00000000-0005-0000-0000-0000B6140000}"/>
    <cellStyle name="Currency 3 3" xfId="5305" xr:uid="{00000000-0005-0000-0000-0000B7140000}"/>
    <cellStyle name="Currency 3 3 2" xfId="5306" xr:uid="{00000000-0005-0000-0000-0000B8140000}"/>
    <cellStyle name="Currency 3 3 2 2" xfId="5307" xr:uid="{00000000-0005-0000-0000-0000B9140000}"/>
    <cellStyle name="Currency 3 3 2 2 2" xfId="5308" xr:uid="{00000000-0005-0000-0000-0000BA140000}"/>
    <cellStyle name="Currency 3 3 2 2 2 2" xfId="5309" xr:uid="{00000000-0005-0000-0000-0000BB140000}"/>
    <cellStyle name="Currency 3 3 2 2 3" xfId="5310" xr:uid="{00000000-0005-0000-0000-0000BC140000}"/>
    <cellStyle name="Currency 3 3 2 3" xfId="5311" xr:uid="{00000000-0005-0000-0000-0000BD140000}"/>
    <cellStyle name="Currency 3 3 2 3 2" xfId="5312" xr:uid="{00000000-0005-0000-0000-0000BE140000}"/>
    <cellStyle name="Currency 3 3 2 3 2 2" xfId="5313" xr:uid="{00000000-0005-0000-0000-0000BF140000}"/>
    <cellStyle name="Currency 3 3 2 3 3" xfId="5314" xr:uid="{00000000-0005-0000-0000-0000C0140000}"/>
    <cellStyle name="Currency 3 3 2 4" xfId="5315" xr:uid="{00000000-0005-0000-0000-0000C1140000}"/>
    <cellStyle name="Currency 3 3 2 4 2" xfId="5316" xr:uid="{00000000-0005-0000-0000-0000C2140000}"/>
    <cellStyle name="Currency 3 3 2 5" xfId="5317" xr:uid="{00000000-0005-0000-0000-0000C3140000}"/>
    <cellStyle name="Currency 3 3 3" xfId="5318" xr:uid="{00000000-0005-0000-0000-0000C4140000}"/>
    <cellStyle name="Currency 3 3 4" xfId="5319" xr:uid="{00000000-0005-0000-0000-0000C5140000}"/>
    <cellStyle name="Currency 3 3 4 2" xfId="5320" xr:uid="{00000000-0005-0000-0000-0000C6140000}"/>
    <cellStyle name="Currency 3 3 4 2 2" xfId="5321" xr:uid="{00000000-0005-0000-0000-0000C7140000}"/>
    <cellStyle name="Currency 3 3 4 2 3" xfId="5322" xr:uid="{00000000-0005-0000-0000-0000C8140000}"/>
    <cellStyle name="Currency 3 3 4 3" xfId="5323" xr:uid="{00000000-0005-0000-0000-0000C9140000}"/>
    <cellStyle name="Currency 3 3 4 4" xfId="5324" xr:uid="{00000000-0005-0000-0000-0000CA140000}"/>
    <cellStyle name="Currency 3 3 5" xfId="5325" xr:uid="{00000000-0005-0000-0000-0000CB140000}"/>
    <cellStyle name="Currency 3 3 5 2" xfId="5326" xr:uid="{00000000-0005-0000-0000-0000CC140000}"/>
    <cellStyle name="Currency 3 3 5 2 2" xfId="5327" xr:uid="{00000000-0005-0000-0000-0000CD140000}"/>
    <cellStyle name="Currency 3 3 5 3" xfId="5328" xr:uid="{00000000-0005-0000-0000-0000CE140000}"/>
    <cellStyle name="Currency 3 3 6" xfId="5329" xr:uid="{00000000-0005-0000-0000-0000CF140000}"/>
    <cellStyle name="Currency 3 3 6 2" xfId="5330" xr:uid="{00000000-0005-0000-0000-0000D0140000}"/>
    <cellStyle name="Currency 3 3 7" xfId="5331" xr:uid="{00000000-0005-0000-0000-0000D1140000}"/>
    <cellStyle name="Currency 3 3 8" xfId="5332" xr:uid="{00000000-0005-0000-0000-0000D2140000}"/>
    <cellStyle name="Currency 3 3 9" xfId="5333" xr:uid="{00000000-0005-0000-0000-0000D3140000}"/>
    <cellStyle name="Currency 3 4" xfId="5334" xr:uid="{00000000-0005-0000-0000-0000D4140000}"/>
    <cellStyle name="Currency 3 4 2" xfId="5335" xr:uid="{00000000-0005-0000-0000-0000D5140000}"/>
    <cellStyle name="Currency 3 4 2 2" xfId="5336" xr:uid="{00000000-0005-0000-0000-0000D6140000}"/>
    <cellStyle name="Currency 3 4 2 2 2" xfId="5337" xr:uid="{00000000-0005-0000-0000-0000D7140000}"/>
    <cellStyle name="Currency 3 4 2 2 2 2" xfId="5338" xr:uid="{00000000-0005-0000-0000-0000D8140000}"/>
    <cellStyle name="Currency 3 4 2 2 3" xfId="5339" xr:uid="{00000000-0005-0000-0000-0000D9140000}"/>
    <cellStyle name="Currency 3 4 2 3" xfId="5340" xr:uid="{00000000-0005-0000-0000-0000DA140000}"/>
    <cellStyle name="Currency 3 4 2 3 2" xfId="5341" xr:uid="{00000000-0005-0000-0000-0000DB140000}"/>
    <cellStyle name="Currency 3 4 2 3 2 2" xfId="5342" xr:uid="{00000000-0005-0000-0000-0000DC140000}"/>
    <cellStyle name="Currency 3 4 2 3 3" xfId="5343" xr:uid="{00000000-0005-0000-0000-0000DD140000}"/>
    <cellStyle name="Currency 3 4 2 4" xfId="5344" xr:uid="{00000000-0005-0000-0000-0000DE140000}"/>
    <cellStyle name="Currency 3 4 2 4 2" xfId="5345" xr:uid="{00000000-0005-0000-0000-0000DF140000}"/>
    <cellStyle name="Currency 3 4 2 5" xfId="5346" xr:uid="{00000000-0005-0000-0000-0000E0140000}"/>
    <cellStyle name="Currency 3 4 3" xfId="5347" xr:uid="{00000000-0005-0000-0000-0000E1140000}"/>
    <cellStyle name="Currency 3 4 4" xfId="5348" xr:uid="{00000000-0005-0000-0000-0000E2140000}"/>
    <cellStyle name="Currency 3 4 4 2" xfId="5349" xr:uid="{00000000-0005-0000-0000-0000E3140000}"/>
    <cellStyle name="Currency 3 4 4 2 2" xfId="5350" xr:uid="{00000000-0005-0000-0000-0000E4140000}"/>
    <cellStyle name="Currency 3 4 4 2 3" xfId="5351" xr:uid="{00000000-0005-0000-0000-0000E5140000}"/>
    <cellStyle name="Currency 3 4 4 3" xfId="5352" xr:uid="{00000000-0005-0000-0000-0000E6140000}"/>
    <cellStyle name="Currency 3 4 4 4" xfId="5353" xr:uid="{00000000-0005-0000-0000-0000E7140000}"/>
    <cellStyle name="Currency 3 4 5" xfId="5354" xr:uid="{00000000-0005-0000-0000-0000E8140000}"/>
    <cellStyle name="Currency 3 4 5 2" xfId="5355" xr:uid="{00000000-0005-0000-0000-0000E9140000}"/>
    <cellStyle name="Currency 3 4 5 2 2" xfId="5356" xr:uid="{00000000-0005-0000-0000-0000EA140000}"/>
    <cellStyle name="Currency 3 4 5 3" xfId="5357" xr:uid="{00000000-0005-0000-0000-0000EB140000}"/>
    <cellStyle name="Currency 3 4 6" xfId="5358" xr:uid="{00000000-0005-0000-0000-0000EC140000}"/>
    <cellStyle name="Currency 3 4 6 2" xfId="5359" xr:uid="{00000000-0005-0000-0000-0000ED140000}"/>
    <cellStyle name="Currency 3 4 7" xfId="5360" xr:uid="{00000000-0005-0000-0000-0000EE140000}"/>
    <cellStyle name="Currency 3 4 8" xfId="5361" xr:uid="{00000000-0005-0000-0000-0000EF140000}"/>
    <cellStyle name="Currency 3 4 9" xfId="5362" xr:uid="{00000000-0005-0000-0000-0000F0140000}"/>
    <cellStyle name="Currency 3 5" xfId="5363" xr:uid="{00000000-0005-0000-0000-0000F1140000}"/>
    <cellStyle name="Currency 3 5 2" xfId="5364" xr:uid="{00000000-0005-0000-0000-0000F2140000}"/>
    <cellStyle name="Currency 3 5 2 2" xfId="5365" xr:uid="{00000000-0005-0000-0000-0000F3140000}"/>
    <cellStyle name="Currency 3 5 3" xfId="5366" xr:uid="{00000000-0005-0000-0000-0000F4140000}"/>
    <cellStyle name="Currency 3 5 3 2" xfId="5367" xr:uid="{00000000-0005-0000-0000-0000F5140000}"/>
    <cellStyle name="Currency 3 5 3 3" xfId="5368" xr:uid="{00000000-0005-0000-0000-0000F6140000}"/>
    <cellStyle name="Currency 3 5 4" xfId="5369" xr:uid="{00000000-0005-0000-0000-0000F7140000}"/>
    <cellStyle name="Currency 3 5 4 2" xfId="5370" xr:uid="{00000000-0005-0000-0000-0000F8140000}"/>
    <cellStyle name="Currency 3 5 5" xfId="5371" xr:uid="{00000000-0005-0000-0000-0000F9140000}"/>
    <cellStyle name="Currency 3 6" xfId="5372" xr:uid="{00000000-0005-0000-0000-0000FA140000}"/>
    <cellStyle name="Currency 3 6 2" xfId="5373" xr:uid="{00000000-0005-0000-0000-0000FB140000}"/>
    <cellStyle name="Currency 3 6 2 2" xfId="5374" xr:uid="{00000000-0005-0000-0000-0000FC140000}"/>
    <cellStyle name="Currency 3 6 2 2 2" xfId="5375" xr:uid="{00000000-0005-0000-0000-0000FD140000}"/>
    <cellStyle name="Currency 3 6 2 2 3" xfId="5376" xr:uid="{00000000-0005-0000-0000-0000FE140000}"/>
    <cellStyle name="Currency 3 6 2 3" xfId="5377" xr:uid="{00000000-0005-0000-0000-0000FF140000}"/>
    <cellStyle name="Currency 3 6 2 4" xfId="5378" xr:uid="{00000000-0005-0000-0000-000000150000}"/>
    <cellStyle name="Currency 3 6 3" xfId="5379" xr:uid="{00000000-0005-0000-0000-000001150000}"/>
    <cellStyle name="Currency 3 6 3 2" xfId="5380" xr:uid="{00000000-0005-0000-0000-000002150000}"/>
    <cellStyle name="Currency 3 6 3 2 2" xfId="5381" xr:uid="{00000000-0005-0000-0000-000003150000}"/>
    <cellStyle name="Currency 3 6 3 3" xfId="5382" xr:uid="{00000000-0005-0000-0000-000004150000}"/>
    <cellStyle name="Currency 3 6 4" xfId="5383" xr:uid="{00000000-0005-0000-0000-000005150000}"/>
    <cellStyle name="Currency 3 6 4 2" xfId="5384" xr:uid="{00000000-0005-0000-0000-000006150000}"/>
    <cellStyle name="Currency 3 6 5" xfId="5385" xr:uid="{00000000-0005-0000-0000-000007150000}"/>
    <cellStyle name="Currency 3 6 6" xfId="5386" xr:uid="{00000000-0005-0000-0000-000008150000}"/>
    <cellStyle name="Currency 3 6 7" xfId="5387" xr:uid="{00000000-0005-0000-0000-000009150000}"/>
    <cellStyle name="Currency 3 6 8" xfId="5388" xr:uid="{00000000-0005-0000-0000-00000A150000}"/>
    <cellStyle name="Currency 3 7" xfId="5389" xr:uid="{00000000-0005-0000-0000-00000B150000}"/>
    <cellStyle name="Currency 3 8" xfId="5390" xr:uid="{00000000-0005-0000-0000-00000C150000}"/>
    <cellStyle name="Currency 3 9" xfId="5391" xr:uid="{00000000-0005-0000-0000-00000D150000}"/>
    <cellStyle name="Currency 3 9 2" xfId="5392" xr:uid="{00000000-0005-0000-0000-00000E150000}"/>
    <cellStyle name="Currency 3 9 2 2" xfId="5393" xr:uid="{00000000-0005-0000-0000-00000F150000}"/>
    <cellStyle name="Currency 3 9 2 3" xfId="5394" xr:uid="{00000000-0005-0000-0000-000010150000}"/>
    <cellStyle name="Currency 3 9 3" xfId="5395" xr:uid="{00000000-0005-0000-0000-000011150000}"/>
    <cellStyle name="Currency 3 9 4" xfId="5396" xr:uid="{00000000-0005-0000-0000-000012150000}"/>
    <cellStyle name="Currency 4" xfId="27" xr:uid="{00000000-0005-0000-0000-000013150000}"/>
    <cellStyle name="Currency 4 2" xfId="82" xr:uid="{00000000-0005-0000-0000-000014150000}"/>
    <cellStyle name="Currency 4 2 2" xfId="5397" xr:uid="{00000000-0005-0000-0000-000015150000}"/>
    <cellStyle name="Currency 4 2 3" xfId="5398" xr:uid="{00000000-0005-0000-0000-000016150000}"/>
    <cellStyle name="Currency 4 3" xfId="5399" xr:uid="{00000000-0005-0000-0000-000017150000}"/>
    <cellStyle name="Currency 4 4" xfId="5400" xr:uid="{00000000-0005-0000-0000-000018150000}"/>
    <cellStyle name="Currency 4 5" xfId="5401" xr:uid="{00000000-0005-0000-0000-000019150000}"/>
    <cellStyle name="Currency 5" xfId="5402" xr:uid="{00000000-0005-0000-0000-00001A150000}"/>
    <cellStyle name="Currency 5 2" xfId="5403" xr:uid="{00000000-0005-0000-0000-00001B150000}"/>
    <cellStyle name="Currency 5 2 2" xfId="5404" xr:uid="{00000000-0005-0000-0000-00001C150000}"/>
    <cellStyle name="Currency 5 2 3" xfId="5405" xr:uid="{00000000-0005-0000-0000-00001D150000}"/>
    <cellStyle name="Currency 5 3" xfId="5406" xr:uid="{00000000-0005-0000-0000-00001E150000}"/>
    <cellStyle name="Currency 6" xfId="5407" xr:uid="{00000000-0005-0000-0000-00001F150000}"/>
    <cellStyle name="Currency 6 2" xfId="5408" xr:uid="{00000000-0005-0000-0000-000020150000}"/>
    <cellStyle name="Currency 7" xfId="5409" xr:uid="{00000000-0005-0000-0000-000021150000}"/>
    <cellStyle name="Currency 8" xfId="5410" xr:uid="{00000000-0005-0000-0000-000022150000}"/>
    <cellStyle name="Currency 8 2" xfId="5411" xr:uid="{00000000-0005-0000-0000-000023150000}"/>
    <cellStyle name="Currency 8 2 2" xfId="5412" xr:uid="{00000000-0005-0000-0000-000024150000}"/>
    <cellStyle name="Currency 9" xfId="5413" xr:uid="{00000000-0005-0000-0000-000025150000}"/>
    <cellStyle name="Data Field" xfId="7" xr:uid="{00000000-0005-0000-0000-000026150000}"/>
    <cellStyle name="Data Field 2" xfId="5414" xr:uid="{00000000-0005-0000-0000-000027150000}"/>
    <cellStyle name="Data Field 2 2" xfId="5415" xr:uid="{00000000-0005-0000-0000-000028150000}"/>
    <cellStyle name="Data Field 2 2 2" xfId="5416" xr:uid="{00000000-0005-0000-0000-000029150000}"/>
    <cellStyle name="Data Field 2 3" xfId="5417" xr:uid="{00000000-0005-0000-0000-00002A150000}"/>
    <cellStyle name="Data Field 2 4" xfId="5418" xr:uid="{00000000-0005-0000-0000-00002B150000}"/>
    <cellStyle name="Data Field 3" xfId="5419" xr:uid="{00000000-0005-0000-0000-00002C150000}"/>
    <cellStyle name="Data Field 3 2" xfId="5420" xr:uid="{00000000-0005-0000-0000-00002D150000}"/>
    <cellStyle name="Data Field 4" xfId="5421" xr:uid="{00000000-0005-0000-0000-00002E150000}"/>
    <cellStyle name="Data Field 4 2" xfId="5422" xr:uid="{00000000-0005-0000-0000-00002F150000}"/>
    <cellStyle name="Data Field 5" xfId="5423" xr:uid="{00000000-0005-0000-0000-000030150000}"/>
    <cellStyle name="Data Field 6" xfId="5424" xr:uid="{00000000-0005-0000-0000-000031150000}"/>
    <cellStyle name="Data Name" xfId="8" xr:uid="{00000000-0005-0000-0000-000032150000}"/>
    <cellStyle name="Data Name 2" xfId="16" xr:uid="{00000000-0005-0000-0000-000033150000}"/>
    <cellStyle name="Data Name 2 2" xfId="5425" xr:uid="{00000000-0005-0000-0000-000034150000}"/>
    <cellStyle name="Data Name 3" xfId="28" xr:uid="{00000000-0005-0000-0000-000035150000}"/>
    <cellStyle name="Data Name 3 2" xfId="83" xr:uid="{00000000-0005-0000-0000-000036150000}"/>
    <cellStyle name="Data Name 4" xfId="75" xr:uid="{00000000-0005-0000-0000-000037150000}"/>
    <cellStyle name="Data Name 4 2" xfId="100" xr:uid="{00000000-0005-0000-0000-000038150000}"/>
    <cellStyle name="Data Name 5" xfId="5426" xr:uid="{00000000-0005-0000-0000-000039150000}"/>
    <cellStyle name="Data Name 5 2" xfId="5427" xr:uid="{00000000-0005-0000-0000-00003A150000}"/>
    <cellStyle name="Data Name 5 2 2" xfId="5428" xr:uid="{00000000-0005-0000-0000-00003B150000}"/>
    <cellStyle name="Data Name 6" xfId="5429" xr:uid="{00000000-0005-0000-0000-00003C150000}"/>
    <cellStyle name="Data Name 6 2" xfId="5430" xr:uid="{00000000-0005-0000-0000-00003D150000}"/>
    <cellStyle name="Date/Time" xfId="20" xr:uid="{00000000-0005-0000-0000-00003E150000}"/>
    <cellStyle name="Emphasis 1" xfId="5431" xr:uid="{00000000-0005-0000-0000-00003F150000}"/>
    <cellStyle name="Emphasis 2" xfId="5432" xr:uid="{00000000-0005-0000-0000-000040150000}"/>
    <cellStyle name="Emphasis 3" xfId="5433" xr:uid="{00000000-0005-0000-0000-000041150000}"/>
    <cellStyle name="EPACT05" xfId="5434" xr:uid="{00000000-0005-0000-0000-000042150000}"/>
    <cellStyle name="EPACT05 2" xfId="5435" xr:uid="{00000000-0005-0000-0000-000043150000}"/>
    <cellStyle name="EPACT05 2 2" xfId="5436" xr:uid="{00000000-0005-0000-0000-000044150000}"/>
    <cellStyle name="EPACT05 2 2 2" xfId="5437" xr:uid="{00000000-0005-0000-0000-000045150000}"/>
    <cellStyle name="EPACT05 2 2_Lcc_inputs" xfId="5438" xr:uid="{00000000-0005-0000-0000-000046150000}"/>
    <cellStyle name="EPACT05 2 3" xfId="5439" xr:uid="{00000000-0005-0000-0000-000047150000}"/>
    <cellStyle name="EPACT05 2_Lcc_inputs" xfId="5440" xr:uid="{00000000-0005-0000-0000-000048150000}"/>
    <cellStyle name="EPACT05 3" xfId="5441" xr:uid="{00000000-0005-0000-0000-000049150000}"/>
    <cellStyle name="EPACT05 3 2" xfId="5442" xr:uid="{00000000-0005-0000-0000-00004A150000}"/>
    <cellStyle name="EPACT05 3_Lcc_inputs" xfId="5443" xr:uid="{00000000-0005-0000-0000-00004B150000}"/>
    <cellStyle name="EPACT05 4" xfId="5444" xr:uid="{00000000-0005-0000-0000-00004C150000}"/>
    <cellStyle name="EPACT05_Lcc_inputs" xfId="5445" xr:uid="{00000000-0005-0000-0000-00004D150000}"/>
    <cellStyle name="Explanatory Text 2" xfId="58" xr:uid="{00000000-0005-0000-0000-00004E150000}"/>
    <cellStyle name="Explanatory Text 2 2" xfId="5446" xr:uid="{00000000-0005-0000-0000-00004F150000}"/>
    <cellStyle name="Explanatory Text 2 2 2" xfId="5447" xr:uid="{00000000-0005-0000-0000-000050150000}"/>
    <cellStyle name="Explanatory Text 2 3" xfId="5448" xr:uid="{00000000-0005-0000-0000-000051150000}"/>
    <cellStyle name="Explanatory Text 2 4" xfId="5449" xr:uid="{00000000-0005-0000-0000-000052150000}"/>
    <cellStyle name="Explanatory Text 3" xfId="5450" xr:uid="{00000000-0005-0000-0000-000053150000}"/>
    <cellStyle name="Explanatory Text 3 2" xfId="5451" xr:uid="{00000000-0005-0000-0000-000054150000}"/>
    <cellStyle name="Explanatory Text 3 2 2" xfId="5452" xr:uid="{00000000-0005-0000-0000-000055150000}"/>
    <cellStyle name="Explanatory Text 3 3" xfId="5453" xr:uid="{00000000-0005-0000-0000-000056150000}"/>
    <cellStyle name="Explanatory Text 3 3 2" xfId="5454" xr:uid="{00000000-0005-0000-0000-000057150000}"/>
    <cellStyle name="Explanatory Text 4" xfId="5455" xr:uid="{00000000-0005-0000-0000-000058150000}"/>
    <cellStyle name="Font: Calibri, 9pt regular" xfId="5456" xr:uid="{00000000-0005-0000-0000-000059150000}"/>
    <cellStyle name="Footnotes: all except top row" xfId="5457" xr:uid="{00000000-0005-0000-0000-00005A150000}"/>
    <cellStyle name="Footnotes: top row" xfId="5458" xr:uid="{00000000-0005-0000-0000-00005B150000}"/>
    <cellStyle name="Good 2" xfId="59" xr:uid="{00000000-0005-0000-0000-00005C150000}"/>
    <cellStyle name="Good 2 2" xfId="5459" xr:uid="{00000000-0005-0000-0000-00005D150000}"/>
    <cellStyle name="Good 2 2 2" xfId="5460" xr:uid="{00000000-0005-0000-0000-00005E150000}"/>
    <cellStyle name="Good 2 3" xfId="5461" xr:uid="{00000000-0005-0000-0000-00005F150000}"/>
    <cellStyle name="Good 2 4" xfId="5462" xr:uid="{00000000-0005-0000-0000-000060150000}"/>
    <cellStyle name="Good 3" xfId="5463" xr:uid="{00000000-0005-0000-0000-000061150000}"/>
    <cellStyle name="Good 3 2" xfId="5464" xr:uid="{00000000-0005-0000-0000-000062150000}"/>
    <cellStyle name="Good 3 2 2" xfId="5465" xr:uid="{00000000-0005-0000-0000-000063150000}"/>
    <cellStyle name="Good 3 3" xfId="5466" xr:uid="{00000000-0005-0000-0000-000064150000}"/>
    <cellStyle name="Good 3 3 2" xfId="5467" xr:uid="{00000000-0005-0000-0000-000065150000}"/>
    <cellStyle name="Good 4" xfId="5468" xr:uid="{00000000-0005-0000-0000-000066150000}"/>
    <cellStyle name="Header" xfId="5469" xr:uid="{00000000-0005-0000-0000-000067150000}"/>
    <cellStyle name="Header: bottom row" xfId="5470" xr:uid="{00000000-0005-0000-0000-000068150000}"/>
    <cellStyle name="Header: top rows" xfId="5471" xr:uid="{00000000-0005-0000-0000-000069150000}"/>
    <cellStyle name="Heading" xfId="21" xr:uid="{00000000-0005-0000-0000-00006A150000}"/>
    <cellStyle name="Heading 1 2" xfId="60" xr:uid="{00000000-0005-0000-0000-00006B150000}"/>
    <cellStyle name="Heading 1 2 2" xfId="5472" xr:uid="{00000000-0005-0000-0000-00006C150000}"/>
    <cellStyle name="Heading 1 2 2 2" xfId="5473" xr:uid="{00000000-0005-0000-0000-00006D150000}"/>
    <cellStyle name="Heading 1 2 3" xfId="5474" xr:uid="{00000000-0005-0000-0000-00006E150000}"/>
    <cellStyle name="Heading 1 2 4" xfId="5475" xr:uid="{00000000-0005-0000-0000-00006F150000}"/>
    <cellStyle name="Heading 1 2 5" xfId="5476" xr:uid="{00000000-0005-0000-0000-000070150000}"/>
    <cellStyle name="Heading 1 2_Lcc_inputs" xfId="5477" xr:uid="{00000000-0005-0000-0000-000071150000}"/>
    <cellStyle name="Heading 1 3" xfId="5478" xr:uid="{00000000-0005-0000-0000-000072150000}"/>
    <cellStyle name="Heading 1 3 2" xfId="5479" xr:uid="{00000000-0005-0000-0000-000073150000}"/>
    <cellStyle name="Heading 1 3 2 2" xfId="5480" xr:uid="{00000000-0005-0000-0000-000074150000}"/>
    <cellStyle name="Heading 1 3 3" xfId="5481" xr:uid="{00000000-0005-0000-0000-000075150000}"/>
    <cellStyle name="Heading 1 3 3 2" xfId="5482" xr:uid="{00000000-0005-0000-0000-000076150000}"/>
    <cellStyle name="Heading 1 3_Lcc_inputs" xfId="5483" xr:uid="{00000000-0005-0000-0000-000077150000}"/>
    <cellStyle name="Heading 1 4" xfId="5484" xr:uid="{00000000-0005-0000-0000-000078150000}"/>
    <cellStyle name="Heading 2 2" xfId="22" xr:uid="{00000000-0005-0000-0000-000079150000}"/>
    <cellStyle name="Heading 2 2 2" xfId="84" xr:uid="{00000000-0005-0000-0000-00007A150000}"/>
    <cellStyle name="Heading 2 2 2 2" xfId="5485" xr:uid="{00000000-0005-0000-0000-00007B150000}"/>
    <cellStyle name="Heading 2 2 2 2 2" xfId="5486" xr:uid="{00000000-0005-0000-0000-00007C150000}"/>
    <cellStyle name="Heading 2 2 2 3" xfId="5487" xr:uid="{00000000-0005-0000-0000-00007D150000}"/>
    <cellStyle name="Heading 2 2 3" xfId="5488" xr:uid="{00000000-0005-0000-0000-00007E150000}"/>
    <cellStyle name="Heading 2 2 3 2" xfId="5489" xr:uid="{00000000-0005-0000-0000-00007F150000}"/>
    <cellStyle name="Heading 2 2 3 3" xfId="5490" xr:uid="{00000000-0005-0000-0000-000080150000}"/>
    <cellStyle name="Heading 2 2 3 4" xfId="5491" xr:uid="{00000000-0005-0000-0000-000081150000}"/>
    <cellStyle name="Heading 2 2 4" xfId="5492" xr:uid="{00000000-0005-0000-0000-000082150000}"/>
    <cellStyle name="Heading 2 2 4 2" xfId="5493" xr:uid="{00000000-0005-0000-0000-000083150000}"/>
    <cellStyle name="Heading 2 2 4 3" xfId="5494" xr:uid="{00000000-0005-0000-0000-000084150000}"/>
    <cellStyle name="Heading 2 2 4 4" xfId="5495" xr:uid="{00000000-0005-0000-0000-000085150000}"/>
    <cellStyle name="Heading 2 2 5" xfId="5496" xr:uid="{00000000-0005-0000-0000-000086150000}"/>
    <cellStyle name="Heading 2 2_Lcc_inputs" xfId="5497" xr:uid="{00000000-0005-0000-0000-000087150000}"/>
    <cellStyle name="Heading 2 3" xfId="61" xr:uid="{00000000-0005-0000-0000-000088150000}"/>
    <cellStyle name="Heading 2 3 2" xfId="5498" xr:uid="{00000000-0005-0000-0000-000089150000}"/>
    <cellStyle name="Heading 2 3 2 2" xfId="5499" xr:uid="{00000000-0005-0000-0000-00008A150000}"/>
    <cellStyle name="Heading 2 3 2 2 2" xfId="5500" xr:uid="{00000000-0005-0000-0000-00008B150000}"/>
    <cellStyle name="Heading 2 3 3" xfId="5501" xr:uid="{00000000-0005-0000-0000-00008C150000}"/>
    <cellStyle name="Heading 2 3 3 2" xfId="5502" xr:uid="{00000000-0005-0000-0000-00008D150000}"/>
    <cellStyle name="Heading 2 3 4" xfId="5503" xr:uid="{00000000-0005-0000-0000-00008E150000}"/>
    <cellStyle name="Heading 2 3 5" xfId="5504" xr:uid="{00000000-0005-0000-0000-00008F150000}"/>
    <cellStyle name="Heading 2 3_Lcc_inputs" xfId="5505" xr:uid="{00000000-0005-0000-0000-000090150000}"/>
    <cellStyle name="Heading 2 4" xfId="5506" xr:uid="{00000000-0005-0000-0000-000091150000}"/>
    <cellStyle name="Heading 2 4 2" xfId="5507" xr:uid="{00000000-0005-0000-0000-000092150000}"/>
    <cellStyle name="Heading 2 4 3" xfId="5508" xr:uid="{00000000-0005-0000-0000-000093150000}"/>
    <cellStyle name="Heading 2 4 4" xfId="5509" xr:uid="{00000000-0005-0000-0000-000094150000}"/>
    <cellStyle name="Heading 2 5" xfId="5510" xr:uid="{00000000-0005-0000-0000-000095150000}"/>
    <cellStyle name="Heading 2 6" xfId="5511" xr:uid="{00000000-0005-0000-0000-000096150000}"/>
    <cellStyle name="Heading 3 2" xfId="62" xr:uid="{00000000-0005-0000-0000-000097150000}"/>
    <cellStyle name="Heading 3 2 2" xfId="5512" xr:uid="{00000000-0005-0000-0000-000098150000}"/>
    <cellStyle name="Heading 3 2 2 2" xfId="5513" xr:uid="{00000000-0005-0000-0000-000099150000}"/>
    <cellStyle name="Heading 3 2 3" xfId="5514" xr:uid="{00000000-0005-0000-0000-00009A150000}"/>
    <cellStyle name="Heading 3 2 3 2" xfId="5515" xr:uid="{00000000-0005-0000-0000-00009B150000}"/>
    <cellStyle name="Heading 3 2 4" xfId="5516" xr:uid="{00000000-0005-0000-0000-00009C150000}"/>
    <cellStyle name="Heading 3 2 5" xfId="5517" xr:uid="{00000000-0005-0000-0000-00009D150000}"/>
    <cellStyle name="Heading 3 2 6" xfId="5518" xr:uid="{00000000-0005-0000-0000-00009E150000}"/>
    <cellStyle name="Heading 3 2 7" xfId="5519" xr:uid="{00000000-0005-0000-0000-00009F150000}"/>
    <cellStyle name="Heading 3 3" xfId="5520" xr:uid="{00000000-0005-0000-0000-0000A0150000}"/>
    <cellStyle name="Heading 3 3 2" xfId="5521" xr:uid="{00000000-0005-0000-0000-0000A1150000}"/>
    <cellStyle name="Heading 3 3 2 2" xfId="5522" xr:uid="{00000000-0005-0000-0000-0000A2150000}"/>
    <cellStyle name="Heading 3 3 3" xfId="5523" xr:uid="{00000000-0005-0000-0000-0000A3150000}"/>
    <cellStyle name="Heading 3 3 3 2" xfId="5524" xr:uid="{00000000-0005-0000-0000-0000A4150000}"/>
    <cellStyle name="Heading 3 4" xfId="5525" xr:uid="{00000000-0005-0000-0000-0000A5150000}"/>
    <cellStyle name="Heading 3 4 2" xfId="5526" xr:uid="{00000000-0005-0000-0000-0000A6150000}"/>
    <cellStyle name="Heading 4 2" xfId="63" xr:uid="{00000000-0005-0000-0000-0000A7150000}"/>
    <cellStyle name="Heading 4 2 2" xfId="5527" xr:uid="{00000000-0005-0000-0000-0000A8150000}"/>
    <cellStyle name="Heading 4 2 2 2" xfId="5528" xr:uid="{00000000-0005-0000-0000-0000A9150000}"/>
    <cellStyle name="Heading 4 2 3" xfId="5529" xr:uid="{00000000-0005-0000-0000-0000AA150000}"/>
    <cellStyle name="Heading 4 2 4" xfId="5530" xr:uid="{00000000-0005-0000-0000-0000AB150000}"/>
    <cellStyle name="Heading 4 2 5" xfId="5531" xr:uid="{00000000-0005-0000-0000-0000AC150000}"/>
    <cellStyle name="Heading 4 3" xfId="5532" xr:uid="{00000000-0005-0000-0000-0000AD150000}"/>
    <cellStyle name="Heading 4 3 2" xfId="5533" xr:uid="{00000000-0005-0000-0000-0000AE150000}"/>
    <cellStyle name="Heading 4 3 2 2" xfId="5534" xr:uid="{00000000-0005-0000-0000-0000AF150000}"/>
    <cellStyle name="Heading 4 3 3" xfId="5535" xr:uid="{00000000-0005-0000-0000-0000B0150000}"/>
    <cellStyle name="Heading 4 3 3 2" xfId="5536" xr:uid="{00000000-0005-0000-0000-0000B1150000}"/>
    <cellStyle name="Heading 4 4" xfId="5537" xr:uid="{00000000-0005-0000-0000-0000B2150000}"/>
    <cellStyle name="Hyperlink" xfId="55331" builtinId="8"/>
    <cellStyle name="Hyperlink 2" xfId="5538" xr:uid="{00000000-0005-0000-0000-0000B4150000}"/>
    <cellStyle name="Hyperlink 2 2" xfId="5539" xr:uid="{00000000-0005-0000-0000-0000B5150000}"/>
    <cellStyle name="Hyperlink 2 2 2" xfId="5540" xr:uid="{00000000-0005-0000-0000-0000B6150000}"/>
    <cellStyle name="Hyperlink 2 2 3" xfId="5541" xr:uid="{00000000-0005-0000-0000-0000B7150000}"/>
    <cellStyle name="Hyperlink 2 2 3 2" xfId="5542" xr:uid="{00000000-0005-0000-0000-0000B8150000}"/>
    <cellStyle name="Hyperlink 2 2 4" xfId="5543" xr:uid="{00000000-0005-0000-0000-0000B9150000}"/>
    <cellStyle name="Hyperlink 2 2 5" xfId="5544" xr:uid="{00000000-0005-0000-0000-0000BA150000}"/>
    <cellStyle name="Hyperlink 2 3" xfId="5545" xr:uid="{00000000-0005-0000-0000-0000BB150000}"/>
    <cellStyle name="Hyperlink 2_ResWXMF_FY10v2_0" xfId="5546" xr:uid="{00000000-0005-0000-0000-0000BC150000}"/>
    <cellStyle name="Hyperlink 3" xfId="5547" xr:uid="{00000000-0005-0000-0000-0000BD150000}"/>
    <cellStyle name="Hyperlink 3 2" xfId="5548" xr:uid="{00000000-0005-0000-0000-0000BE150000}"/>
    <cellStyle name="Hyperlink 3 2 2" xfId="5549" xr:uid="{00000000-0005-0000-0000-0000BF150000}"/>
    <cellStyle name="Hyperlink 3 2 3" xfId="5550" xr:uid="{00000000-0005-0000-0000-0000C0150000}"/>
    <cellStyle name="Hyperlink 3 2 4" xfId="5551" xr:uid="{00000000-0005-0000-0000-0000C1150000}"/>
    <cellStyle name="Hyperlink 3 3" xfId="5552" xr:uid="{00000000-0005-0000-0000-0000C2150000}"/>
    <cellStyle name="Hyperlink 3 4" xfId="5553" xr:uid="{00000000-0005-0000-0000-0000C3150000}"/>
    <cellStyle name="Hyperlink 3 5" xfId="5554" xr:uid="{00000000-0005-0000-0000-0000C4150000}"/>
    <cellStyle name="Hyperlink 4" xfId="5555" xr:uid="{00000000-0005-0000-0000-0000C5150000}"/>
    <cellStyle name="Hyperlink 4 2" xfId="5556" xr:uid="{00000000-0005-0000-0000-0000C6150000}"/>
    <cellStyle name="Hyperlink 4 3" xfId="5557" xr:uid="{00000000-0005-0000-0000-0000C7150000}"/>
    <cellStyle name="Hyperlink 4 4" xfId="5558" xr:uid="{00000000-0005-0000-0000-0000C8150000}"/>
    <cellStyle name="Hyperlink 4 5" xfId="5559" xr:uid="{00000000-0005-0000-0000-0000C9150000}"/>
    <cellStyle name="Hyperlink 5" xfId="5560" xr:uid="{00000000-0005-0000-0000-0000CA150000}"/>
    <cellStyle name="Hyperlink 5 2" xfId="5561" xr:uid="{00000000-0005-0000-0000-0000CB150000}"/>
    <cellStyle name="Hyperlink 6" xfId="5562" xr:uid="{00000000-0005-0000-0000-0000CC150000}"/>
    <cellStyle name="Input 2" xfId="64" xr:uid="{00000000-0005-0000-0000-0000CD150000}"/>
    <cellStyle name="Input 2 2" xfId="87" xr:uid="{00000000-0005-0000-0000-0000CE150000}"/>
    <cellStyle name="Input 2 2 2" xfId="5565" xr:uid="{00000000-0005-0000-0000-0000CF150000}"/>
    <cellStyle name="Input 2 2 2 2" xfId="5566" xr:uid="{00000000-0005-0000-0000-0000D0150000}"/>
    <cellStyle name="Input 2 2 3" xfId="5567" xr:uid="{00000000-0005-0000-0000-0000D1150000}"/>
    <cellStyle name="Input 2 2 4" xfId="5564" xr:uid="{00000000-0005-0000-0000-0000D2150000}"/>
    <cellStyle name="Input 2 2_Lcc_inputs" xfId="5568" xr:uid="{00000000-0005-0000-0000-0000D3150000}"/>
    <cellStyle name="Input 2 3" xfId="5569" xr:uid="{00000000-0005-0000-0000-0000D4150000}"/>
    <cellStyle name="Input 2 3 2" xfId="5570" xr:uid="{00000000-0005-0000-0000-0000D5150000}"/>
    <cellStyle name="Input 2 3 2 2" xfId="5571" xr:uid="{00000000-0005-0000-0000-0000D6150000}"/>
    <cellStyle name="Input 2 3 3" xfId="5572" xr:uid="{00000000-0005-0000-0000-0000D7150000}"/>
    <cellStyle name="Input 2 3_Lcc_inputs" xfId="5573" xr:uid="{00000000-0005-0000-0000-0000D8150000}"/>
    <cellStyle name="Input 2 4" xfId="5574" xr:uid="{00000000-0005-0000-0000-0000D9150000}"/>
    <cellStyle name="Input 2 4 2" xfId="5575" xr:uid="{00000000-0005-0000-0000-0000DA150000}"/>
    <cellStyle name="Input 2 5" xfId="5563" xr:uid="{00000000-0005-0000-0000-0000DB150000}"/>
    <cellStyle name="Input 2_Lcc_inputs" xfId="5576" xr:uid="{00000000-0005-0000-0000-0000DC150000}"/>
    <cellStyle name="Input 3" xfId="5577" xr:uid="{00000000-0005-0000-0000-0000DD150000}"/>
    <cellStyle name="Input 3 2" xfId="5578" xr:uid="{00000000-0005-0000-0000-0000DE150000}"/>
    <cellStyle name="Input 3 2 2" xfId="5579" xr:uid="{00000000-0005-0000-0000-0000DF150000}"/>
    <cellStyle name="Input 3 3" xfId="5580" xr:uid="{00000000-0005-0000-0000-0000E0150000}"/>
    <cellStyle name="Input 3 3 2" xfId="5581" xr:uid="{00000000-0005-0000-0000-0000E1150000}"/>
    <cellStyle name="Input 3 3 3" xfId="5582" xr:uid="{00000000-0005-0000-0000-0000E2150000}"/>
    <cellStyle name="Input 3_Lcc_inputs" xfId="5583" xr:uid="{00000000-0005-0000-0000-0000E3150000}"/>
    <cellStyle name="Input 4" xfId="5584" xr:uid="{00000000-0005-0000-0000-0000E4150000}"/>
    <cellStyle name="Input 4 2" xfId="5585" xr:uid="{00000000-0005-0000-0000-0000E5150000}"/>
    <cellStyle name="Input 4 2 2" xfId="5586" xr:uid="{00000000-0005-0000-0000-0000E6150000}"/>
    <cellStyle name="Input 4_Lcc_inputs" xfId="5587" xr:uid="{00000000-0005-0000-0000-0000E7150000}"/>
    <cellStyle name="Linked Cell 2" xfId="65" xr:uid="{00000000-0005-0000-0000-0000E8150000}"/>
    <cellStyle name="Linked Cell 2 2" xfId="5588" xr:uid="{00000000-0005-0000-0000-0000E9150000}"/>
    <cellStyle name="Linked Cell 2 2 2" xfId="5589" xr:uid="{00000000-0005-0000-0000-0000EA150000}"/>
    <cellStyle name="Linked Cell 2 2 2 2" xfId="5590" xr:uid="{00000000-0005-0000-0000-0000EB150000}"/>
    <cellStyle name="Linked Cell 2 2 2 2 2" xfId="5591" xr:uid="{00000000-0005-0000-0000-0000EC150000}"/>
    <cellStyle name="Linked Cell 2 2 2 2 2 2" xfId="5592" xr:uid="{00000000-0005-0000-0000-0000ED150000}"/>
    <cellStyle name="Linked Cell 2 2 2 2 3" xfId="5593" xr:uid="{00000000-0005-0000-0000-0000EE150000}"/>
    <cellStyle name="Linked Cell 2 2 2 2 4" xfId="5594" xr:uid="{00000000-0005-0000-0000-0000EF150000}"/>
    <cellStyle name="Linked Cell 2 2 2 2_Lcc_inputs" xfId="5595" xr:uid="{00000000-0005-0000-0000-0000F0150000}"/>
    <cellStyle name="Linked Cell 2 2 2 3" xfId="5596" xr:uid="{00000000-0005-0000-0000-0000F1150000}"/>
    <cellStyle name="Linked Cell 2 2 2 3 2" xfId="5597" xr:uid="{00000000-0005-0000-0000-0000F2150000}"/>
    <cellStyle name="Linked Cell 2 2 2 3 3" xfId="5598" xr:uid="{00000000-0005-0000-0000-0000F3150000}"/>
    <cellStyle name="Linked Cell 2 2 2 4" xfId="5599" xr:uid="{00000000-0005-0000-0000-0000F4150000}"/>
    <cellStyle name="Linked Cell 2 2 2 4 2" xfId="5600" xr:uid="{00000000-0005-0000-0000-0000F5150000}"/>
    <cellStyle name="Linked Cell 2 2 2 5" xfId="5601" xr:uid="{00000000-0005-0000-0000-0000F6150000}"/>
    <cellStyle name="Linked Cell 2 2 2 6" xfId="5602" xr:uid="{00000000-0005-0000-0000-0000F7150000}"/>
    <cellStyle name="Linked Cell 2 2 3" xfId="5603" xr:uid="{00000000-0005-0000-0000-0000F8150000}"/>
    <cellStyle name="Linked Cell 2 2 3 2" xfId="5604" xr:uid="{00000000-0005-0000-0000-0000F9150000}"/>
    <cellStyle name="Linked Cell 2 2 4" xfId="5605" xr:uid="{00000000-0005-0000-0000-0000FA150000}"/>
    <cellStyle name="Linked Cell 2 2_Lcc_inputs" xfId="5606" xr:uid="{00000000-0005-0000-0000-0000FB150000}"/>
    <cellStyle name="Linked Cell 2 3" xfId="5607" xr:uid="{00000000-0005-0000-0000-0000FC150000}"/>
    <cellStyle name="Linked Cell 2 3 2" xfId="5608" xr:uid="{00000000-0005-0000-0000-0000FD150000}"/>
    <cellStyle name="Linked Cell 2 3 2 2" xfId="5609" xr:uid="{00000000-0005-0000-0000-0000FE150000}"/>
    <cellStyle name="Linked Cell 2 3 2 2 2" xfId="5610" xr:uid="{00000000-0005-0000-0000-0000FF150000}"/>
    <cellStyle name="Linked Cell 2 3 2 2 2 2" xfId="5611" xr:uid="{00000000-0005-0000-0000-000000160000}"/>
    <cellStyle name="Linked Cell 2 3 2 2 3" xfId="5612" xr:uid="{00000000-0005-0000-0000-000001160000}"/>
    <cellStyle name="Linked Cell 2 3 2 2 4" xfId="5613" xr:uid="{00000000-0005-0000-0000-000002160000}"/>
    <cellStyle name="Linked Cell 2 3 2 2_Lcc_inputs" xfId="5614" xr:uid="{00000000-0005-0000-0000-000003160000}"/>
    <cellStyle name="Linked Cell 2 3 2 3" xfId="5615" xr:uid="{00000000-0005-0000-0000-000004160000}"/>
    <cellStyle name="Linked Cell 2 3 2 3 2" xfId="5616" xr:uid="{00000000-0005-0000-0000-000005160000}"/>
    <cellStyle name="Linked Cell 2 3 2 3 3" xfId="5617" xr:uid="{00000000-0005-0000-0000-000006160000}"/>
    <cellStyle name="Linked Cell 2 3 2 4" xfId="5618" xr:uid="{00000000-0005-0000-0000-000007160000}"/>
    <cellStyle name="Linked Cell 2 3 2 4 2" xfId="5619" xr:uid="{00000000-0005-0000-0000-000008160000}"/>
    <cellStyle name="Linked Cell 2 3 2 5" xfId="5620" xr:uid="{00000000-0005-0000-0000-000009160000}"/>
    <cellStyle name="Linked Cell 2 3 2 6" xfId="5621" xr:uid="{00000000-0005-0000-0000-00000A160000}"/>
    <cellStyle name="Linked Cell 2 3 3" xfId="5622" xr:uid="{00000000-0005-0000-0000-00000B160000}"/>
    <cellStyle name="Linked Cell 2 3 3 2" xfId="5623" xr:uid="{00000000-0005-0000-0000-00000C160000}"/>
    <cellStyle name="Linked Cell 2 3_Lcc_inputs" xfId="5624" xr:uid="{00000000-0005-0000-0000-00000D160000}"/>
    <cellStyle name="Linked Cell 2 4" xfId="5625" xr:uid="{00000000-0005-0000-0000-00000E160000}"/>
    <cellStyle name="Linked Cell 2 4 2" xfId="5626" xr:uid="{00000000-0005-0000-0000-00000F160000}"/>
    <cellStyle name="Linked Cell 2 4 2 2" xfId="5627" xr:uid="{00000000-0005-0000-0000-000010160000}"/>
    <cellStyle name="Linked Cell 2 4 2 2 2" xfId="5628" xr:uid="{00000000-0005-0000-0000-000011160000}"/>
    <cellStyle name="Linked Cell 2 4 2 3" xfId="5629" xr:uid="{00000000-0005-0000-0000-000012160000}"/>
    <cellStyle name="Linked Cell 2 4 2 4" xfId="5630" xr:uid="{00000000-0005-0000-0000-000013160000}"/>
    <cellStyle name="Linked Cell 2 4 2_Lcc_inputs" xfId="5631" xr:uid="{00000000-0005-0000-0000-000014160000}"/>
    <cellStyle name="Linked Cell 2 4 3" xfId="5632" xr:uid="{00000000-0005-0000-0000-000015160000}"/>
    <cellStyle name="Linked Cell 2 4 3 2" xfId="5633" xr:uid="{00000000-0005-0000-0000-000016160000}"/>
    <cellStyle name="Linked Cell 2 4 3 3" xfId="5634" xr:uid="{00000000-0005-0000-0000-000017160000}"/>
    <cellStyle name="Linked Cell 2 4 4" xfId="5635" xr:uid="{00000000-0005-0000-0000-000018160000}"/>
    <cellStyle name="Linked Cell 2 4 4 2" xfId="5636" xr:uid="{00000000-0005-0000-0000-000019160000}"/>
    <cellStyle name="Linked Cell 2 4 5" xfId="5637" xr:uid="{00000000-0005-0000-0000-00001A160000}"/>
    <cellStyle name="Linked Cell 2 4 6" xfId="5638" xr:uid="{00000000-0005-0000-0000-00001B160000}"/>
    <cellStyle name="Linked Cell 2 5" xfId="5639" xr:uid="{00000000-0005-0000-0000-00001C160000}"/>
    <cellStyle name="Linked Cell 2 5 2" xfId="5640" xr:uid="{00000000-0005-0000-0000-00001D160000}"/>
    <cellStyle name="Linked Cell 2_Lcc_inputs" xfId="5641" xr:uid="{00000000-0005-0000-0000-00001E160000}"/>
    <cellStyle name="Linked Cell 3" xfId="5642" xr:uid="{00000000-0005-0000-0000-00001F160000}"/>
    <cellStyle name="Linked Cell 3 2" xfId="5643" xr:uid="{00000000-0005-0000-0000-000020160000}"/>
    <cellStyle name="Linked Cell 3 2 2" xfId="5644" xr:uid="{00000000-0005-0000-0000-000021160000}"/>
    <cellStyle name="Linked Cell 3 3" xfId="5645" xr:uid="{00000000-0005-0000-0000-000022160000}"/>
    <cellStyle name="Linked Cell 3 3 2" xfId="5646" xr:uid="{00000000-0005-0000-0000-000023160000}"/>
    <cellStyle name="Linked Cell 3 3 2 2" xfId="5647" xr:uid="{00000000-0005-0000-0000-000024160000}"/>
    <cellStyle name="Linked Cell 3 3 3" xfId="5648" xr:uid="{00000000-0005-0000-0000-000025160000}"/>
    <cellStyle name="Linked Cell 3 3 4" xfId="5649" xr:uid="{00000000-0005-0000-0000-000026160000}"/>
    <cellStyle name="Linked Cell 3 3 5" xfId="5650" xr:uid="{00000000-0005-0000-0000-000027160000}"/>
    <cellStyle name="Linked Cell 3 3_Lcc_inputs" xfId="5651" xr:uid="{00000000-0005-0000-0000-000028160000}"/>
    <cellStyle name="Linked Cell 3 4" xfId="5652" xr:uid="{00000000-0005-0000-0000-000029160000}"/>
    <cellStyle name="Linked Cell 3 4 2" xfId="5653" xr:uid="{00000000-0005-0000-0000-00002A160000}"/>
    <cellStyle name="Linked Cell 3 4 3" xfId="5654" xr:uid="{00000000-0005-0000-0000-00002B160000}"/>
    <cellStyle name="Linked Cell 3 5" xfId="5655" xr:uid="{00000000-0005-0000-0000-00002C160000}"/>
    <cellStyle name="Linked Cell 3 5 2" xfId="5656" xr:uid="{00000000-0005-0000-0000-00002D160000}"/>
    <cellStyle name="Linked Cell 3 6" xfId="5657" xr:uid="{00000000-0005-0000-0000-00002E160000}"/>
    <cellStyle name="Linked Cell 3_Lcc_inputs" xfId="5658" xr:uid="{00000000-0005-0000-0000-00002F160000}"/>
    <cellStyle name="Linked Cell 4" xfId="5659" xr:uid="{00000000-0005-0000-0000-000030160000}"/>
    <cellStyle name="Linked Cell 4 2" xfId="5660" xr:uid="{00000000-0005-0000-0000-000031160000}"/>
    <cellStyle name="Linked Cell 4 2 2" xfId="5661" xr:uid="{00000000-0005-0000-0000-000032160000}"/>
    <cellStyle name="Linked Cell 4 2 2 2" xfId="5662" xr:uid="{00000000-0005-0000-0000-000033160000}"/>
    <cellStyle name="Linked Cell 4 2 3" xfId="5663" xr:uid="{00000000-0005-0000-0000-000034160000}"/>
    <cellStyle name="Linked Cell 4 2 4" xfId="5664" xr:uid="{00000000-0005-0000-0000-000035160000}"/>
    <cellStyle name="Linked Cell 4 2_Lcc_inputs" xfId="5665" xr:uid="{00000000-0005-0000-0000-000036160000}"/>
    <cellStyle name="Linked Cell 4 3" xfId="5666" xr:uid="{00000000-0005-0000-0000-000037160000}"/>
    <cellStyle name="Linked Cell 4 3 2" xfId="5667" xr:uid="{00000000-0005-0000-0000-000038160000}"/>
    <cellStyle name="Linked Cell 4 3 3" xfId="5668" xr:uid="{00000000-0005-0000-0000-000039160000}"/>
    <cellStyle name="Linked Cell 4 4" xfId="5669" xr:uid="{00000000-0005-0000-0000-00003A160000}"/>
    <cellStyle name="Linked Cell 4 4 2" xfId="5670" xr:uid="{00000000-0005-0000-0000-00003B160000}"/>
    <cellStyle name="Linked Cell 4 5" xfId="5671" xr:uid="{00000000-0005-0000-0000-00003C160000}"/>
    <cellStyle name="Linked Cell 4_Lcc_inputs" xfId="5672" xr:uid="{00000000-0005-0000-0000-00003D160000}"/>
    <cellStyle name="Neutral 2" xfId="66" xr:uid="{00000000-0005-0000-0000-00003E160000}"/>
    <cellStyle name="Neutral 2 2" xfId="5673" xr:uid="{00000000-0005-0000-0000-00003F160000}"/>
    <cellStyle name="Neutral 2 2 2" xfId="5674" xr:uid="{00000000-0005-0000-0000-000040160000}"/>
    <cellStyle name="Neutral 2 3" xfId="5675" xr:uid="{00000000-0005-0000-0000-000041160000}"/>
    <cellStyle name="Neutral 2 4" xfId="5676" xr:uid="{00000000-0005-0000-0000-000042160000}"/>
    <cellStyle name="Neutral 2 5" xfId="5677" xr:uid="{00000000-0005-0000-0000-000043160000}"/>
    <cellStyle name="Neutral 3" xfId="5678" xr:uid="{00000000-0005-0000-0000-000044160000}"/>
    <cellStyle name="Neutral 3 2" xfId="5679" xr:uid="{00000000-0005-0000-0000-000045160000}"/>
    <cellStyle name="Neutral 3 2 2" xfId="5680" xr:uid="{00000000-0005-0000-0000-000046160000}"/>
    <cellStyle name="Neutral 3 3" xfId="5681" xr:uid="{00000000-0005-0000-0000-000047160000}"/>
    <cellStyle name="Neutral 3 3 2" xfId="5682" xr:uid="{00000000-0005-0000-0000-000048160000}"/>
    <cellStyle name="Neutral 4" xfId="5683" xr:uid="{00000000-0005-0000-0000-000049160000}"/>
    <cellStyle name="Normal" xfId="0" builtinId="0"/>
    <cellStyle name="Normal 10" xfId="5684" xr:uid="{00000000-0005-0000-0000-00004B160000}"/>
    <cellStyle name="Normal 10 10" xfId="5685" xr:uid="{00000000-0005-0000-0000-00004C160000}"/>
    <cellStyle name="Normal 10 10 2" xfId="5686" xr:uid="{00000000-0005-0000-0000-00004D160000}"/>
    <cellStyle name="Normal 10 10 2 2" xfId="5687" xr:uid="{00000000-0005-0000-0000-00004E160000}"/>
    <cellStyle name="Normal 10 10 2 2 2" xfId="5688" xr:uid="{00000000-0005-0000-0000-00004F160000}"/>
    <cellStyle name="Normal 10 10 2 2 3" xfId="5689" xr:uid="{00000000-0005-0000-0000-000050160000}"/>
    <cellStyle name="Normal 10 10 2 3" xfId="5690" xr:uid="{00000000-0005-0000-0000-000051160000}"/>
    <cellStyle name="Normal 10 10 2 4" xfId="5691" xr:uid="{00000000-0005-0000-0000-000052160000}"/>
    <cellStyle name="Normal 10 10 2_Lcc_inputs" xfId="5692" xr:uid="{00000000-0005-0000-0000-000053160000}"/>
    <cellStyle name="Normal 10 10 3" xfId="5693" xr:uid="{00000000-0005-0000-0000-000054160000}"/>
    <cellStyle name="Normal 10 10 3 2" xfId="5694" xr:uid="{00000000-0005-0000-0000-000055160000}"/>
    <cellStyle name="Normal 10 10 3 2 2" xfId="5695" xr:uid="{00000000-0005-0000-0000-000056160000}"/>
    <cellStyle name="Normal 10 10 3 3" xfId="5696" xr:uid="{00000000-0005-0000-0000-000057160000}"/>
    <cellStyle name="Normal 10 10 4" xfId="5697" xr:uid="{00000000-0005-0000-0000-000058160000}"/>
    <cellStyle name="Normal 10 10 4 2" xfId="5698" xr:uid="{00000000-0005-0000-0000-000059160000}"/>
    <cellStyle name="Normal 10 10 5" xfId="5699" xr:uid="{00000000-0005-0000-0000-00005A160000}"/>
    <cellStyle name="Normal 10 10 6" xfId="5700" xr:uid="{00000000-0005-0000-0000-00005B160000}"/>
    <cellStyle name="Normal 10 10 7" xfId="5701" xr:uid="{00000000-0005-0000-0000-00005C160000}"/>
    <cellStyle name="Normal 10 10_Lcc_inputs" xfId="5702" xr:uid="{00000000-0005-0000-0000-00005D160000}"/>
    <cellStyle name="Normal 10 11" xfId="5703" xr:uid="{00000000-0005-0000-0000-00005E160000}"/>
    <cellStyle name="Normal 10 11 2" xfId="5704" xr:uid="{00000000-0005-0000-0000-00005F160000}"/>
    <cellStyle name="Normal 10 11 2 2" xfId="5705" xr:uid="{00000000-0005-0000-0000-000060160000}"/>
    <cellStyle name="Normal 10 11 2 3" xfId="5706" xr:uid="{00000000-0005-0000-0000-000061160000}"/>
    <cellStyle name="Normal 10 11 3" xfId="5707" xr:uid="{00000000-0005-0000-0000-000062160000}"/>
    <cellStyle name="Normal 10 11 3 2" xfId="5708" xr:uid="{00000000-0005-0000-0000-000063160000}"/>
    <cellStyle name="Normal 10 11 4" xfId="5709" xr:uid="{00000000-0005-0000-0000-000064160000}"/>
    <cellStyle name="Normal 10 11 5" xfId="5710" xr:uid="{00000000-0005-0000-0000-000065160000}"/>
    <cellStyle name="Normal 10 11_Lcc_inputs" xfId="5711" xr:uid="{00000000-0005-0000-0000-000066160000}"/>
    <cellStyle name="Normal 10 12" xfId="5712" xr:uid="{00000000-0005-0000-0000-000067160000}"/>
    <cellStyle name="Normal 10 12 2" xfId="5713" xr:uid="{00000000-0005-0000-0000-000068160000}"/>
    <cellStyle name="Normal 10 12 2 2" xfId="5714" xr:uid="{00000000-0005-0000-0000-000069160000}"/>
    <cellStyle name="Normal 10 12 2 3" xfId="5715" xr:uid="{00000000-0005-0000-0000-00006A160000}"/>
    <cellStyle name="Normal 10 12 3" xfId="5716" xr:uid="{00000000-0005-0000-0000-00006B160000}"/>
    <cellStyle name="Normal 10 12 4" xfId="5717" xr:uid="{00000000-0005-0000-0000-00006C160000}"/>
    <cellStyle name="Normal 10 12_Lcc_inputs" xfId="5718" xr:uid="{00000000-0005-0000-0000-00006D160000}"/>
    <cellStyle name="Normal 10 13" xfId="5719" xr:uid="{00000000-0005-0000-0000-00006E160000}"/>
    <cellStyle name="Normal 10 13 2" xfId="5720" xr:uid="{00000000-0005-0000-0000-00006F160000}"/>
    <cellStyle name="Normal 10 13 3" xfId="5721" xr:uid="{00000000-0005-0000-0000-000070160000}"/>
    <cellStyle name="Normal 10 14" xfId="5722" xr:uid="{00000000-0005-0000-0000-000071160000}"/>
    <cellStyle name="Normal 10 14 2" xfId="5723" xr:uid="{00000000-0005-0000-0000-000072160000}"/>
    <cellStyle name="Normal 10 15" xfId="5724" xr:uid="{00000000-0005-0000-0000-000073160000}"/>
    <cellStyle name="Normal 10 16" xfId="5725" xr:uid="{00000000-0005-0000-0000-000074160000}"/>
    <cellStyle name="Normal 10 17" xfId="5726" xr:uid="{00000000-0005-0000-0000-000075160000}"/>
    <cellStyle name="Normal 10 18" xfId="5727" xr:uid="{00000000-0005-0000-0000-000076160000}"/>
    <cellStyle name="Normal 10 19" xfId="5728" xr:uid="{00000000-0005-0000-0000-000077160000}"/>
    <cellStyle name="Normal 10 2" xfId="5729" xr:uid="{00000000-0005-0000-0000-000078160000}"/>
    <cellStyle name="Normal 10 2 10" xfId="5730" xr:uid="{00000000-0005-0000-0000-000079160000}"/>
    <cellStyle name="Normal 10 2 11" xfId="5731" xr:uid="{00000000-0005-0000-0000-00007A160000}"/>
    <cellStyle name="Normal 10 2 12" xfId="5732" xr:uid="{00000000-0005-0000-0000-00007B160000}"/>
    <cellStyle name="Normal 10 2 13" xfId="5733" xr:uid="{00000000-0005-0000-0000-00007C160000}"/>
    <cellStyle name="Normal 10 2 2" xfId="5734" xr:uid="{00000000-0005-0000-0000-00007D160000}"/>
    <cellStyle name="Normal 10 2 2 10" xfId="5735" xr:uid="{00000000-0005-0000-0000-00007E160000}"/>
    <cellStyle name="Normal 10 2 2 2" xfId="5736" xr:uid="{00000000-0005-0000-0000-00007F160000}"/>
    <cellStyle name="Normal 10 2 2 3" xfId="5737" xr:uid="{00000000-0005-0000-0000-000080160000}"/>
    <cellStyle name="Normal 10 2 2 3 2" xfId="5738" xr:uid="{00000000-0005-0000-0000-000081160000}"/>
    <cellStyle name="Normal 10 2 2 3 2 2" xfId="5739" xr:uid="{00000000-0005-0000-0000-000082160000}"/>
    <cellStyle name="Normal 10 2 2 3 2 2 2" xfId="5740" xr:uid="{00000000-0005-0000-0000-000083160000}"/>
    <cellStyle name="Normal 10 2 2 3 2 2 3" xfId="5741" xr:uid="{00000000-0005-0000-0000-000084160000}"/>
    <cellStyle name="Normal 10 2 2 3 2 3" xfId="5742" xr:uid="{00000000-0005-0000-0000-000085160000}"/>
    <cellStyle name="Normal 10 2 2 3 2 4" xfId="5743" xr:uid="{00000000-0005-0000-0000-000086160000}"/>
    <cellStyle name="Normal 10 2 2 3 2_Lcc_inputs" xfId="5744" xr:uid="{00000000-0005-0000-0000-000087160000}"/>
    <cellStyle name="Normal 10 2 2 3 3" xfId="5745" xr:uid="{00000000-0005-0000-0000-000088160000}"/>
    <cellStyle name="Normal 10 2 2 3 3 2" xfId="5746" xr:uid="{00000000-0005-0000-0000-000089160000}"/>
    <cellStyle name="Normal 10 2 2 3 3 2 2" xfId="5747" xr:uid="{00000000-0005-0000-0000-00008A160000}"/>
    <cellStyle name="Normal 10 2 2 3 3 3" xfId="5748" xr:uid="{00000000-0005-0000-0000-00008B160000}"/>
    <cellStyle name="Normal 10 2 2 3 4" xfId="5749" xr:uid="{00000000-0005-0000-0000-00008C160000}"/>
    <cellStyle name="Normal 10 2 2 3 4 2" xfId="5750" xr:uid="{00000000-0005-0000-0000-00008D160000}"/>
    <cellStyle name="Normal 10 2 2 3 5" xfId="5751" xr:uid="{00000000-0005-0000-0000-00008E160000}"/>
    <cellStyle name="Normal 10 2 2 3 6" xfId="5752" xr:uid="{00000000-0005-0000-0000-00008F160000}"/>
    <cellStyle name="Normal 10 2 2 3 7" xfId="5753" xr:uid="{00000000-0005-0000-0000-000090160000}"/>
    <cellStyle name="Normal 10 2 2 3_Lcc_inputs" xfId="5754" xr:uid="{00000000-0005-0000-0000-000091160000}"/>
    <cellStyle name="Normal 10 2 2 4" xfId="5755" xr:uid="{00000000-0005-0000-0000-000092160000}"/>
    <cellStyle name="Normal 10 2 2 4 2" xfId="5756" xr:uid="{00000000-0005-0000-0000-000093160000}"/>
    <cellStyle name="Normal 10 2 2 4 2 2" xfId="5757" xr:uid="{00000000-0005-0000-0000-000094160000}"/>
    <cellStyle name="Normal 10 2 2 4 2 3" xfId="5758" xr:uid="{00000000-0005-0000-0000-000095160000}"/>
    <cellStyle name="Normal 10 2 2 4 3" xfId="5759" xr:uid="{00000000-0005-0000-0000-000096160000}"/>
    <cellStyle name="Normal 10 2 2 4 3 2" xfId="5760" xr:uid="{00000000-0005-0000-0000-000097160000}"/>
    <cellStyle name="Normal 10 2 2 4 4" xfId="5761" xr:uid="{00000000-0005-0000-0000-000098160000}"/>
    <cellStyle name="Normal 10 2 2 4 5" xfId="5762" xr:uid="{00000000-0005-0000-0000-000099160000}"/>
    <cellStyle name="Normal 10 2 2 4_Lcc_inputs" xfId="5763" xr:uid="{00000000-0005-0000-0000-00009A160000}"/>
    <cellStyle name="Normal 10 2 2 5" xfId="5764" xr:uid="{00000000-0005-0000-0000-00009B160000}"/>
    <cellStyle name="Normal 10 2 2 5 2" xfId="5765" xr:uid="{00000000-0005-0000-0000-00009C160000}"/>
    <cellStyle name="Normal 10 2 2 5 2 2" xfId="5766" xr:uid="{00000000-0005-0000-0000-00009D160000}"/>
    <cellStyle name="Normal 10 2 2 5 2 3" xfId="5767" xr:uid="{00000000-0005-0000-0000-00009E160000}"/>
    <cellStyle name="Normal 10 2 2 5 3" xfId="5768" xr:uid="{00000000-0005-0000-0000-00009F160000}"/>
    <cellStyle name="Normal 10 2 2 5 4" xfId="5769" xr:uid="{00000000-0005-0000-0000-0000A0160000}"/>
    <cellStyle name="Normal 10 2 2 5_Lcc_inputs" xfId="5770" xr:uid="{00000000-0005-0000-0000-0000A1160000}"/>
    <cellStyle name="Normal 10 2 2 6" xfId="5771" xr:uid="{00000000-0005-0000-0000-0000A2160000}"/>
    <cellStyle name="Normal 10 2 2 6 2" xfId="5772" xr:uid="{00000000-0005-0000-0000-0000A3160000}"/>
    <cellStyle name="Normal 10 2 2 6 3" xfId="5773" xr:uid="{00000000-0005-0000-0000-0000A4160000}"/>
    <cellStyle name="Normal 10 2 2 7" xfId="5774" xr:uid="{00000000-0005-0000-0000-0000A5160000}"/>
    <cellStyle name="Normal 10 2 2 7 2" xfId="5775" xr:uid="{00000000-0005-0000-0000-0000A6160000}"/>
    <cellStyle name="Normal 10 2 2 8" xfId="5776" xr:uid="{00000000-0005-0000-0000-0000A7160000}"/>
    <cellStyle name="Normal 10 2 2 9" xfId="5777" xr:uid="{00000000-0005-0000-0000-0000A8160000}"/>
    <cellStyle name="Normal 10 2 2_Lcc_inputs" xfId="5778" xr:uid="{00000000-0005-0000-0000-0000A9160000}"/>
    <cellStyle name="Normal 10 2 3" xfId="5779" xr:uid="{00000000-0005-0000-0000-0000AA160000}"/>
    <cellStyle name="Normal 10 2 4" xfId="5780" xr:uid="{00000000-0005-0000-0000-0000AB160000}"/>
    <cellStyle name="Normal 10 2 4 2" xfId="5781" xr:uid="{00000000-0005-0000-0000-0000AC160000}"/>
    <cellStyle name="Normal 10 2 4 2 2" xfId="5782" xr:uid="{00000000-0005-0000-0000-0000AD160000}"/>
    <cellStyle name="Normal 10 2 4 2 2 2" xfId="5783" xr:uid="{00000000-0005-0000-0000-0000AE160000}"/>
    <cellStyle name="Normal 10 2 4 2 2 2 2" xfId="5784" xr:uid="{00000000-0005-0000-0000-0000AF160000}"/>
    <cellStyle name="Normal 10 2 4 2 2 3" xfId="5785" xr:uid="{00000000-0005-0000-0000-0000B0160000}"/>
    <cellStyle name="Normal 10 2 4 2 3" xfId="5786" xr:uid="{00000000-0005-0000-0000-0000B1160000}"/>
    <cellStyle name="Normal 10 2 4 2 3 2" xfId="5787" xr:uid="{00000000-0005-0000-0000-0000B2160000}"/>
    <cellStyle name="Normal 10 2 4 2 3 2 2" xfId="5788" xr:uid="{00000000-0005-0000-0000-0000B3160000}"/>
    <cellStyle name="Normal 10 2 4 2 3 3" xfId="5789" xr:uid="{00000000-0005-0000-0000-0000B4160000}"/>
    <cellStyle name="Normal 10 2 4 2 4" xfId="5790" xr:uid="{00000000-0005-0000-0000-0000B5160000}"/>
    <cellStyle name="Normal 10 2 4 2 4 2" xfId="5791" xr:uid="{00000000-0005-0000-0000-0000B6160000}"/>
    <cellStyle name="Normal 10 2 4 2 5" xfId="5792" xr:uid="{00000000-0005-0000-0000-0000B7160000}"/>
    <cellStyle name="Normal 10 2 4 2_Lcc_inputs" xfId="5793" xr:uid="{00000000-0005-0000-0000-0000B8160000}"/>
    <cellStyle name="Normal 10 2 4 3" xfId="5794" xr:uid="{00000000-0005-0000-0000-0000B9160000}"/>
    <cellStyle name="Normal 10 2 4 3 2" xfId="5795" xr:uid="{00000000-0005-0000-0000-0000BA160000}"/>
    <cellStyle name="Normal 10 2 4 3 2 2" xfId="5796" xr:uid="{00000000-0005-0000-0000-0000BB160000}"/>
    <cellStyle name="Normal 10 2 4 3 2 3" xfId="5797" xr:uid="{00000000-0005-0000-0000-0000BC160000}"/>
    <cellStyle name="Normal 10 2 4 3 3" xfId="5798" xr:uid="{00000000-0005-0000-0000-0000BD160000}"/>
    <cellStyle name="Normal 10 2 4 3 4" xfId="5799" xr:uid="{00000000-0005-0000-0000-0000BE160000}"/>
    <cellStyle name="Normal 10 2 4 3_Lcc_inputs" xfId="5800" xr:uid="{00000000-0005-0000-0000-0000BF160000}"/>
    <cellStyle name="Normal 10 2 4 4" xfId="5801" xr:uid="{00000000-0005-0000-0000-0000C0160000}"/>
    <cellStyle name="Normal 10 2 4 4 2" xfId="5802" xr:uid="{00000000-0005-0000-0000-0000C1160000}"/>
    <cellStyle name="Normal 10 2 4 4 2 2" xfId="5803" xr:uid="{00000000-0005-0000-0000-0000C2160000}"/>
    <cellStyle name="Normal 10 2 4 4 3" xfId="5804" xr:uid="{00000000-0005-0000-0000-0000C3160000}"/>
    <cellStyle name="Normal 10 2 4 5" xfId="5805" xr:uid="{00000000-0005-0000-0000-0000C4160000}"/>
    <cellStyle name="Normal 10 2 4 5 2" xfId="5806" xr:uid="{00000000-0005-0000-0000-0000C5160000}"/>
    <cellStyle name="Normal 10 2 4 6" xfId="5807" xr:uid="{00000000-0005-0000-0000-0000C6160000}"/>
    <cellStyle name="Normal 10 2 4 7" xfId="5808" xr:uid="{00000000-0005-0000-0000-0000C7160000}"/>
    <cellStyle name="Normal 10 2 4 8" xfId="5809" xr:uid="{00000000-0005-0000-0000-0000C8160000}"/>
    <cellStyle name="Normal 10 2 4_Lcc_inputs" xfId="5810" xr:uid="{00000000-0005-0000-0000-0000C9160000}"/>
    <cellStyle name="Normal 10 2 5" xfId="5811" xr:uid="{00000000-0005-0000-0000-0000CA160000}"/>
    <cellStyle name="Normal 10 2 5 2" xfId="5812" xr:uid="{00000000-0005-0000-0000-0000CB160000}"/>
    <cellStyle name="Normal 10 2 5 2 2" xfId="5813" xr:uid="{00000000-0005-0000-0000-0000CC160000}"/>
    <cellStyle name="Normal 10 2 5 2 2 2" xfId="5814" xr:uid="{00000000-0005-0000-0000-0000CD160000}"/>
    <cellStyle name="Normal 10 2 5 2 2 2 2" xfId="5815" xr:uid="{00000000-0005-0000-0000-0000CE160000}"/>
    <cellStyle name="Normal 10 2 5 2 2 3" xfId="5816" xr:uid="{00000000-0005-0000-0000-0000CF160000}"/>
    <cellStyle name="Normal 10 2 5 2 3" xfId="5817" xr:uid="{00000000-0005-0000-0000-0000D0160000}"/>
    <cellStyle name="Normal 10 2 5 2 3 2" xfId="5818" xr:uid="{00000000-0005-0000-0000-0000D1160000}"/>
    <cellStyle name="Normal 10 2 5 2 3 2 2" xfId="5819" xr:uid="{00000000-0005-0000-0000-0000D2160000}"/>
    <cellStyle name="Normal 10 2 5 2 3 3" xfId="5820" xr:uid="{00000000-0005-0000-0000-0000D3160000}"/>
    <cellStyle name="Normal 10 2 5 2 4" xfId="5821" xr:uid="{00000000-0005-0000-0000-0000D4160000}"/>
    <cellStyle name="Normal 10 2 5 2 4 2" xfId="5822" xr:uid="{00000000-0005-0000-0000-0000D5160000}"/>
    <cellStyle name="Normal 10 2 5 2 5" xfId="5823" xr:uid="{00000000-0005-0000-0000-0000D6160000}"/>
    <cellStyle name="Normal 10 2 5 2_Lcc_inputs" xfId="5824" xr:uid="{00000000-0005-0000-0000-0000D7160000}"/>
    <cellStyle name="Normal 10 2 5 3" xfId="5825" xr:uid="{00000000-0005-0000-0000-0000D8160000}"/>
    <cellStyle name="Normal 10 2 5 3 2" xfId="5826" xr:uid="{00000000-0005-0000-0000-0000D9160000}"/>
    <cellStyle name="Normal 10 2 5 3 2 2" xfId="5827" xr:uid="{00000000-0005-0000-0000-0000DA160000}"/>
    <cellStyle name="Normal 10 2 5 3 2 3" xfId="5828" xr:uid="{00000000-0005-0000-0000-0000DB160000}"/>
    <cellStyle name="Normal 10 2 5 3 3" xfId="5829" xr:uid="{00000000-0005-0000-0000-0000DC160000}"/>
    <cellStyle name="Normal 10 2 5 3 4" xfId="5830" xr:uid="{00000000-0005-0000-0000-0000DD160000}"/>
    <cellStyle name="Normal 10 2 5 3_Lcc_inputs" xfId="5831" xr:uid="{00000000-0005-0000-0000-0000DE160000}"/>
    <cellStyle name="Normal 10 2 5 4" xfId="5832" xr:uid="{00000000-0005-0000-0000-0000DF160000}"/>
    <cellStyle name="Normal 10 2 5 4 2" xfId="5833" xr:uid="{00000000-0005-0000-0000-0000E0160000}"/>
    <cellStyle name="Normal 10 2 5 4 2 2" xfId="5834" xr:uid="{00000000-0005-0000-0000-0000E1160000}"/>
    <cellStyle name="Normal 10 2 5 4 3" xfId="5835" xr:uid="{00000000-0005-0000-0000-0000E2160000}"/>
    <cellStyle name="Normal 10 2 5 5" xfId="5836" xr:uid="{00000000-0005-0000-0000-0000E3160000}"/>
    <cellStyle name="Normal 10 2 5 5 2" xfId="5837" xr:uid="{00000000-0005-0000-0000-0000E4160000}"/>
    <cellStyle name="Normal 10 2 5 6" xfId="5838" xr:uid="{00000000-0005-0000-0000-0000E5160000}"/>
    <cellStyle name="Normal 10 2 5 7" xfId="5839" xr:uid="{00000000-0005-0000-0000-0000E6160000}"/>
    <cellStyle name="Normal 10 2 5 8" xfId="5840" xr:uid="{00000000-0005-0000-0000-0000E7160000}"/>
    <cellStyle name="Normal 10 2 5_Lcc_inputs" xfId="5841" xr:uid="{00000000-0005-0000-0000-0000E8160000}"/>
    <cellStyle name="Normal 10 2 6" xfId="5842" xr:uid="{00000000-0005-0000-0000-0000E9160000}"/>
    <cellStyle name="Normal 10 2 6 2" xfId="5843" xr:uid="{00000000-0005-0000-0000-0000EA160000}"/>
    <cellStyle name="Normal 10 2 6 2 2" xfId="5844" xr:uid="{00000000-0005-0000-0000-0000EB160000}"/>
    <cellStyle name="Normal 10 2 6 2 2 2" xfId="5845" xr:uid="{00000000-0005-0000-0000-0000EC160000}"/>
    <cellStyle name="Normal 10 2 6 2 2 3" xfId="5846" xr:uid="{00000000-0005-0000-0000-0000ED160000}"/>
    <cellStyle name="Normal 10 2 6 2 3" xfId="5847" xr:uid="{00000000-0005-0000-0000-0000EE160000}"/>
    <cellStyle name="Normal 10 2 6 2 4" xfId="5848" xr:uid="{00000000-0005-0000-0000-0000EF160000}"/>
    <cellStyle name="Normal 10 2 6 2_Lcc_inputs" xfId="5849" xr:uid="{00000000-0005-0000-0000-0000F0160000}"/>
    <cellStyle name="Normal 10 2 6 3" xfId="5850" xr:uid="{00000000-0005-0000-0000-0000F1160000}"/>
    <cellStyle name="Normal 10 2 6 3 2" xfId="5851" xr:uid="{00000000-0005-0000-0000-0000F2160000}"/>
    <cellStyle name="Normal 10 2 6 3 2 2" xfId="5852" xr:uid="{00000000-0005-0000-0000-0000F3160000}"/>
    <cellStyle name="Normal 10 2 6 3 3" xfId="5853" xr:uid="{00000000-0005-0000-0000-0000F4160000}"/>
    <cellStyle name="Normal 10 2 6 4" xfId="5854" xr:uid="{00000000-0005-0000-0000-0000F5160000}"/>
    <cellStyle name="Normal 10 2 6 4 2" xfId="5855" xr:uid="{00000000-0005-0000-0000-0000F6160000}"/>
    <cellStyle name="Normal 10 2 6 5" xfId="5856" xr:uid="{00000000-0005-0000-0000-0000F7160000}"/>
    <cellStyle name="Normal 10 2 6 6" xfId="5857" xr:uid="{00000000-0005-0000-0000-0000F8160000}"/>
    <cellStyle name="Normal 10 2 6 7" xfId="5858" xr:uid="{00000000-0005-0000-0000-0000F9160000}"/>
    <cellStyle name="Normal 10 2 6_Lcc_inputs" xfId="5859" xr:uid="{00000000-0005-0000-0000-0000FA160000}"/>
    <cellStyle name="Normal 10 2 7" xfId="5860" xr:uid="{00000000-0005-0000-0000-0000FB160000}"/>
    <cellStyle name="Normal 10 2 7 2" xfId="5861" xr:uid="{00000000-0005-0000-0000-0000FC160000}"/>
    <cellStyle name="Normal 10 2 7 3" xfId="5862" xr:uid="{00000000-0005-0000-0000-0000FD160000}"/>
    <cellStyle name="Normal 10 2 8" xfId="5863" xr:uid="{00000000-0005-0000-0000-0000FE160000}"/>
    <cellStyle name="Normal 10 2 8 2" xfId="5864" xr:uid="{00000000-0005-0000-0000-0000FF160000}"/>
    <cellStyle name="Normal 10 2 9" xfId="5865" xr:uid="{00000000-0005-0000-0000-000000170000}"/>
    <cellStyle name="Normal 10 2 9 2" xfId="5866" xr:uid="{00000000-0005-0000-0000-000001170000}"/>
    <cellStyle name="Normal 10 2_Lcc_inputs" xfId="5867" xr:uid="{00000000-0005-0000-0000-000002170000}"/>
    <cellStyle name="Normal 10 20" xfId="5868" xr:uid="{00000000-0005-0000-0000-000003170000}"/>
    <cellStyle name="Normal 10 21" xfId="5869" xr:uid="{00000000-0005-0000-0000-000004170000}"/>
    <cellStyle name="Normal 10 22" xfId="5870" xr:uid="{00000000-0005-0000-0000-000005170000}"/>
    <cellStyle name="Normal 10 23" xfId="5871" xr:uid="{00000000-0005-0000-0000-000006170000}"/>
    <cellStyle name="Normal 10 24" xfId="55296" xr:uid="{00000000-0005-0000-0000-000007170000}"/>
    <cellStyle name="Normal 10 25" xfId="55303" xr:uid="{00000000-0005-0000-0000-000008170000}"/>
    <cellStyle name="Normal 10 3" xfId="5872" xr:uid="{00000000-0005-0000-0000-000009170000}"/>
    <cellStyle name="Normal 10 3 10" xfId="55338" xr:uid="{D4294E6C-4F74-4032-9F13-F787DACCCD9F}"/>
    <cellStyle name="Normal 10 3 2" xfId="5873" xr:uid="{00000000-0005-0000-0000-00000A170000}"/>
    <cellStyle name="Normal 10 3 2 2" xfId="5874" xr:uid="{00000000-0005-0000-0000-00000B170000}"/>
    <cellStyle name="Normal 10 3 2 2 2" xfId="5875" xr:uid="{00000000-0005-0000-0000-00000C170000}"/>
    <cellStyle name="Normal 10 3 2 2 2 2" xfId="5876" xr:uid="{00000000-0005-0000-0000-00000D170000}"/>
    <cellStyle name="Normal 10 3 2 2 2 2 2" xfId="5877" xr:uid="{00000000-0005-0000-0000-00000E170000}"/>
    <cellStyle name="Normal 10 3 2 2 2 2 2 2" xfId="5878" xr:uid="{00000000-0005-0000-0000-00000F170000}"/>
    <cellStyle name="Normal 10 3 2 2 2 2 3" xfId="5879" xr:uid="{00000000-0005-0000-0000-000010170000}"/>
    <cellStyle name="Normal 10 3 2 2 2 3" xfId="5880" xr:uid="{00000000-0005-0000-0000-000011170000}"/>
    <cellStyle name="Normal 10 3 2 2 2 3 2" xfId="5881" xr:uid="{00000000-0005-0000-0000-000012170000}"/>
    <cellStyle name="Normal 10 3 2 2 2 3 2 2" xfId="5882" xr:uid="{00000000-0005-0000-0000-000013170000}"/>
    <cellStyle name="Normal 10 3 2 2 2 3 3" xfId="5883" xr:uid="{00000000-0005-0000-0000-000014170000}"/>
    <cellStyle name="Normal 10 3 2 2 2 4" xfId="5884" xr:uid="{00000000-0005-0000-0000-000015170000}"/>
    <cellStyle name="Normal 10 3 2 2 2 4 2" xfId="5885" xr:uid="{00000000-0005-0000-0000-000016170000}"/>
    <cellStyle name="Normal 10 3 2 2 2 5" xfId="5886" xr:uid="{00000000-0005-0000-0000-000017170000}"/>
    <cellStyle name="Normal 10 3 2 2 2_Lcc_inputs" xfId="5887" xr:uid="{00000000-0005-0000-0000-000018170000}"/>
    <cellStyle name="Normal 10 3 2 2 3" xfId="5888" xr:uid="{00000000-0005-0000-0000-000019170000}"/>
    <cellStyle name="Normal 10 3 2 2 3 2" xfId="5889" xr:uid="{00000000-0005-0000-0000-00001A170000}"/>
    <cellStyle name="Normal 10 3 2 2 3 2 2" xfId="5890" xr:uid="{00000000-0005-0000-0000-00001B170000}"/>
    <cellStyle name="Normal 10 3 2 2 3 2 3" xfId="5891" xr:uid="{00000000-0005-0000-0000-00001C170000}"/>
    <cellStyle name="Normal 10 3 2 2 3 3" xfId="5892" xr:uid="{00000000-0005-0000-0000-00001D170000}"/>
    <cellStyle name="Normal 10 3 2 2 3 4" xfId="5893" xr:uid="{00000000-0005-0000-0000-00001E170000}"/>
    <cellStyle name="Normal 10 3 2 2 3_Lcc_inputs" xfId="5894" xr:uid="{00000000-0005-0000-0000-00001F170000}"/>
    <cellStyle name="Normal 10 3 2 2 4" xfId="5895" xr:uid="{00000000-0005-0000-0000-000020170000}"/>
    <cellStyle name="Normal 10 3 2 2 4 2" xfId="5896" xr:uid="{00000000-0005-0000-0000-000021170000}"/>
    <cellStyle name="Normal 10 3 2 2 4 2 2" xfId="5897" xr:uid="{00000000-0005-0000-0000-000022170000}"/>
    <cellStyle name="Normal 10 3 2 2 4 3" xfId="5898" xr:uid="{00000000-0005-0000-0000-000023170000}"/>
    <cellStyle name="Normal 10 3 2 2 5" xfId="5899" xr:uid="{00000000-0005-0000-0000-000024170000}"/>
    <cellStyle name="Normal 10 3 2 2 5 2" xfId="5900" xr:uid="{00000000-0005-0000-0000-000025170000}"/>
    <cellStyle name="Normal 10 3 2 2 6" xfId="5901" xr:uid="{00000000-0005-0000-0000-000026170000}"/>
    <cellStyle name="Normal 10 3 2 2 7" xfId="5902" xr:uid="{00000000-0005-0000-0000-000027170000}"/>
    <cellStyle name="Normal 10 3 2 2 8" xfId="5903" xr:uid="{00000000-0005-0000-0000-000028170000}"/>
    <cellStyle name="Normal 10 3 2 2_Lcc_inputs" xfId="5904" xr:uid="{00000000-0005-0000-0000-000029170000}"/>
    <cellStyle name="Normal 10 3 2 3" xfId="5905" xr:uid="{00000000-0005-0000-0000-00002A170000}"/>
    <cellStyle name="Normal 10 3 2 3 2" xfId="5906" xr:uid="{00000000-0005-0000-0000-00002B170000}"/>
    <cellStyle name="Normal 10 3 2 3 2 2" xfId="5907" xr:uid="{00000000-0005-0000-0000-00002C170000}"/>
    <cellStyle name="Normal 10 3 2 3 2 2 2" xfId="5908" xr:uid="{00000000-0005-0000-0000-00002D170000}"/>
    <cellStyle name="Normal 10 3 2 3 2 3" xfId="5909" xr:uid="{00000000-0005-0000-0000-00002E170000}"/>
    <cellStyle name="Normal 10 3 2 3 3" xfId="5910" xr:uid="{00000000-0005-0000-0000-00002F170000}"/>
    <cellStyle name="Normal 10 3 2 3 3 2" xfId="5911" xr:uid="{00000000-0005-0000-0000-000030170000}"/>
    <cellStyle name="Normal 10 3 2 3 3 2 2" xfId="5912" xr:uid="{00000000-0005-0000-0000-000031170000}"/>
    <cellStyle name="Normal 10 3 2 3 3 3" xfId="5913" xr:uid="{00000000-0005-0000-0000-000032170000}"/>
    <cellStyle name="Normal 10 3 2 3 4" xfId="5914" xr:uid="{00000000-0005-0000-0000-000033170000}"/>
    <cellStyle name="Normal 10 3 2 3 4 2" xfId="5915" xr:uid="{00000000-0005-0000-0000-000034170000}"/>
    <cellStyle name="Normal 10 3 2 3 5" xfId="5916" xr:uid="{00000000-0005-0000-0000-000035170000}"/>
    <cellStyle name="Normal 10 3 2 3_Lcc_inputs" xfId="5917" xr:uid="{00000000-0005-0000-0000-000036170000}"/>
    <cellStyle name="Normal 10 3 2 4" xfId="5918" xr:uid="{00000000-0005-0000-0000-000037170000}"/>
    <cellStyle name="Normal 10 3 2 4 2" xfId="5919" xr:uid="{00000000-0005-0000-0000-000038170000}"/>
    <cellStyle name="Normal 10 3 2 4 2 2" xfId="5920" xr:uid="{00000000-0005-0000-0000-000039170000}"/>
    <cellStyle name="Normal 10 3 2 4 2 3" xfId="5921" xr:uid="{00000000-0005-0000-0000-00003A170000}"/>
    <cellStyle name="Normal 10 3 2 4 3" xfId="5922" xr:uid="{00000000-0005-0000-0000-00003B170000}"/>
    <cellStyle name="Normal 10 3 2 4 4" xfId="5923" xr:uid="{00000000-0005-0000-0000-00003C170000}"/>
    <cellStyle name="Normal 10 3 2 4_Lcc_inputs" xfId="5924" xr:uid="{00000000-0005-0000-0000-00003D170000}"/>
    <cellStyle name="Normal 10 3 2 5" xfId="5925" xr:uid="{00000000-0005-0000-0000-00003E170000}"/>
    <cellStyle name="Normal 10 3 2 5 2" xfId="5926" xr:uid="{00000000-0005-0000-0000-00003F170000}"/>
    <cellStyle name="Normal 10 3 2 5 2 2" xfId="5927" xr:uid="{00000000-0005-0000-0000-000040170000}"/>
    <cellStyle name="Normal 10 3 2 5 3" xfId="5928" xr:uid="{00000000-0005-0000-0000-000041170000}"/>
    <cellStyle name="Normal 10 3 2 6" xfId="5929" xr:uid="{00000000-0005-0000-0000-000042170000}"/>
    <cellStyle name="Normal 10 3 2 6 2" xfId="5930" xr:uid="{00000000-0005-0000-0000-000043170000}"/>
    <cellStyle name="Normal 10 3 2 7" xfId="5931" xr:uid="{00000000-0005-0000-0000-000044170000}"/>
    <cellStyle name="Normal 10 3 2 8" xfId="5932" xr:uid="{00000000-0005-0000-0000-000045170000}"/>
    <cellStyle name="Normal 10 3 2 9" xfId="5933" xr:uid="{00000000-0005-0000-0000-000046170000}"/>
    <cellStyle name="Normal 10 3 2_Lcc_inputs" xfId="5934" xr:uid="{00000000-0005-0000-0000-000047170000}"/>
    <cellStyle name="Normal 10 3 3" xfId="5935" xr:uid="{00000000-0005-0000-0000-000048170000}"/>
    <cellStyle name="Normal 10 3 3 2" xfId="5936" xr:uid="{00000000-0005-0000-0000-000049170000}"/>
    <cellStyle name="Normal 10 3 3 2 2" xfId="5937" xr:uid="{00000000-0005-0000-0000-00004A170000}"/>
    <cellStyle name="Normal 10 3 3 2 2 2" xfId="5938" xr:uid="{00000000-0005-0000-0000-00004B170000}"/>
    <cellStyle name="Normal 10 3 3 2 2 2 2" xfId="5939" xr:uid="{00000000-0005-0000-0000-00004C170000}"/>
    <cellStyle name="Normal 10 3 3 2 2 3" xfId="5940" xr:uid="{00000000-0005-0000-0000-00004D170000}"/>
    <cellStyle name="Normal 10 3 3 2 3" xfId="5941" xr:uid="{00000000-0005-0000-0000-00004E170000}"/>
    <cellStyle name="Normal 10 3 3 2 3 2" xfId="5942" xr:uid="{00000000-0005-0000-0000-00004F170000}"/>
    <cellStyle name="Normal 10 3 3 2 3 2 2" xfId="5943" xr:uid="{00000000-0005-0000-0000-000050170000}"/>
    <cellStyle name="Normal 10 3 3 2 3 3" xfId="5944" xr:uid="{00000000-0005-0000-0000-000051170000}"/>
    <cellStyle name="Normal 10 3 3 2 4" xfId="5945" xr:uid="{00000000-0005-0000-0000-000052170000}"/>
    <cellStyle name="Normal 10 3 3 2 4 2" xfId="5946" xr:uid="{00000000-0005-0000-0000-000053170000}"/>
    <cellStyle name="Normal 10 3 3 2 5" xfId="5947" xr:uid="{00000000-0005-0000-0000-000054170000}"/>
    <cellStyle name="Normal 10 3 3 2_Lcc_inputs" xfId="5948" xr:uid="{00000000-0005-0000-0000-000055170000}"/>
    <cellStyle name="Normal 10 3 3 3" xfId="5949" xr:uid="{00000000-0005-0000-0000-000056170000}"/>
    <cellStyle name="Normal 10 3 3 3 2" xfId="5950" xr:uid="{00000000-0005-0000-0000-000057170000}"/>
    <cellStyle name="Normal 10 3 3 3 2 2" xfId="5951" xr:uid="{00000000-0005-0000-0000-000058170000}"/>
    <cellStyle name="Normal 10 3 3 3 2 3" xfId="5952" xr:uid="{00000000-0005-0000-0000-000059170000}"/>
    <cellStyle name="Normal 10 3 3 3 3" xfId="5953" xr:uid="{00000000-0005-0000-0000-00005A170000}"/>
    <cellStyle name="Normal 10 3 3 3 4" xfId="5954" xr:uid="{00000000-0005-0000-0000-00005B170000}"/>
    <cellStyle name="Normal 10 3 3 3_Lcc_inputs" xfId="5955" xr:uid="{00000000-0005-0000-0000-00005C170000}"/>
    <cellStyle name="Normal 10 3 3 4" xfId="5956" xr:uid="{00000000-0005-0000-0000-00005D170000}"/>
    <cellStyle name="Normal 10 3 3 4 2" xfId="5957" xr:uid="{00000000-0005-0000-0000-00005E170000}"/>
    <cellStyle name="Normal 10 3 3 4 2 2" xfId="5958" xr:uid="{00000000-0005-0000-0000-00005F170000}"/>
    <cellStyle name="Normal 10 3 3 4 3" xfId="5959" xr:uid="{00000000-0005-0000-0000-000060170000}"/>
    <cellStyle name="Normal 10 3 3 5" xfId="5960" xr:uid="{00000000-0005-0000-0000-000061170000}"/>
    <cellStyle name="Normal 10 3 3 5 2" xfId="5961" xr:uid="{00000000-0005-0000-0000-000062170000}"/>
    <cellStyle name="Normal 10 3 3 6" xfId="5962" xr:uid="{00000000-0005-0000-0000-000063170000}"/>
    <cellStyle name="Normal 10 3 3 7" xfId="5963" xr:uid="{00000000-0005-0000-0000-000064170000}"/>
    <cellStyle name="Normal 10 3 3 8" xfId="5964" xr:uid="{00000000-0005-0000-0000-000065170000}"/>
    <cellStyle name="Normal 10 3 3_Lcc_inputs" xfId="5965" xr:uid="{00000000-0005-0000-0000-000066170000}"/>
    <cellStyle name="Normal 10 3 4" xfId="5966" xr:uid="{00000000-0005-0000-0000-000067170000}"/>
    <cellStyle name="Normal 10 3 4 2" xfId="5967" xr:uid="{00000000-0005-0000-0000-000068170000}"/>
    <cellStyle name="Normal 10 3 4 2 2" xfId="5968" xr:uid="{00000000-0005-0000-0000-000069170000}"/>
    <cellStyle name="Normal 10 3 4 3" xfId="5969" xr:uid="{00000000-0005-0000-0000-00006A170000}"/>
    <cellStyle name="Normal 10 3 4 3 2" xfId="5970" xr:uid="{00000000-0005-0000-0000-00006B170000}"/>
    <cellStyle name="Normal 10 3 4 3 3" xfId="5971" xr:uid="{00000000-0005-0000-0000-00006C170000}"/>
    <cellStyle name="Normal 10 3 4 4" xfId="5972" xr:uid="{00000000-0005-0000-0000-00006D170000}"/>
    <cellStyle name="Normal 10 3 4 4 2" xfId="5973" xr:uid="{00000000-0005-0000-0000-00006E170000}"/>
    <cellStyle name="Normal 10 3 4 5" xfId="5974" xr:uid="{00000000-0005-0000-0000-00006F170000}"/>
    <cellStyle name="Normal 10 3 4_Lcc_inputs" xfId="5975" xr:uid="{00000000-0005-0000-0000-000070170000}"/>
    <cellStyle name="Normal 10 3 5" xfId="5976" xr:uid="{00000000-0005-0000-0000-000071170000}"/>
    <cellStyle name="Normal 10 3 5 2" xfId="5977" xr:uid="{00000000-0005-0000-0000-000072170000}"/>
    <cellStyle name="Normal 10 3 5 2 2" xfId="5978" xr:uid="{00000000-0005-0000-0000-000073170000}"/>
    <cellStyle name="Normal 10 3 5 2 2 2" xfId="5979" xr:uid="{00000000-0005-0000-0000-000074170000}"/>
    <cellStyle name="Normal 10 3 5 2 2 3" xfId="5980" xr:uid="{00000000-0005-0000-0000-000075170000}"/>
    <cellStyle name="Normal 10 3 5 2 3" xfId="5981" xr:uid="{00000000-0005-0000-0000-000076170000}"/>
    <cellStyle name="Normal 10 3 5 2 4" xfId="5982" xr:uid="{00000000-0005-0000-0000-000077170000}"/>
    <cellStyle name="Normal 10 3 5 2_Lcc_inputs" xfId="5983" xr:uid="{00000000-0005-0000-0000-000078170000}"/>
    <cellStyle name="Normal 10 3 5 3" xfId="5984" xr:uid="{00000000-0005-0000-0000-000079170000}"/>
    <cellStyle name="Normal 10 3 5 3 2" xfId="5985" xr:uid="{00000000-0005-0000-0000-00007A170000}"/>
    <cellStyle name="Normal 10 3 5 3 2 2" xfId="5986" xr:uid="{00000000-0005-0000-0000-00007B170000}"/>
    <cellStyle name="Normal 10 3 5 3 3" xfId="5987" xr:uid="{00000000-0005-0000-0000-00007C170000}"/>
    <cellStyle name="Normal 10 3 5 4" xfId="5988" xr:uid="{00000000-0005-0000-0000-00007D170000}"/>
    <cellStyle name="Normal 10 3 5 4 2" xfId="5989" xr:uid="{00000000-0005-0000-0000-00007E170000}"/>
    <cellStyle name="Normal 10 3 5 5" xfId="5990" xr:uid="{00000000-0005-0000-0000-00007F170000}"/>
    <cellStyle name="Normal 10 3 5 6" xfId="5991" xr:uid="{00000000-0005-0000-0000-000080170000}"/>
    <cellStyle name="Normal 10 3 5 7" xfId="5992" xr:uid="{00000000-0005-0000-0000-000081170000}"/>
    <cellStyle name="Normal 10 3 5_Lcc_inputs" xfId="5993" xr:uid="{00000000-0005-0000-0000-000082170000}"/>
    <cellStyle name="Normal 10 3 6" xfId="5994" xr:uid="{00000000-0005-0000-0000-000083170000}"/>
    <cellStyle name="Normal 10 3 7" xfId="5995" xr:uid="{00000000-0005-0000-0000-000084170000}"/>
    <cellStyle name="Normal 10 3 7 2" xfId="5996" xr:uid="{00000000-0005-0000-0000-000085170000}"/>
    <cellStyle name="Normal 10 3 7 2 2" xfId="5997" xr:uid="{00000000-0005-0000-0000-000086170000}"/>
    <cellStyle name="Normal 10 3 7 2 3" xfId="5998" xr:uid="{00000000-0005-0000-0000-000087170000}"/>
    <cellStyle name="Normal 10 3 7 3" xfId="5999" xr:uid="{00000000-0005-0000-0000-000088170000}"/>
    <cellStyle name="Normal 10 3 7 4" xfId="6000" xr:uid="{00000000-0005-0000-0000-000089170000}"/>
    <cellStyle name="Normal 10 3 7_Lcc_inputs" xfId="6001" xr:uid="{00000000-0005-0000-0000-00008A170000}"/>
    <cellStyle name="Normal 10 3 8" xfId="6002" xr:uid="{00000000-0005-0000-0000-00008B170000}"/>
    <cellStyle name="Normal 10 3 8 2" xfId="6003" xr:uid="{00000000-0005-0000-0000-00008C170000}"/>
    <cellStyle name="Normal 10 3 8 2 2" xfId="6004" xr:uid="{00000000-0005-0000-0000-00008D170000}"/>
    <cellStyle name="Normal 10 3 8 3" xfId="6005" xr:uid="{00000000-0005-0000-0000-00008E170000}"/>
    <cellStyle name="Normal 10 3 9" xfId="6006" xr:uid="{00000000-0005-0000-0000-00008F170000}"/>
    <cellStyle name="Normal 10 4" xfId="6007" xr:uid="{00000000-0005-0000-0000-000090170000}"/>
    <cellStyle name="Normal 10 4 10" xfId="6008" xr:uid="{00000000-0005-0000-0000-000091170000}"/>
    <cellStyle name="Normal 10 4 2" xfId="6009" xr:uid="{00000000-0005-0000-0000-000092170000}"/>
    <cellStyle name="Normal 10 4 2 2" xfId="6010" xr:uid="{00000000-0005-0000-0000-000093170000}"/>
    <cellStyle name="Normal 10 4 2 2 2" xfId="6011" xr:uid="{00000000-0005-0000-0000-000094170000}"/>
    <cellStyle name="Normal 10 4 2 2 2 2" xfId="6012" xr:uid="{00000000-0005-0000-0000-000095170000}"/>
    <cellStyle name="Normal 10 4 2 2 2 2 2" xfId="6013" xr:uid="{00000000-0005-0000-0000-000096170000}"/>
    <cellStyle name="Normal 10 4 2 2 2 3" xfId="6014" xr:uid="{00000000-0005-0000-0000-000097170000}"/>
    <cellStyle name="Normal 10 4 2 2 3" xfId="6015" xr:uid="{00000000-0005-0000-0000-000098170000}"/>
    <cellStyle name="Normal 10 4 2 2 3 2" xfId="6016" xr:uid="{00000000-0005-0000-0000-000099170000}"/>
    <cellStyle name="Normal 10 4 2 2 3 2 2" xfId="6017" xr:uid="{00000000-0005-0000-0000-00009A170000}"/>
    <cellStyle name="Normal 10 4 2 2 3 3" xfId="6018" xr:uid="{00000000-0005-0000-0000-00009B170000}"/>
    <cellStyle name="Normal 10 4 2 2 4" xfId="6019" xr:uid="{00000000-0005-0000-0000-00009C170000}"/>
    <cellStyle name="Normal 10 4 2 2 4 2" xfId="6020" xr:uid="{00000000-0005-0000-0000-00009D170000}"/>
    <cellStyle name="Normal 10 4 2 2 5" xfId="6021" xr:uid="{00000000-0005-0000-0000-00009E170000}"/>
    <cellStyle name="Normal 10 4 2 2_Lcc_inputs" xfId="6022" xr:uid="{00000000-0005-0000-0000-00009F170000}"/>
    <cellStyle name="Normal 10 4 2 3" xfId="6023" xr:uid="{00000000-0005-0000-0000-0000A0170000}"/>
    <cellStyle name="Normal 10 4 2 3 2" xfId="6024" xr:uid="{00000000-0005-0000-0000-0000A1170000}"/>
    <cellStyle name="Normal 10 4 2 3 2 2" xfId="6025" xr:uid="{00000000-0005-0000-0000-0000A2170000}"/>
    <cellStyle name="Normal 10 4 2 3 2 3" xfId="6026" xr:uid="{00000000-0005-0000-0000-0000A3170000}"/>
    <cellStyle name="Normal 10 4 2 3 3" xfId="6027" xr:uid="{00000000-0005-0000-0000-0000A4170000}"/>
    <cellStyle name="Normal 10 4 2 3 4" xfId="6028" xr:uid="{00000000-0005-0000-0000-0000A5170000}"/>
    <cellStyle name="Normal 10 4 2 3_Lcc_inputs" xfId="6029" xr:uid="{00000000-0005-0000-0000-0000A6170000}"/>
    <cellStyle name="Normal 10 4 2 4" xfId="6030" xr:uid="{00000000-0005-0000-0000-0000A7170000}"/>
    <cellStyle name="Normal 10 4 2 4 2" xfId="6031" xr:uid="{00000000-0005-0000-0000-0000A8170000}"/>
    <cellStyle name="Normal 10 4 2 4 2 2" xfId="6032" xr:uid="{00000000-0005-0000-0000-0000A9170000}"/>
    <cellStyle name="Normal 10 4 2 4 3" xfId="6033" xr:uid="{00000000-0005-0000-0000-0000AA170000}"/>
    <cellStyle name="Normal 10 4 2 5" xfId="6034" xr:uid="{00000000-0005-0000-0000-0000AB170000}"/>
    <cellStyle name="Normal 10 4 2 5 2" xfId="6035" xr:uid="{00000000-0005-0000-0000-0000AC170000}"/>
    <cellStyle name="Normal 10 4 2 6" xfId="6036" xr:uid="{00000000-0005-0000-0000-0000AD170000}"/>
    <cellStyle name="Normal 10 4 2 7" xfId="6037" xr:uid="{00000000-0005-0000-0000-0000AE170000}"/>
    <cellStyle name="Normal 10 4 2 8" xfId="6038" xr:uid="{00000000-0005-0000-0000-0000AF170000}"/>
    <cellStyle name="Normal 10 4 2_Lcc_inputs" xfId="6039" xr:uid="{00000000-0005-0000-0000-0000B0170000}"/>
    <cellStyle name="Normal 10 4 3" xfId="6040" xr:uid="{00000000-0005-0000-0000-0000B1170000}"/>
    <cellStyle name="Normal 10 4 3 2" xfId="6041" xr:uid="{00000000-0005-0000-0000-0000B2170000}"/>
    <cellStyle name="Normal 10 4 3 2 2" xfId="6042" xr:uid="{00000000-0005-0000-0000-0000B3170000}"/>
    <cellStyle name="Normal 10 4 3 2 2 2" xfId="6043" xr:uid="{00000000-0005-0000-0000-0000B4170000}"/>
    <cellStyle name="Normal 10 4 3 2 2 3" xfId="6044" xr:uid="{00000000-0005-0000-0000-0000B5170000}"/>
    <cellStyle name="Normal 10 4 3 2 3" xfId="6045" xr:uid="{00000000-0005-0000-0000-0000B6170000}"/>
    <cellStyle name="Normal 10 4 3 2 4" xfId="6046" xr:uid="{00000000-0005-0000-0000-0000B7170000}"/>
    <cellStyle name="Normal 10 4 3 2_Lcc_inputs" xfId="6047" xr:uid="{00000000-0005-0000-0000-0000B8170000}"/>
    <cellStyle name="Normal 10 4 3 3" xfId="6048" xr:uid="{00000000-0005-0000-0000-0000B9170000}"/>
    <cellStyle name="Normal 10 4 3 3 2" xfId="6049" xr:uid="{00000000-0005-0000-0000-0000BA170000}"/>
    <cellStyle name="Normal 10 4 3 3 2 2" xfId="6050" xr:uid="{00000000-0005-0000-0000-0000BB170000}"/>
    <cellStyle name="Normal 10 4 3 3 3" xfId="6051" xr:uid="{00000000-0005-0000-0000-0000BC170000}"/>
    <cellStyle name="Normal 10 4 3 4" xfId="6052" xr:uid="{00000000-0005-0000-0000-0000BD170000}"/>
    <cellStyle name="Normal 10 4 3 4 2" xfId="6053" xr:uid="{00000000-0005-0000-0000-0000BE170000}"/>
    <cellStyle name="Normal 10 4 3 5" xfId="6054" xr:uid="{00000000-0005-0000-0000-0000BF170000}"/>
    <cellStyle name="Normal 10 4 3 6" xfId="6055" xr:uid="{00000000-0005-0000-0000-0000C0170000}"/>
    <cellStyle name="Normal 10 4 3 7" xfId="6056" xr:uid="{00000000-0005-0000-0000-0000C1170000}"/>
    <cellStyle name="Normal 10 4 3_Lcc_inputs" xfId="6057" xr:uid="{00000000-0005-0000-0000-0000C2170000}"/>
    <cellStyle name="Normal 10 4 4" xfId="6058" xr:uid="{00000000-0005-0000-0000-0000C3170000}"/>
    <cellStyle name="Normal 10 4 4 2" xfId="6059" xr:uid="{00000000-0005-0000-0000-0000C4170000}"/>
    <cellStyle name="Normal 10 4 4 2 2" xfId="6060" xr:uid="{00000000-0005-0000-0000-0000C5170000}"/>
    <cellStyle name="Normal 10 4 4 2 3" xfId="6061" xr:uid="{00000000-0005-0000-0000-0000C6170000}"/>
    <cellStyle name="Normal 10 4 4 3" xfId="6062" xr:uid="{00000000-0005-0000-0000-0000C7170000}"/>
    <cellStyle name="Normal 10 4 4 3 2" xfId="6063" xr:uid="{00000000-0005-0000-0000-0000C8170000}"/>
    <cellStyle name="Normal 10 4 4 4" xfId="6064" xr:uid="{00000000-0005-0000-0000-0000C9170000}"/>
    <cellStyle name="Normal 10 4 4 5" xfId="6065" xr:uid="{00000000-0005-0000-0000-0000CA170000}"/>
    <cellStyle name="Normal 10 4 4_Lcc_inputs" xfId="6066" xr:uid="{00000000-0005-0000-0000-0000CB170000}"/>
    <cellStyle name="Normal 10 4 5" xfId="6067" xr:uid="{00000000-0005-0000-0000-0000CC170000}"/>
    <cellStyle name="Normal 10 4 5 2" xfId="6068" xr:uid="{00000000-0005-0000-0000-0000CD170000}"/>
    <cellStyle name="Normal 10 4 5 2 2" xfId="6069" xr:uid="{00000000-0005-0000-0000-0000CE170000}"/>
    <cellStyle name="Normal 10 4 5 2 3" xfId="6070" xr:uid="{00000000-0005-0000-0000-0000CF170000}"/>
    <cellStyle name="Normal 10 4 5 3" xfId="6071" xr:uid="{00000000-0005-0000-0000-0000D0170000}"/>
    <cellStyle name="Normal 10 4 5 4" xfId="6072" xr:uid="{00000000-0005-0000-0000-0000D1170000}"/>
    <cellStyle name="Normal 10 4 5_Lcc_inputs" xfId="6073" xr:uid="{00000000-0005-0000-0000-0000D2170000}"/>
    <cellStyle name="Normal 10 4 6" xfId="6074" xr:uid="{00000000-0005-0000-0000-0000D3170000}"/>
    <cellStyle name="Normal 10 4 6 2" xfId="6075" xr:uid="{00000000-0005-0000-0000-0000D4170000}"/>
    <cellStyle name="Normal 10 4 6 3" xfId="6076" xr:uid="{00000000-0005-0000-0000-0000D5170000}"/>
    <cellStyle name="Normal 10 4 7" xfId="6077" xr:uid="{00000000-0005-0000-0000-0000D6170000}"/>
    <cellStyle name="Normal 10 4 7 2" xfId="6078" xr:uid="{00000000-0005-0000-0000-0000D7170000}"/>
    <cellStyle name="Normal 10 4 8" xfId="6079" xr:uid="{00000000-0005-0000-0000-0000D8170000}"/>
    <cellStyle name="Normal 10 4 9" xfId="6080" xr:uid="{00000000-0005-0000-0000-0000D9170000}"/>
    <cellStyle name="Normal 10 4_Lcc_inputs" xfId="6081" xr:uid="{00000000-0005-0000-0000-0000DA170000}"/>
    <cellStyle name="Normal 10 5" xfId="6082" xr:uid="{00000000-0005-0000-0000-0000DB170000}"/>
    <cellStyle name="Normal 10 5 2" xfId="6083" xr:uid="{00000000-0005-0000-0000-0000DC170000}"/>
    <cellStyle name="Normal 10 5 2 2" xfId="6084" xr:uid="{00000000-0005-0000-0000-0000DD170000}"/>
    <cellStyle name="Normal 10 5 2 2 2" xfId="6085" xr:uid="{00000000-0005-0000-0000-0000DE170000}"/>
    <cellStyle name="Normal 10 5 2 2 2 2" xfId="6086" xr:uid="{00000000-0005-0000-0000-0000DF170000}"/>
    <cellStyle name="Normal 10 5 2 2 2 2 2" xfId="6087" xr:uid="{00000000-0005-0000-0000-0000E0170000}"/>
    <cellStyle name="Normal 10 5 2 2 2 3" xfId="6088" xr:uid="{00000000-0005-0000-0000-0000E1170000}"/>
    <cellStyle name="Normal 10 5 2 2 3" xfId="6089" xr:uid="{00000000-0005-0000-0000-0000E2170000}"/>
    <cellStyle name="Normal 10 5 2 2 3 2" xfId="6090" xr:uid="{00000000-0005-0000-0000-0000E3170000}"/>
    <cellStyle name="Normal 10 5 2 2 3 2 2" xfId="6091" xr:uid="{00000000-0005-0000-0000-0000E4170000}"/>
    <cellStyle name="Normal 10 5 2 2 3 3" xfId="6092" xr:uid="{00000000-0005-0000-0000-0000E5170000}"/>
    <cellStyle name="Normal 10 5 2 2 4" xfId="6093" xr:uid="{00000000-0005-0000-0000-0000E6170000}"/>
    <cellStyle name="Normal 10 5 2 2 4 2" xfId="6094" xr:uid="{00000000-0005-0000-0000-0000E7170000}"/>
    <cellStyle name="Normal 10 5 2 2 5" xfId="6095" xr:uid="{00000000-0005-0000-0000-0000E8170000}"/>
    <cellStyle name="Normal 10 5 2 2_Lcc_inputs" xfId="6096" xr:uid="{00000000-0005-0000-0000-0000E9170000}"/>
    <cellStyle name="Normal 10 5 2 3" xfId="6097" xr:uid="{00000000-0005-0000-0000-0000EA170000}"/>
    <cellStyle name="Normal 10 5 2 3 2" xfId="6098" xr:uid="{00000000-0005-0000-0000-0000EB170000}"/>
    <cellStyle name="Normal 10 5 2 3 2 2" xfId="6099" xr:uid="{00000000-0005-0000-0000-0000EC170000}"/>
    <cellStyle name="Normal 10 5 2 3 2 3" xfId="6100" xr:uid="{00000000-0005-0000-0000-0000ED170000}"/>
    <cellStyle name="Normal 10 5 2 3 3" xfId="6101" xr:uid="{00000000-0005-0000-0000-0000EE170000}"/>
    <cellStyle name="Normal 10 5 2 3 4" xfId="6102" xr:uid="{00000000-0005-0000-0000-0000EF170000}"/>
    <cellStyle name="Normal 10 5 2 3_Lcc_inputs" xfId="6103" xr:uid="{00000000-0005-0000-0000-0000F0170000}"/>
    <cellStyle name="Normal 10 5 2 4" xfId="6104" xr:uid="{00000000-0005-0000-0000-0000F1170000}"/>
    <cellStyle name="Normal 10 5 2 4 2" xfId="6105" xr:uid="{00000000-0005-0000-0000-0000F2170000}"/>
    <cellStyle name="Normal 10 5 2 4 2 2" xfId="6106" xr:uid="{00000000-0005-0000-0000-0000F3170000}"/>
    <cellStyle name="Normal 10 5 2 4 3" xfId="6107" xr:uid="{00000000-0005-0000-0000-0000F4170000}"/>
    <cellStyle name="Normal 10 5 2 5" xfId="6108" xr:uid="{00000000-0005-0000-0000-0000F5170000}"/>
    <cellStyle name="Normal 10 5 2 5 2" xfId="6109" xr:uid="{00000000-0005-0000-0000-0000F6170000}"/>
    <cellStyle name="Normal 10 5 2 6" xfId="6110" xr:uid="{00000000-0005-0000-0000-0000F7170000}"/>
    <cellStyle name="Normal 10 5 2 7" xfId="6111" xr:uid="{00000000-0005-0000-0000-0000F8170000}"/>
    <cellStyle name="Normal 10 5 2 8" xfId="6112" xr:uid="{00000000-0005-0000-0000-0000F9170000}"/>
    <cellStyle name="Normal 10 5 2_Lcc_inputs" xfId="6113" xr:uid="{00000000-0005-0000-0000-0000FA170000}"/>
    <cellStyle name="Normal 10 5 3" xfId="6114" xr:uid="{00000000-0005-0000-0000-0000FB170000}"/>
    <cellStyle name="Normal 10 5 3 2" xfId="6115" xr:uid="{00000000-0005-0000-0000-0000FC170000}"/>
    <cellStyle name="Normal 10 5 3 2 2" xfId="6116" xr:uid="{00000000-0005-0000-0000-0000FD170000}"/>
    <cellStyle name="Normal 10 5 3 2 2 2" xfId="6117" xr:uid="{00000000-0005-0000-0000-0000FE170000}"/>
    <cellStyle name="Normal 10 5 3 2 3" xfId="6118" xr:uid="{00000000-0005-0000-0000-0000FF170000}"/>
    <cellStyle name="Normal 10 5 3 3" xfId="6119" xr:uid="{00000000-0005-0000-0000-000000180000}"/>
    <cellStyle name="Normal 10 5 3 3 2" xfId="6120" xr:uid="{00000000-0005-0000-0000-000001180000}"/>
    <cellStyle name="Normal 10 5 3 3 2 2" xfId="6121" xr:uid="{00000000-0005-0000-0000-000002180000}"/>
    <cellStyle name="Normal 10 5 3 3 3" xfId="6122" xr:uid="{00000000-0005-0000-0000-000003180000}"/>
    <cellStyle name="Normal 10 5 3 4" xfId="6123" xr:uid="{00000000-0005-0000-0000-000004180000}"/>
    <cellStyle name="Normal 10 5 3 4 2" xfId="6124" xr:uid="{00000000-0005-0000-0000-000005180000}"/>
    <cellStyle name="Normal 10 5 3 5" xfId="6125" xr:uid="{00000000-0005-0000-0000-000006180000}"/>
    <cellStyle name="Normal 10 5 3_Lcc_inputs" xfId="6126" xr:uid="{00000000-0005-0000-0000-000007180000}"/>
    <cellStyle name="Normal 10 5 4" xfId="6127" xr:uid="{00000000-0005-0000-0000-000008180000}"/>
    <cellStyle name="Normal 10 5 4 2" xfId="6128" xr:uid="{00000000-0005-0000-0000-000009180000}"/>
    <cellStyle name="Normal 10 5 4 2 2" xfId="6129" xr:uid="{00000000-0005-0000-0000-00000A180000}"/>
    <cellStyle name="Normal 10 5 4 2 3" xfId="6130" xr:uid="{00000000-0005-0000-0000-00000B180000}"/>
    <cellStyle name="Normal 10 5 4 3" xfId="6131" xr:uid="{00000000-0005-0000-0000-00000C180000}"/>
    <cellStyle name="Normal 10 5 4 4" xfId="6132" xr:uid="{00000000-0005-0000-0000-00000D180000}"/>
    <cellStyle name="Normal 10 5 4_Lcc_inputs" xfId="6133" xr:uid="{00000000-0005-0000-0000-00000E180000}"/>
    <cellStyle name="Normal 10 5 5" xfId="6134" xr:uid="{00000000-0005-0000-0000-00000F180000}"/>
    <cellStyle name="Normal 10 5 5 2" xfId="6135" xr:uid="{00000000-0005-0000-0000-000010180000}"/>
    <cellStyle name="Normal 10 5 5 2 2" xfId="6136" xr:uid="{00000000-0005-0000-0000-000011180000}"/>
    <cellStyle name="Normal 10 5 5 3" xfId="6137" xr:uid="{00000000-0005-0000-0000-000012180000}"/>
    <cellStyle name="Normal 10 5 6" xfId="6138" xr:uid="{00000000-0005-0000-0000-000013180000}"/>
    <cellStyle name="Normal 10 5 6 2" xfId="6139" xr:uid="{00000000-0005-0000-0000-000014180000}"/>
    <cellStyle name="Normal 10 5 7" xfId="6140" xr:uid="{00000000-0005-0000-0000-000015180000}"/>
    <cellStyle name="Normal 10 5 8" xfId="6141" xr:uid="{00000000-0005-0000-0000-000016180000}"/>
    <cellStyle name="Normal 10 5 9" xfId="6142" xr:uid="{00000000-0005-0000-0000-000017180000}"/>
    <cellStyle name="Normal 10 5_Lcc_inputs" xfId="6143" xr:uid="{00000000-0005-0000-0000-000018180000}"/>
    <cellStyle name="Normal 10 6" xfId="6144" xr:uid="{00000000-0005-0000-0000-000019180000}"/>
    <cellStyle name="Normal 10 6 2" xfId="6145" xr:uid="{00000000-0005-0000-0000-00001A180000}"/>
    <cellStyle name="Normal 10 6 2 2" xfId="6146" xr:uid="{00000000-0005-0000-0000-00001B180000}"/>
    <cellStyle name="Normal 10 6 2 2 2" xfId="6147" xr:uid="{00000000-0005-0000-0000-00001C180000}"/>
    <cellStyle name="Normal 10 6 2 2 2 2" xfId="6148" xr:uid="{00000000-0005-0000-0000-00001D180000}"/>
    <cellStyle name="Normal 10 6 2 2 2 2 2" xfId="6149" xr:uid="{00000000-0005-0000-0000-00001E180000}"/>
    <cellStyle name="Normal 10 6 2 2 2 3" xfId="6150" xr:uid="{00000000-0005-0000-0000-00001F180000}"/>
    <cellStyle name="Normal 10 6 2 2 3" xfId="6151" xr:uid="{00000000-0005-0000-0000-000020180000}"/>
    <cellStyle name="Normal 10 6 2 2 3 2" xfId="6152" xr:uid="{00000000-0005-0000-0000-000021180000}"/>
    <cellStyle name="Normal 10 6 2 2 3 2 2" xfId="6153" xr:uid="{00000000-0005-0000-0000-000022180000}"/>
    <cellStyle name="Normal 10 6 2 2 3 3" xfId="6154" xr:uid="{00000000-0005-0000-0000-000023180000}"/>
    <cellStyle name="Normal 10 6 2 2 4" xfId="6155" xr:uid="{00000000-0005-0000-0000-000024180000}"/>
    <cellStyle name="Normal 10 6 2 2 4 2" xfId="6156" xr:uid="{00000000-0005-0000-0000-000025180000}"/>
    <cellStyle name="Normal 10 6 2 2 5" xfId="6157" xr:uid="{00000000-0005-0000-0000-000026180000}"/>
    <cellStyle name="Normal 10 6 2 2_Lcc_inputs" xfId="6158" xr:uid="{00000000-0005-0000-0000-000027180000}"/>
    <cellStyle name="Normal 10 6 2 3" xfId="6159" xr:uid="{00000000-0005-0000-0000-000028180000}"/>
    <cellStyle name="Normal 10 6 2 3 2" xfId="6160" xr:uid="{00000000-0005-0000-0000-000029180000}"/>
    <cellStyle name="Normal 10 6 2 3 2 2" xfId="6161" xr:uid="{00000000-0005-0000-0000-00002A180000}"/>
    <cellStyle name="Normal 10 6 2 3 2 3" xfId="6162" xr:uid="{00000000-0005-0000-0000-00002B180000}"/>
    <cellStyle name="Normal 10 6 2 3 3" xfId="6163" xr:uid="{00000000-0005-0000-0000-00002C180000}"/>
    <cellStyle name="Normal 10 6 2 3 4" xfId="6164" xr:uid="{00000000-0005-0000-0000-00002D180000}"/>
    <cellStyle name="Normal 10 6 2 3_Lcc_inputs" xfId="6165" xr:uid="{00000000-0005-0000-0000-00002E180000}"/>
    <cellStyle name="Normal 10 6 2 4" xfId="6166" xr:uid="{00000000-0005-0000-0000-00002F180000}"/>
    <cellStyle name="Normal 10 6 2 4 2" xfId="6167" xr:uid="{00000000-0005-0000-0000-000030180000}"/>
    <cellStyle name="Normal 10 6 2 4 2 2" xfId="6168" xr:uid="{00000000-0005-0000-0000-000031180000}"/>
    <cellStyle name="Normal 10 6 2 4 3" xfId="6169" xr:uid="{00000000-0005-0000-0000-000032180000}"/>
    <cellStyle name="Normal 10 6 2 5" xfId="6170" xr:uid="{00000000-0005-0000-0000-000033180000}"/>
    <cellStyle name="Normal 10 6 2 5 2" xfId="6171" xr:uid="{00000000-0005-0000-0000-000034180000}"/>
    <cellStyle name="Normal 10 6 2 6" xfId="6172" xr:uid="{00000000-0005-0000-0000-000035180000}"/>
    <cellStyle name="Normal 10 6 2 7" xfId="6173" xr:uid="{00000000-0005-0000-0000-000036180000}"/>
    <cellStyle name="Normal 10 6 2 8" xfId="6174" xr:uid="{00000000-0005-0000-0000-000037180000}"/>
    <cellStyle name="Normal 10 6 2_Lcc_inputs" xfId="6175" xr:uid="{00000000-0005-0000-0000-000038180000}"/>
    <cellStyle name="Normal 10 6 3" xfId="6176" xr:uid="{00000000-0005-0000-0000-000039180000}"/>
    <cellStyle name="Normal 10 6 3 2" xfId="6177" xr:uid="{00000000-0005-0000-0000-00003A180000}"/>
    <cellStyle name="Normal 10 6 3 2 2" xfId="6178" xr:uid="{00000000-0005-0000-0000-00003B180000}"/>
    <cellStyle name="Normal 10 6 3 2 2 2" xfId="6179" xr:uid="{00000000-0005-0000-0000-00003C180000}"/>
    <cellStyle name="Normal 10 6 3 2 3" xfId="6180" xr:uid="{00000000-0005-0000-0000-00003D180000}"/>
    <cellStyle name="Normal 10 6 3 3" xfId="6181" xr:uid="{00000000-0005-0000-0000-00003E180000}"/>
    <cellStyle name="Normal 10 6 3 3 2" xfId="6182" xr:uid="{00000000-0005-0000-0000-00003F180000}"/>
    <cellStyle name="Normal 10 6 3 3 2 2" xfId="6183" xr:uid="{00000000-0005-0000-0000-000040180000}"/>
    <cellStyle name="Normal 10 6 3 3 3" xfId="6184" xr:uid="{00000000-0005-0000-0000-000041180000}"/>
    <cellStyle name="Normal 10 6 3 4" xfId="6185" xr:uid="{00000000-0005-0000-0000-000042180000}"/>
    <cellStyle name="Normal 10 6 3 4 2" xfId="6186" xr:uid="{00000000-0005-0000-0000-000043180000}"/>
    <cellStyle name="Normal 10 6 3 5" xfId="6187" xr:uid="{00000000-0005-0000-0000-000044180000}"/>
    <cellStyle name="Normal 10 6 3_Lcc_inputs" xfId="6188" xr:uid="{00000000-0005-0000-0000-000045180000}"/>
    <cellStyle name="Normal 10 6 4" xfId="6189" xr:uid="{00000000-0005-0000-0000-000046180000}"/>
    <cellStyle name="Normal 10 6 4 2" xfId="6190" xr:uid="{00000000-0005-0000-0000-000047180000}"/>
    <cellStyle name="Normal 10 6 4 2 2" xfId="6191" xr:uid="{00000000-0005-0000-0000-000048180000}"/>
    <cellStyle name="Normal 10 6 4 2 3" xfId="6192" xr:uid="{00000000-0005-0000-0000-000049180000}"/>
    <cellStyle name="Normal 10 6 4 3" xfId="6193" xr:uid="{00000000-0005-0000-0000-00004A180000}"/>
    <cellStyle name="Normal 10 6 4 4" xfId="6194" xr:uid="{00000000-0005-0000-0000-00004B180000}"/>
    <cellStyle name="Normal 10 6 4_Lcc_inputs" xfId="6195" xr:uid="{00000000-0005-0000-0000-00004C180000}"/>
    <cellStyle name="Normal 10 6 5" xfId="6196" xr:uid="{00000000-0005-0000-0000-00004D180000}"/>
    <cellStyle name="Normal 10 6 5 2" xfId="6197" xr:uid="{00000000-0005-0000-0000-00004E180000}"/>
    <cellStyle name="Normal 10 6 5 2 2" xfId="6198" xr:uid="{00000000-0005-0000-0000-00004F180000}"/>
    <cellStyle name="Normal 10 6 5 3" xfId="6199" xr:uid="{00000000-0005-0000-0000-000050180000}"/>
    <cellStyle name="Normal 10 6 6" xfId="6200" xr:uid="{00000000-0005-0000-0000-000051180000}"/>
    <cellStyle name="Normal 10 6 6 2" xfId="6201" xr:uid="{00000000-0005-0000-0000-000052180000}"/>
    <cellStyle name="Normal 10 6 7" xfId="6202" xr:uid="{00000000-0005-0000-0000-000053180000}"/>
    <cellStyle name="Normal 10 6 8" xfId="6203" xr:uid="{00000000-0005-0000-0000-000054180000}"/>
    <cellStyle name="Normal 10 6 9" xfId="6204" xr:uid="{00000000-0005-0000-0000-000055180000}"/>
    <cellStyle name="Normal 10 6_Lcc_inputs" xfId="6205" xr:uid="{00000000-0005-0000-0000-000056180000}"/>
    <cellStyle name="Normal 10 7" xfId="6206" xr:uid="{00000000-0005-0000-0000-000057180000}"/>
    <cellStyle name="Normal 10 7 2" xfId="6207" xr:uid="{00000000-0005-0000-0000-000058180000}"/>
    <cellStyle name="Normal 10 7 2 2" xfId="6208" xr:uid="{00000000-0005-0000-0000-000059180000}"/>
    <cellStyle name="Normal 10 7 2 2 2" xfId="6209" xr:uid="{00000000-0005-0000-0000-00005A180000}"/>
    <cellStyle name="Normal 10 7 2 2 2 2" xfId="6210" xr:uid="{00000000-0005-0000-0000-00005B180000}"/>
    <cellStyle name="Normal 10 7 2 2 2 2 2" xfId="6211" xr:uid="{00000000-0005-0000-0000-00005C180000}"/>
    <cellStyle name="Normal 10 7 2 2 2 3" xfId="6212" xr:uid="{00000000-0005-0000-0000-00005D180000}"/>
    <cellStyle name="Normal 10 7 2 2 3" xfId="6213" xr:uid="{00000000-0005-0000-0000-00005E180000}"/>
    <cellStyle name="Normal 10 7 2 2 3 2" xfId="6214" xr:uid="{00000000-0005-0000-0000-00005F180000}"/>
    <cellStyle name="Normal 10 7 2 2 3 2 2" xfId="6215" xr:uid="{00000000-0005-0000-0000-000060180000}"/>
    <cellStyle name="Normal 10 7 2 2 3 3" xfId="6216" xr:uid="{00000000-0005-0000-0000-000061180000}"/>
    <cellStyle name="Normal 10 7 2 2 4" xfId="6217" xr:uid="{00000000-0005-0000-0000-000062180000}"/>
    <cellStyle name="Normal 10 7 2 2 4 2" xfId="6218" xr:uid="{00000000-0005-0000-0000-000063180000}"/>
    <cellStyle name="Normal 10 7 2 2 5" xfId="6219" xr:uid="{00000000-0005-0000-0000-000064180000}"/>
    <cellStyle name="Normal 10 7 2 2_Lcc_inputs" xfId="6220" xr:uid="{00000000-0005-0000-0000-000065180000}"/>
    <cellStyle name="Normal 10 7 2 3" xfId="6221" xr:uid="{00000000-0005-0000-0000-000066180000}"/>
    <cellStyle name="Normal 10 7 2 3 2" xfId="6222" xr:uid="{00000000-0005-0000-0000-000067180000}"/>
    <cellStyle name="Normal 10 7 2 3 2 2" xfId="6223" xr:uid="{00000000-0005-0000-0000-000068180000}"/>
    <cellStyle name="Normal 10 7 2 3 2 3" xfId="6224" xr:uid="{00000000-0005-0000-0000-000069180000}"/>
    <cellStyle name="Normal 10 7 2 3 3" xfId="6225" xr:uid="{00000000-0005-0000-0000-00006A180000}"/>
    <cellStyle name="Normal 10 7 2 3 4" xfId="6226" xr:uid="{00000000-0005-0000-0000-00006B180000}"/>
    <cellStyle name="Normal 10 7 2 3_Lcc_inputs" xfId="6227" xr:uid="{00000000-0005-0000-0000-00006C180000}"/>
    <cellStyle name="Normal 10 7 2 4" xfId="6228" xr:uid="{00000000-0005-0000-0000-00006D180000}"/>
    <cellStyle name="Normal 10 7 2 4 2" xfId="6229" xr:uid="{00000000-0005-0000-0000-00006E180000}"/>
    <cellStyle name="Normal 10 7 2 4 2 2" xfId="6230" xr:uid="{00000000-0005-0000-0000-00006F180000}"/>
    <cellStyle name="Normal 10 7 2 4 3" xfId="6231" xr:uid="{00000000-0005-0000-0000-000070180000}"/>
    <cellStyle name="Normal 10 7 2 5" xfId="6232" xr:uid="{00000000-0005-0000-0000-000071180000}"/>
    <cellStyle name="Normal 10 7 2 5 2" xfId="6233" xr:uid="{00000000-0005-0000-0000-000072180000}"/>
    <cellStyle name="Normal 10 7 2 6" xfId="6234" xr:uid="{00000000-0005-0000-0000-000073180000}"/>
    <cellStyle name="Normal 10 7 2 7" xfId="6235" xr:uid="{00000000-0005-0000-0000-000074180000}"/>
    <cellStyle name="Normal 10 7 2 8" xfId="6236" xr:uid="{00000000-0005-0000-0000-000075180000}"/>
    <cellStyle name="Normal 10 7 2_Lcc_inputs" xfId="6237" xr:uid="{00000000-0005-0000-0000-000076180000}"/>
    <cellStyle name="Normal 10 7 3" xfId="6238" xr:uid="{00000000-0005-0000-0000-000077180000}"/>
    <cellStyle name="Normal 10 7 3 2" xfId="6239" xr:uid="{00000000-0005-0000-0000-000078180000}"/>
    <cellStyle name="Normal 10 7 3 2 2" xfId="6240" xr:uid="{00000000-0005-0000-0000-000079180000}"/>
    <cellStyle name="Normal 10 7 3 2 2 2" xfId="6241" xr:uid="{00000000-0005-0000-0000-00007A180000}"/>
    <cellStyle name="Normal 10 7 3 2 3" xfId="6242" xr:uid="{00000000-0005-0000-0000-00007B180000}"/>
    <cellStyle name="Normal 10 7 3 3" xfId="6243" xr:uid="{00000000-0005-0000-0000-00007C180000}"/>
    <cellStyle name="Normal 10 7 3 3 2" xfId="6244" xr:uid="{00000000-0005-0000-0000-00007D180000}"/>
    <cellStyle name="Normal 10 7 3 3 2 2" xfId="6245" xr:uid="{00000000-0005-0000-0000-00007E180000}"/>
    <cellStyle name="Normal 10 7 3 3 3" xfId="6246" xr:uid="{00000000-0005-0000-0000-00007F180000}"/>
    <cellStyle name="Normal 10 7 3 4" xfId="6247" xr:uid="{00000000-0005-0000-0000-000080180000}"/>
    <cellStyle name="Normal 10 7 3 4 2" xfId="6248" xr:uid="{00000000-0005-0000-0000-000081180000}"/>
    <cellStyle name="Normal 10 7 3 5" xfId="6249" xr:uid="{00000000-0005-0000-0000-000082180000}"/>
    <cellStyle name="Normal 10 7 3_Lcc_inputs" xfId="6250" xr:uid="{00000000-0005-0000-0000-000083180000}"/>
    <cellStyle name="Normal 10 7 4" xfId="6251" xr:uid="{00000000-0005-0000-0000-000084180000}"/>
    <cellStyle name="Normal 10 7 4 2" xfId="6252" xr:uid="{00000000-0005-0000-0000-000085180000}"/>
    <cellStyle name="Normal 10 7 4 2 2" xfId="6253" xr:uid="{00000000-0005-0000-0000-000086180000}"/>
    <cellStyle name="Normal 10 7 4 2 3" xfId="6254" xr:uid="{00000000-0005-0000-0000-000087180000}"/>
    <cellStyle name="Normal 10 7 4 3" xfId="6255" xr:uid="{00000000-0005-0000-0000-000088180000}"/>
    <cellStyle name="Normal 10 7 4 4" xfId="6256" xr:uid="{00000000-0005-0000-0000-000089180000}"/>
    <cellStyle name="Normal 10 7 4_Lcc_inputs" xfId="6257" xr:uid="{00000000-0005-0000-0000-00008A180000}"/>
    <cellStyle name="Normal 10 7 5" xfId="6258" xr:uid="{00000000-0005-0000-0000-00008B180000}"/>
    <cellStyle name="Normal 10 7 5 2" xfId="6259" xr:uid="{00000000-0005-0000-0000-00008C180000}"/>
    <cellStyle name="Normal 10 7 5 2 2" xfId="6260" xr:uid="{00000000-0005-0000-0000-00008D180000}"/>
    <cellStyle name="Normal 10 7 5 3" xfId="6261" xr:uid="{00000000-0005-0000-0000-00008E180000}"/>
    <cellStyle name="Normal 10 7 6" xfId="6262" xr:uid="{00000000-0005-0000-0000-00008F180000}"/>
    <cellStyle name="Normal 10 7 6 2" xfId="6263" xr:uid="{00000000-0005-0000-0000-000090180000}"/>
    <cellStyle name="Normal 10 7 7" xfId="6264" xr:uid="{00000000-0005-0000-0000-000091180000}"/>
    <cellStyle name="Normal 10 7 8" xfId="6265" xr:uid="{00000000-0005-0000-0000-000092180000}"/>
    <cellStyle name="Normal 10 7 9" xfId="6266" xr:uid="{00000000-0005-0000-0000-000093180000}"/>
    <cellStyle name="Normal 10 7_Lcc_inputs" xfId="6267" xr:uid="{00000000-0005-0000-0000-000094180000}"/>
    <cellStyle name="Normal 10 8" xfId="6268" xr:uid="{00000000-0005-0000-0000-000095180000}"/>
    <cellStyle name="Normal 10 8 2" xfId="6269" xr:uid="{00000000-0005-0000-0000-000096180000}"/>
    <cellStyle name="Normal 10 8 2 2" xfId="6270" xr:uid="{00000000-0005-0000-0000-000097180000}"/>
    <cellStyle name="Normal 10 8 2 2 2" xfId="6271" xr:uid="{00000000-0005-0000-0000-000098180000}"/>
    <cellStyle name="Normal 10 8 2 2 2 2" xfId="6272" xr:uid="{00000000-0005-0000-0000-000099180000}"/>
    <cellStyle name="Normal 10 8 2 2 3" xfId="6273" xr:uid="{00000000-0005-0000-0000-00009A180000}"/>
    <cellStyle name="Normal 10 8 2 3" xfId="6274" xr:uid="{00000000-0005-0000-0000-00009B180000}"/>
    <cellStyle name="Normal 10 8 2 3 2" xfId="6275" xr:uid="{00000000-0005-0000-0000-00009C180000}"/>
    <cellStyle name="Normal 10 8 2 3 2 2" xfId="6276" xr:uid="{00000000-0005-0000-0000-00009D180000}"/>
    <cellStyle name="Normal 10 8 2 3 3" xfId="6277" xr:uid="{00000000-0005-0000-0000-00009E180000}"/>
    <cellStyle name="Normal 10 8 2 4" xfId="6278" xr:uid="{00000000-0005-0000-0000-00009F180000}"/>
    <cellStyle name="Normal 10 8 2 4 2" xfId="6279" xr:uid="{00000000-0005-0000-0000-0000A0180000}"/>
    <cellStyle name="Normal 10 8 2 5" xfId="6280" xr:uid="{00000000-0005-0000-0000-0000A1180000}"/>
    <cellStyle name="Normal 10 8 2_Lcc_inputs" xfId="6281" xr:uid="{00000000-0005-0000-0000-0000A2180000}"/>
    <cellStyle name="Normal 10 8 3" xfId="6282" xr:uid="{00000000-0005-0000-0000-0000A3180000}"/>
    <cellStyle name="Normal 10 8 3 2" xfId="6283" xr:uid="{00000000-0005-0000-0000-0000A4180000}"/>
    <cellStyle name="Normal 10 8 3 2 2" xfId="6284" xr:uid="{00000000-0005-0000-0000-0000A5180000}"/>
    <cellStyle name="Normal 10 8 3 2 3" xfId="6285" xr:uid="{00000000-0005-0000-0000-0000A6180000}"/>
    <cellStyle name="Normal 10 8 3 3" xfId="6286" xr:uid="{00000000-0005-0000-0000-0000A7180000}"/>
    <cellStyle name="Normal 10 8 3 4" xfId="6287" xr:uid="{00000000-0005-0000-0000-0000A8180000}"/>
    <cellStyle name="Normal 10 8 3_Lcc_inputs" xfId="6288" xr:uid="{00000000-0005-0000-0000-0000A9180000}"/>
    <cellStyle name="Normal 10 8 4" xfId="6289" xr:uid="{00000000-0005-0000-0000-0000AA180000}"/>
    <cellStyle name="Normal 10 8 4 2" xfId="6290" xr:uid="{00000000-0005-0000-0000-0000AB180000}"/>
    <cellStyle name="Normal 10 8 4 2 2" xfId="6291" xr:uid="{00000000-0005-0000-0000-0000AC180000}"/>
    <cellStyle name="Normal 10 8 4 3" xfId="6292" xr:uid="{00000000-0005-0000-0000-0000AD180000}"/>
    <cellStyle name="Normal 10 8 5" xfId="6293" xr:uid="{00000000-0005-0000-0000-0000AE180000}"/>
    <cellStyle name="Normal 10 8 5 2" xfId="6294" xr:uid="{00000000-0005-0000-0000-0000AF180000}"/>
    <cellStyle name="Normal 10 8 6" xfId="6295" xr:uid="{00000000-0005-0000-0000-0000B0180000}"/>
    <cellStyle name="Normal 10 8 7" xfId="6296" xr:uid="{00000000-0005-0000-0000-0000B1180000}"/>
    <cellStyle name="Normal 10 8 8" xfId="6297" xr:uid="{00000000-0005-0000-0000-0000B2180000}"/>
    <cellStyle name="Normal 10 8_Lcc_inputs" xfId="6298" xr:uid="{00000000-0005-0000-0000-0000B3180000}"/>
    <cellStyle name="Normal 10 9" xfId="6299" xr:uid="{00000000-0005-0000-0000-0000B4180000}"/>
    <cellStyle name="Normal 10 9 2" xfId="6300" xr:uid="{00000000-0005-0000-0000-0000B5180000}"/>
    <cellStyle name="Normal 10 9 2 2" xfId="6301" xr:uid="{00000000-0005-0000-0000-0000B6180000}"/>
    <cellStyle name="Normal 10 9 2 2 2" xfId="6302" xr:uid="{00000000-0005-0000-0000-0000B7180000}"/>
    <cellStyle name="Normal 10 9 2 2 2 2" xfId="6303" xr:uid="{00000000-0005-0000-0000-0000B8180000}"/>
    <cellStyle name="Normal 10 9 2 2 3" xfId="6304" xr:uid="{00000000-0005-0000-0000-0000B9180000}"/>
    <cellStyle name="Normal 10 9 2 3" xfId="6305" xr:uid="{00000000-0005-0000-0000-0000BA180000}"/>
    <cellStyle name="Normal 10 9 2 3 2" xfId="6306" xr:uid="{00000000-0005-0000-0000-0000BB180000}"/>
    <cellStyle name="Normal 10 9 2 3 2 2" xfId="6307" xr:uid="{00000000-0005-0000-0000-0000BC180000}"/>
    <cellStyle name="Normal 10 9 2 3 3" xfId="6308" xr:uid="{00000000-0005-0000-0000-0000BD180000}"/>
    <cellStyle name="Normal 10 9 2 4" xfId="6309" xr:uid="{00000000-0005-0000-0000-0000BE180000}"/>
    <cellStyle name="Normal 10 9 2 4 2" xfId="6310" xr:uid="{00000000-0005-0000-0000-0000BF180000}"/>
    <cellStyle name="Normal 10 9 2 5" xfId="6311" xr:uid="{00000000-0005-0000-0000-0000C0180000}"/>
    <cellStyle name="Normal 10 9 2_Lcc_inputs" xfId="6312" xr:uid="{00000000-0005-0000-0000-0000C1180000}"/>
    <cellStyle name="Normal 10 9 3" xfId="6313" xr:uid="{00000000-0005-0000-0000-0000C2180000}"/>
    <cellStyle name="Normal 10 9 3 2" xfId="6314" xr:uid="{00000000-0005-0000-0000-0000C3180000}"/>
    <cellStyle name="Normal 10 9 3 2 2" xfId="6315" xr:uid="{00000000-0005-0000-0000-0000C4180000}"/>
    <cellStyle name="Normal 10 9 3 2 3" xfId="6316" xr:uid="{00000000-0005-0000-0000-0000C5180000}"/>
    <cellStyle name="Normal 10 9 3 3" xfId="6317" xr:uid="{00000000-0005-0000-0000-0000C6180000}"/>
    <cellStyle name="Normal 10 9 3 4" xfId="6318" xr:uid="{00000000-0005-0000-0000-0000C7180000}"/>
    <cellStyle name="Normal 10 9 3_Lcc_inputs" xfId="6319" xr:uid="{00000000-0005-0000-0000-0000C8180000}"/>
    <cellStyle name="Normal 10 9 4" xfId="6320" xr:uid="{00000000-0005-0000-0000-0000C9180000}"/>
    <cellStyle name="Normal 10 9 4 2" xfId="6321" xr:uid="{00000000-0005-0000-0000-0000CA180000}"/>
    <cellStyle name="Normal 10 9 4 2 2" xfId="6322" xr:uid="{00000000-0005-0000-0000-0000CB180000}"/>
    <cellStyle name="Normal 10 9 4 3" xfId="6323" xr:uid="{00000000-0005-0000-0000-0000CC180000}"/>
    <cellStyle name="Normal 10 9 5" xfId="6324" xr:uid="{00000000-0005-0000-0000-0000CD180000}"/>
    <cellStyle name="Normal 10 9 5 2" xfId="6325" xr:uid="{00000000-0005-0000-0000-0000CE180000}"/>
    <cellStyle name="Normal 10 9 6" xfId="6326" xr:uid="{00000000-0005-0000-0000-0000CF180000}"/>
    <cellStyle name="Normal 10 9 7" xfId="6327" xr:uid="{00000000-0005-0000-0000-0000D0180000}"/>
    <cellStyle name="Normal 10 9 8" xfId="6328" xr:uid="{00000000-0005-0000-0000-0000D1180000}"/>
    <cellStyle name="Normal 10 9_Lcc_inputs" xfId="6329" xr:uid="{00000000-0005-0000-0000-0000D2180000}"/>
    <cellStyle name="Normal 10_Lcc_inputs" xfId="6330" xr:uid="{00000000-0005-0000-0000-0000D3180000}"/>
    <cellStyle name="Normal 100" xfId="6331" xr:uid="{00000000-0005-0000-0000-0000D4180000}"/>
    <cellStyle name="Normal 100 2" xfId="6332" xr:uid="{00000000-0005-0000-0000-0000D5180000}"/>
    <cellStyle name="Normal 101" xfId="6333" xr:uid="{00000000-0005-0000-0000-0000D6180000}"/>
    <cellStyle name="Normal 101 2" xfId="6334" xr:uid="{00000000-0005-0000-0000-0000D7180000}"/>
    <cellStyle name="Normal 102" xfId="6335" xr:uid="{00000000-0005-0000-0000-0000D8180000}"/>
    <cellStyle name="Normal 102 2" xfId="6336" xr:uid="{00000000-0005-0000-0000-0000D9180000}"/>
    <cellStyle name="Normal 103" xfId="6337" xr:uid="{00000000-0005-0000-0000-0000DA180000}"/>
    <cellStyle name="Normal 103 2" xfId="6338" xr:uid="{00000000-0005-0000-0000-0000DB180000}"/>
    <cellStyle name="Normal 104" xfId="6339" xr:uid="{00000000-0005-0000-0000-0000DC180000}"/>
    <cellStyle name="Normal 104 2" xfId="6340" xr:uid="{00000000-0005-0000-0000-0000DD180000}"/>
    <cellStyle name="Normal 105" xfId="6341" xr:uid="{00000000-0005-0000-0000-0000DE180000}"/>
    <cellStyle name="Normal 105 2" xfId="6342" xr:uid="{00000000-0005-0000-0000-0000DF180000}"/>
    <cellStyle name="Normal 106" xfId="6343" xr:uid="{00000000-0005-0000-0000-0000E0180000}"/>
    <cellStyle name="Normal 107" xfId="6344" xr:uid="{00000000-0005-0000-0000-0000E1180000}"/>
    <cellStyle name="Normal 108" xfId="6345" xr:uid="{00000000-0005-0000-0000-0000E2180000}"/>
    <cellStyle name="Normal 109" xfId="6346" xr:uid="{00000000-0005-0000-0000-0000E3180000}"/>
    <cellStyle name="Normal 11" xfId="6347" xr:uid="{00000000-0005-0000-0000-0000E4180000}"/>
    <cellStyle name="Normal 11 10" xfId="6348" xr:uid="{00000000-0005-0000-0000-0000E5180000}"/>
    <cellStyle name="Normal 11 10 2" xfId="6349" xr:uid="{00000000-0005-0000-0000-0000E6180000}"/>
    <cellStyle name="Normal 11 10 2 2" xfId="6350" xr:uid="{00000000-0005-0000-0000-0000E7180000}"/>
    <cellStyle name="Normal 11 10 2 2 2" xfId="6351" xr:uid="{00000000-0005-0000-0000-0000E8180000}"/>
    <cellStyle name="Normal 11 10 2 2 3" xfId="6352" xr:uid="{00000000-0005-0000-0000-0000E9180000}"/>
    <cellStyle name="Normal 11 10 2 3" xfId="6353" xr:uid="{00000000-0005-0000-0000-0000EA180000}"/>
    <cellStyle name="Normal 11 10 2 4" xfId="6354" xr:uid="{00000000-0005-0000-0000-0000EB180000}"/>
    <cellStyle name="Normal 11 10 2_Lcc_inputs" xfId="6355" xr:uid="{00000000-0005-0000-0000-0000EC180000}"/>
    <cellStyle name="Normal 11 10 3" xfId="6356" xr:uid="{00000000-0005-0000-0000-0000ED180000}"/>
    <cellStyle name="Normal 11 10 3 2" xfId="6357" xr:uid="{00000000-0005-0000-0000-0000EE180000}"/>
    <cellStyle name="Normal 11 10 3 2 2" xfId="6358" xr:uid="{00000000-0005-0000-0000-0000EF180000}"/>
    <cellStyle name="Normal 11 10 3 3" xfId="6359" xr:uid="{00000000-0005-0000-0000-0000F0180000}"/>
    <cellStyle name="Normal 11 10 4" xfId="6360" xr:uid="{00000000-0005-0000-0000-0000F1180000}"/>
    <cellStyle name="Normal 11 10 4 2" xfId="6361" xr:uid="{00000000-0005-0000-0000-0000F2180000}"/>
    <cellStyle name="Normal 11 10 5" xfId="6362" xr:uid="{00000000-0005-0000-0000-0000F3180000}"/>
    <cellStyle name="Normal 11 10 6" xfId="6363" xr:uid="{00000000-0005-0000-0000-0000F4180000}"/>
    <cellStyle name="Normal 11 10 7" xfId="6364" xr:uid="{00000000-0005-0000-0000-0000F5180000}"/>
    <cellStyle name="Normal 11 10_Lcc_inputs" xfId="6365" xr:uid="{00000000-0005-0000-0000-0000F6180000}"/>
    <cellStyle name="Normal 11 11" xfId="6366" xr:uid="{00000000-0005-0000-0000-0000F7180000}"/>
    <cellStyle name="Normal 11 11 2" xfId="6367" xr:uid="{00000000-0005-0000-0000-0000F8180000}"/>
    <cellStyle name="Normal 11 11 2 2" xfId="6368" xr:uid="{00000000-0005-0000-0000-0000F9180000}"/>
    <cellStyle name="Normal 11 11 2 3" xfId="6369" xr:uid="{00000000-0005-0000-0000-0000FA180000}"/>
    <cellStyle name="Normal 11 11 3" xfId="6370" xr:uid="{00000000-0005-0000-0000-0000FB180000}"/>
    <cellStyle name="Normal 11 11 3 2" xfId="6371" xr:uid="{00000000-0005-0000-0000-0000FC180000}"/>
    <cellStyle name="Normal 11 11 4" xfId="6372" xr:uid="{00000000-0005-0000-0000-0000FD180000}"/>
    <cellStyle name="Normal 11 11 5" xfId="6373" xr:uid="{00000000-0005-0000-0000-0000FE180000}"/>
    <cellStyle name="Normal 11 11_Lcc_inputs" xfId="6374" xr:uid="{00000000-0005-0000-0000-0000FF180000}"/>
    <cellStyle name="Normal 11 12" xfId="6375" xr:uid="{00000000-0005-0000-0000-000000190000}"/>
    <cellStyle name="Normal 11 12 2" xfId="6376" xr:uid="{00000000-0005-0000-0000-000001190000}"/>
    <cellStyle name="Normal 11 12 2 2" xfId="6377" xr:uid="{00000000-0005-0000-0000-000002190000}"/>
    <cellStyle name="Normal 11 12 2 3" xfId="6378" xr:uid="{00000000-0005-0000-0000-000003190000}"/>
    <cellStyle name="Normal 11 12 3" xfId="6379" xr:uid="{00000000-0005-0000-0000-000004190000}"/>
    <cellStyle name="Normal 11 12 4" xfId="6380" xr:uid="{00000000-0005-0000-0000-000005190000}"/>
    <cellStyle name="Normal 11 12_Lcc_inputs" xfId="6381" xr:uid="{00000000-0005-0000-0000-000006190000}"/>
    <cellStyle name="Normal 11 13" xfId="6382" xr:uid="{00000000-0005-0000-0000-000007190000}"/>
    <cellStyle name="Normal 11 13 2" xfId="6383" xr:uid="{00000000-0005-0000-0000-000008190000}"/>
    <cellStyle name="Normal 11 13 3" xfId="6384" xr:uid="{00000000-0005-0000-0000-000009190000}"/>
    <cellStyle name="Normal 11 14" xfId="6385" xr:uid="{00000000-0005-0000-0000-00000A190000}"/>
    <cellStyle name="Normal 11 14 2" xfId="6386" xr:uid="{00000000-0005-0000-0000-00000B190000}"/>
    <cellStyle name="Normal 11 15" xfId="6387" xr:uid="{00000000-0005-0000-0000-00000C190000}"/>
    <cellStyle name="Normal 11 16" xfId="6388" xr:uid="{00000000-0005-0000-0000-00000D190000}"/>
    <cellStyle name="Normal 11 17" xfId="55294" xr:uid="{00000000-0005-0000-0000-00000E190000}"/>
    <cellStyle name="Normal 11 18" xfId="55293" xr:uid="{00000000-0005-0000-0000-00000F190000}"/>
    <cellStyle name="Normal 11 2" xfId="6389" xr:uid="{00000000-0005-0000-0000-000010190000}"/>
    <cellStyle name="Normal 11 2 10" xfId="6390" xr:uid="{00000000-0005-0000-0000-000011190000}"/>
    <cellStyle name="Normal 11 2 11" xfId="6391" xr:uid="{00000000-0005-0000-0000-000012190000}"/>
    <cellStyle name="Normal 11 2 12" xfId="6392" xr:uid="{00000000-0005-0000-0000-000013190000}"/>
    <cellStyle name="Normal 11 2 2" xfId="6393" xr:uid="{00000000-0005-0000-0000-000014190000}"/>
    <cellStyle name="Normal 11 2 2 2" xfId="6394" xr:uid="{00000000-0005-0000-0000-000015190000}"/>
    <cellStyle name="Normal 11 2 2 3" xfId="6395" xr:uid="{00000000-0005-0000-0000-000016190000}"/>
    <cellStyle name="Normal 11 2 2 3 2" xfId="6396" xr:uid="{00000000-0005-0000-0000-000017190000}"/>
    <cellStyle name="Normal 11 2 2 3 2 2" xfId="6397" xr:uid="{00000000-0005-0000-0000-000018190000}"/>
    <cellStyle name="Normal 11 2 2 3 2 2 2" xfId="6398" xr:uid="{00000000-0005-0000-0000-000019190000}"/>
    <cellStyle name="Normal 11 2 2 3 2 2 3" xfId="6399" xr:uid="{00000000-0005-0000-0000-00001A190000}"/>
    <cellStyle name="Normal 11 2 2 3 2 3" xfId="6400" xr:uid="{00000000-0005-0000-0000-00001B190000}"/>
    <cellStyle name="Normal 11 2 2 3 2 4" xfId="6401" xr:uid="{00000000-0005-0000-0000-00001C190000}"/>
    <cellStyle name="Normal 11 2 2 3 2_Lcc_inputs" xfId="6402" xr:uid="{00000000-0005-0000-0000-00001D190000}"/>
    <cellStyle name="Normal 11 2 2 3 3" xfId="6403" xr:uid="{00000000-0005-0000-0000-00001E190000}"/>
    <cellStyle name="Normal 11 2 2 3 3 2" xfId="6404" xr:uid="{00000000-0005-0000-0000-00001F190000}"/>
    <cellStyle name="Normal 11 2 2 3 3 2 2" xfId="6405" xr:uid="{00000000-0005-0000-0000-000020190000}"/>
    <cellStyle name="Normal 11 2 2 3 3 3" xfId="6406" xr:uid="{00000000-0005-0000-0000-000021190000}"/>
    <cellStyle name="Normal 11 2 2 3 4" xfId="6407" xr:uid="{00000000-0005-0000-0000-000022190000}"/>
    <cellStyle name="Normal 11 2 2 3 4 2" xfId="6408" xr:uid="{00000000-0005-0000-0000-000023190000}"/>
    <cellStyle name="Normal 11 2 2 3 5" xfId="6409" xr:uid="{00000000-0005-0000-0000-000024190000}"/>
    <cellStyle name="Normal 11 2 2 3 6" xfId="6410" xr:uid="{00000000-0005-0000-0000-000025190000}"/>
    <cellStyle name="Normal 11 2 2 3 7" xfId="6411" xr:uid="{00000000-0005-0000-0000-000026190000}"/>
    <cellStyle name="Normal 11 2 2 3_Lcc_inputs" xfId="6412" xr:uid="{00000000-0005-0000-0000-000027190000}"/>
    <cellStyle name="Normal 11 2 2 4" xfId="6413" xr:uid="{00000000-0005-0000-0000-000028190000}"/>
    <cellStyle name="Normal 11 2 2 4 2" xfId="6414" xr:uid="{00000000-0005-0000-0000-000029190000}"/>
    <cellStyle name="Normal 11 2 2 4 2 2" xfId="6415" xr:uid="{00000000-0005-0000-0000-00002A190000}"/>
    <cellStyle name="Normal 11 2 2 4 2 3" xfId="6416" xr:uid="{00000000-0005-0000-0000-00002B190000}"/>
    <cellStyle name="Normal 11 2 2 4 3" xfId="6417" xr:uid="{00000000-0005-0000-0000-00002C190000}"/>
    <cellStyle name="Normal 11 2 2 4 3 2" xfId="6418" xr:uid="{00000000-0005-0000-0000-00002D190000}"/>
    <cellStyle name="Normal 11 2 2 4 4" xfId="6419" xr:uid="{00000000-0005-0000-0000-00002E190000}"/>
    <cellStyle name="Normal 11 2 2 4 5" xfId="6420" xr:uid="{00000000-0005-0000-0000-00002F190000}"/>
    <cellStyle name="Normal 11 2 2 4_Lcc_inputs" xfId="6421" xr:uid="{00000000-0005-0000-0000-000030190000}"/>
    <cellStyle name="Normal 11 2 2 5" xfId="6422" xr:uid="{00000000-0005-0000-0000-000031190000}"/>
    <cellStyle name="Normal 11 2 2 5 2" xfId="6423" xr:uid="{00000000-0005-0000-0000-000032190000}"/>
    <cellStyle name="Normal 11 2 2 5 2 2" xfId="6424" xr:uid="{00000000-0005-0000-0000-000033190000}"/>
    <cellStyle name="Normal 11 2 2 5 2 3" xfId="6425" xr:uid="{00000000-0005-0000-0000-000034190000}"/>
    <cellStyle name="Normal 11 2 2 5 3" xfId="6426" xr:uid="{00000000-0005-0000-0000-000035190000}"/>
    <cellStyle name="Normal 11 2 2 5 4" xfId="6427" xr:uid="{00000000-0005-0000-0000-000036190000}"/>
    <cellStyle name="Normal 11 2 2 5_Lcc_inputs" xfId="6428" xr:uid="{00000000-0005-0000-0000-000037190000}"/>
    <cellStyle name="Normal 11 2 2 6" xfId="6429" xr:uid="{00000000-0005-0000-0000-000038190000}"/>
    <cellStyle name="Normal 11 2 2 6 2" xfId="6430" xr:uid="{00000000-0005-0000-0000-000039190000}"/>
    <cellStyle name="Normal 11 2 2 6 3" xfId="6431" xr:uid="{00000000-0005-0000-0000-00003A190000}"/>
    <cellStyle name="Normal 11 2 2 7" xfId="6432" xr:uid="{00000000-0005-0000-0000-00003B190000}"/>
    <cellStyle name="Normal 11 2 2 7 2" xfId="6433" xr:uid="{00000000-0005-0000-0000-00003C190000}"/>
    <cellStyle name="Normal 11 2 2 8" xfId="6434" xr:uid="{00000000-0005-0000-0000-00003D190000}"/>
    <cellStyle name="Normal 11 2 2 9" xfId="6435" xr:uid="{00000000-0005-0000-0000-00003E190000}"/>
    <cellStyle name="Normal 11 2 2_Lcc_inputs" xfId="6436" xr:uid="{00000000-0005-0000-0000-00003F190000}"/>
    <cellStyle name="Normal 11 2 3" xfId="6437" xr:uid="{00000000-0005-0000-0000-000040190000}"/>
    <cellStyle name="Normal 11 2 4" xfId="6438" xr:uid="{00000000-0005-0000-0000-000041190000}"/>
    <cellStyle name="Normal 11 2 4 2" xfId="6439" xr:uid="{00000000-0005-0000-0000-000042190000}"/>
    <cellStyle name="Normal 11 2 4 2 2" xfId="6440" xr:uid="{00000000-0005-0000-0000-000043190000}"/>
    <cellStyle name="Normal 11 2 4 2 2 2" xfId="6441" xr:uid="{00000000-0005-0000-0000-000044190000}"/>
    <cellStyle name="Normal 11 2 4 2 2 2 2" xfId="6442" xr:uid="{00000000-0005-0000-0000-000045190000}"/>
    <cellStyle name="Normal 11 2 4 2 2 3" xfId="6443" xr:uid="{00000000-0005-0000-0000-000046190000}"/>
    <cellStyle name="Normal 11 2 4 2 3" xfId="6444" xr:uid="{00000000-0005-0000-0000-000047190000}"/>
    <cellStyle name="Normal 11 2 4 2 3 2" xfId="6445" xr:uid="{00000000-0005-0000-0000-000048190000}"/>
    <cellStyle name="Normal 11 2 4 2 3 2 2" xfId="6446" xr:uid="{00000000-0005-0000-0000-000049190000}"/>
    <cellStyle name="Normal 11 2 4 2 3 3" xfId="6447" xr:uid="{00000000-0005-0000-0000-00004A190000}"/>
    <cellStyle name="Normal 11 2 4 2 4" xfId="6448" xr:uid="{00000000-0005-0000-0000-00004B190000}"/>
    <cellStyle name="Normal 11 2 4 2 4 2" xfId="6449" xr:uid="{00000000-0005-0000-0000-00004C190000}"/>
    <cellStyle name="Normal 11 2 4 2 5" xfId="6450" xr:uid="{00000000-0005-0000-0000-00004D190000}"/>
    <cellStyle name="Normal 11 2 4 2_Lcc_inputs" xfId="6451" xr:uid="{00000000-0005-0000-0000-00004E190000}"/>
    <cellStyle name="Normal 11 2 4 3" xfId="6452" xr:uid="{00000000-0005-0000-0000-00004F190000}"/>
    <cellStyle name="Normal 11 2 4 3 2" xfId="6453" xr:uid="{00000000-0005-0000-0000-000050190000}"/>
    <cellStyle name="Normal 11 2 4 3 2 2" xfId="6454" xr:uid="{00000000-0005-0000-0000-000051190000}"/>
    <cellStyle name="Normal 11 2 4 3 2 3" xfId="6455" xr:uid="{00000000-0005-0000-0000-000052190000}"/>
    <cellStyle name="Normal 11 2 4 3 3" xfId="6456" xr:uid="{00000000-0005-0000-0000-000053190000}"/>
    <cellStyle name="Normal 11 2 4 3 4" xfId="6457" xr:uid="{00000000-0005-0000-0000-000054190000}"/>
    <cellStyle name="Normal 11 2 4 3_Lcc_inputs" xfId="6458" xr:uid="{00000000-0005-0000-0000-000055190000}"/>
    <cellStyle name="Normal 11 2 4 4" xfId="6459" xr:uid="{00000000-0005-0000-0000-000056190000}"/>
    <cellStyle name="Normal 11 2 4 4 2" xfId="6460" xr:uid="{00000000-0005-0000-0000-000057190000}"/>
    <cellStyle name="Normal 11 2 4 4 2 2" xfId="6461" xr:uid="{00000000-0005-0000-0000-000058190000}"/>
    <cellStyle name="Normal 11 2 4 4 3" xfId="6462" xr:uid="{00000000-0005-0000-0000-000059190000}"/>
    <cellStyle name="Normal 11 2 4 5" xfId="6463" xr:uid="{00000000-0005-0000-0000-00005A190000}"/>
    <cellStyle name="Normal 11 2 4 5 2" xfId="6464" xr:uid="{00000000-0005-0000-0000-00005B190000}"/>
    <cellStyle name="Normal 11 2 4 6" xfId="6465" xr:uid="{00000000-0005-0000-0000-00005C190000}"/>
    <cellStyle name="Normal 11 2 4 7" xfId="6466" xr:uid="{00000000-0005-0000-0000-00005D190000}"/>
    <cellStyle name="Normal 11 2 4 8" xfId="6467" xr:uid="{00000000-0005-0000-0000-00005E190000}"/>
    <cellStyle name="Normal 11 2 4_Lcc_inputs" xfId="6468" xr:uid="{00000000-0005-0000-0000-00005F190000}"/>
    <cellStyle name="Normal 11 2 5" xfId="6469" xr:uid="{00000000-0005-0000-0000-000060190000}"/>
    <cellStyle name="Normal 11 2 5 2" xfId="6470" xr:uid="{00000000-0005-0000-0000-000061190000}"/>
    <cellStyle name="Normal 11 2 5 2 2" xfId="6471" xr:uid="{00000000-0005-0000-0000-000062190000}"/>
    <cellStyle name="Normal 11 2 5 2 2 2" xfId="6472" xr:uid="{00000000-0005-0000-0000-000063190000}"/>
    <cellStyle name="Normal 11 2 5 2 2 2 2" xfId="6473" xr:uid="{00000000-0005-0000-0000-000064190000}"/>
    <cellStyle name="Normal 11 2 5 2 2 3" xfId="6474" xr:uid="{00000000-0005-0000-0000-000065190000}"/>
    <cellStyle name="Normal 11 2 5 2 3" xfId="6475" xr:uid="{00000000-0005-0000-0000-000066190000}"/>
    <cellStyle name="Normal 11 2 5 2 3 2" xfId="6476" xr:uid="{00000000-0005-0000-0000-000067190000}"/>
    <cellStyle name="Normal 11 2 5 2 3 2 2" xfId="6477" xr:uid="{00000000-0005-0000-0000-000068190000}"/>
    <cellStyle name="Normal 11 2 5 2 3 3" xfId="6478" xr:uid="{00000000-0005-0000-0000-000069190000}"/>
    <cellStyle name="Normal 11 2 5 2 4" xfId="6479" xr:uid="{00000000-0005-0000-0000-00006A190000}"/>
    <cellStyle name="Normal 11 2 5 2 4 2" xfId="6480" xr:uid="{00000000-0005-0000-0000-00006B190000}"/>
    <cellStyle name="Normal 11 2 5 2 5" xfId="6481" xr:uid="{00000000-0005-0000-0000-00006C190000}"/>
    <cellStyle name="Normal 11 2 5 2_Lcc_inputs" xfId="6482" xr:uid="{00000000-0005-0000-0000-00006D190000}"/>
    <cellStyle name="Normal 11 2 5 3" xfId="6483" xr:uid="{00000000-0005-0000-0000-00006E190000}"/>
    <cellStyle name="Normal 11 2 5 3 2" xfId="6484" xr:uid="{00000000-0005-0000-0000-00006F190000}"/>
    <cellStyle name="Normal 11 2 5 3 2 2" xfId="6485" xr:uid="{00000000-0005-0000-0000-000070190000}"/>
    <cellStyle name="Normal 11 2 5 3 2 3" xfId="6486" xr:uid="{00000000-0005-0000-0000-000071190000}"/>
    <cellStyle name="Normal 11 2 5 3 3" xfId="6487" xr:uid="{00000000-0005-0000-0000-000072190000}"/>
    <cellStyle name="Normal 11 2 5 3 4" xfId="6488" xr:uid="{00000000-0005-0000-0000-000073190000}"/>
    <cellStyle name="Normal 11 2 5 3_Lcc_inputs" xfId="6489" xr:uid="{00000000-0005-0000-0000-000074190000}"/>
    <cellStyle name="Normal 11 2 5 4" xfId="6490" xr:uid="{00000000-0005-0000-0000-000075190000}"/>
    <cellStyle name="Normal 11 2 5 4 2" xfId="6491" xr:uid="{00000000-0005-0000-0000-000076190000}"/>
    <cellStyle name="Normal 11 2 5 4 2 2" xfId="6492" xr:uid="{00000000-0005-0000-0000-000077190000}"/>
    <cellStyle name="Normal 11 2 5 4 3" xfId="6493" xr:uid="{00000000-0005-0000-0000-000078190000}"/>
    <cellStyle name="Normal 11 2 5 5" xfId="6494" xr:uid="{00000000-0005-0000-0000-000079190000}"/>
    <cellStyle name="Normal 11 2 5 5 2" xfId="6495" xr:uid="{00000000-0005-0000-0000-00007A190000}"/>
    <cellStyle name="Normal 11 2 5 6" xfId="6496" xr:uid="{00000000-0005-0000-0000-00007B190000}"/>
    <cellStyle name="Normal 11 2 5 7" xfId="6497" xr:uid="{00000000-0005-0000-0000-00007C190000}"/>
    <cellStyle name="Normal 11 2 5 8" xfId="6498" xr:uid="{00000000-0005-0000-0000-00007D190000}"/>
    <cellStyle name="Normal 11 2 5_Lcc_inputs" xfId="6499" xr:uid="{00000000-0005-0000-0000-00007E190000}"/>
    <cellStyle name="Normal 11 2 6" xfId="6500" xr:uid="{00000000-0005-0000-0000-00007F190000}"/>
    <cellStyle name="Normal 11 2 6 2" xfId="6501" xr:uid="{00000000-0005-0000-0000-000080190000}"/>
    <cellStyle name="Normal 11 2 6 2 2" xfId="6502" xr:uid="{00000000-0005-0000-0000-000081190000}"/>
    <cellStyle name="Normal 11 2 6 2 2 2" xfId="6503" xr:uid="{00000000-0005-0000-0000-000082190000}"/>
    <cellStyle name="Normal 11 2 6 2 2 3" xfId="6504" xr:uid="{00000000-0005-0000-0000-000083190000}"/>
    <cellStyle name="Normal 11 2 6 2 3" xfId="6505" xr:uid="{00000000-0005-0000-0000-000084190000}"/>
    <cellStyle name="Normal 11 2 6 2 4" xfId="6506" xr:uid="{00000000-0005-0000-0000-000085190000}"/>
    <cellStyle name="Normal 11 2 6 2_Lcc_inputs" xfId="6507" xr:uid="{00000000-0005-0000-0000-000086190000}"/>
    <cellStyle name="Normal 11 2 6 3" xfId="6508" xr:uid="{00000000-0005-0000-0000-000087190000}"/>
    <cellStyle name="Normal 11 2 6 3 2" xfId="6509" xr:uid="{00000000-0005-0000-0000-000088190000}"/>
    <cellStyle name="Normal 11 2 6 3 2 2" xfId="6510" xr:uid="{00000000-0005-0000-0000-000089190000}"/>
    <cellStyle name="Normal 11 2 6 3 3" xfId="6511" xr:uid="{00000000-0005-0000-0000-00008A190000}"/>
    <cellStyle name="Normal 11 2 6 4" xfId="6512" xr:uid="{00000000-0005-0000-0000-00008B190000}"/>
    <cellStyle name="Normal 11 2 6 4 2" xfId="6513" xr:uid="{00000000-0005-0000-0000-00008C190000}"/>
    <cellStyle name="Normal 11 2 6 5" xfId="6514" xr:uid="{00000000-0005-0000-0000-00008D190000}"/>
    <cellStyle name="Normal 11 2 6 6" xfId="6515" xr:uid="{00000000-0005-0000-0000-00008E190000}"/>
    <cellStyle name="Normal 11 2 6 7" xfId="6516" xr:uid="{00000000-0005-0000-0000-00008F190000}"/>
    <cellStyle name="Normal 11 2 6_Lcc_inputs" xfId="6517" xr:uid="{00000000-0005-0000-0000-000090190000}"/>
    <cellStyle name="Normal 11 2 7" xfId="6518" xr:uid="{00000000-0005-0000-0000-000091190000}"/>
    <cellStyle name="Normal 11 2 7 2" xfId="6519" xr:uid="{00000000-0005-0000-0000-000092190000}"/>
    <cellStyle name="Normal 11 2 7 3" xfId="6520" xr:uid="{00000000-0005-0000-0000-000093190000}"/>
    <cellStyle name="Normal 11 2 8" xfId="6521" xr:uid="{00000000-0005-0000-0000-000094190000}"/>
    <cellStyle name="Normal 11 2 8 2" xfId="6522" xr:uid="{00000000-0005-0000-0000-000095190000}"/>
    <cellStyle name="Normal 11 2 9" xfId="6523" xr:uid="{00000000-0005-0000-0000-000096190000}"/>
    <cellStyle name="Normal 11 2 9 2" xfId="6524" xr:uid="{00000000-0005-0000-0000-000097190000}"/>
    <cellStyle name="Normal 11 2_Lcc_inputs" xfId="6525" xr:uid="{00000000-0005-0000-0000-000098190000}"/>
    <cellStyle name="Normal 11 3" xfId="6526" xr:uid="{00000000-0005-0000-0000-000099190000}"/>
    <cellStyle name="Normal 11 3 2" xfId="6527" xr:uid="{00000000-0005-0000-0000-00009A190000}"/>
    <cellStyle name="Normal 11 3 2 2" xfId="6528" xr:uid="{00000000-0005-0000-0000-00009B190000}"/>
    <cellStyle name="Normal 11 3 2 2 2" xfId="6529" xr:uid="{00000000-0005-0000-0000-00009C190000}"/>
    <cellStyle name="Normal 11 3 2 2 2 2" xfId="6530" xr:uid="{00000000-0005-0000-0000-00009D190000}"/>
    <cellStyle name="Normal 11 3 2 2 2 2 2" xfId="6531" xr:uid="{00000000-0005-0000-0000-00009E190000}"/>
    <cellStyle name="Normal 11 3 2 2 2 2 2 2" xfId="6532" xr:uid="{00000000-0005-0000-0000-00009F190000}"/>
    <cellStyle name="Normal 11 3 2 2 2 2 3" xfId="6533" xr:uid="{00000000-0005-0000-0000-0000A0190000}"/>
    <cellStyle name="Normal 11 3 2 2 2 3" xfId="6534" xr:uid="{00000000-0005-0000-0000-0000A1190000}"/>
    <cellStyle name="Normal 11 3 2 2 2 3 2" xfId="6535" xr:uid="{00000000-0005-0000-0000-0000A2190000}"/>
    <cellStyle name="Normal 11 3 2 2 2 3 2 2" xfId="6536" xr:uid="{00000000-0005-0000-0000-0000A3190000}"/>
    <cellStyle name="Normal 11 3 2 2 2 3 3" xfId="6537" xr:uid="{00000000-0005-0000-0000-0000A4190000}"/>
    <cellStyle name="Normal 11 3 2 2 2 4" xfId="6538" xr:uid="{00000000-0005-0000-0000-0000A5190000}"/>
    <cellStyle name="Normal 11 3 2 2 2 4 2" xfId="6539" xr:uid="{00000000-0005-0000-0000-0000A6190000}"/>
    <cellStyle name="Normal 11 3 2 2 2 5" xfId="6540" xr:uid="{00000000-0005-0000-0000-0000A7190000}"/>
    <cellStyle name="Normal 11 3 2 2 2_Lcc_inputs" xfId="6541" xr:uid="{00000000-0005-0000-0000-0000A8190000}"/>
    <cellStyle name="Normal 11 3 2 2 3" xfId="6542" xr:uid="{00000000-0005-0000-0000-0000A9190000}"/>
    <cellStyle name="Normal 11 3 2 2 3 2" xfId="6543" xr:uid="{00000000-0005-0000-0000-0000AA190000}"/>
    <cellStyle name="Normal 11 3 2 2 3 2 2" xfId="6544" xr:uid="{00000000-0005-0000-0000-0000AB190000}"/>
    <cellStyle name="Normal 11 3 2 2 3 2 3" xfId="6545" xr:uid="{00000000-0005-0000-0000-0000AC190000}"/>
    <cellStyle name="Normal 11 3 2 2 3 3" xfId="6546" xr:uid="{00000000-0005-0000-0000-0000AD190000}"/>
    <cellStyle name="Normal 11 3 2 2 3 4" xfId="6547" xr:uid="{00000000-0005-0000-0000-0000AE190000}"/>
    <cellStyle name="Normal 11 3 2 2 3_Lcc_inputs" xfId="6548" xr:uid="{00000000-0005-0000-0000-0000AF190000}"/>
    <cellStyle name="Normal 11 3 2 2 4" xfId="6549" xr:uid="{00000000-0005-0000-0000-0000B0190000}"/>
    <cellStyle name="Normal 11 3 2 2 4 2" xfId="6550" xr:uid="{00000000-0005-0000-0000-0000B1190000}"/>
    <cellStyle name="Normal 11 3 2 2 4 2 2" xfId="6551" xr:uid="{00000000-0005-0000-0000-0000B2190000}"/>
    <cellStyle name="Normal 11 3 2 2 4 3" xfId="6552" xr:uid="{00000000-0005-0000-0000-0000B3190000}"/>
    <cellStyle name="Normal 11 3 2 2 5" xfId="6553" xr:uid="{00000000-0005-0000-0000-0000B4190000}"/>
    <cellStyle name="Normal 11 3 2 2 5 2" xfId="6554" xr:uid="{00000000-0005-0000-0000-0000B5190000}"/>
    <cellStyle name="Normal 11 3 2 2 6" xfId="6555" xr:uid="{00000000-0005-0000-0000-0000B6190000}"/>
    <cellStyle name="Normal 11 3 2 2 7" xfId="6556" xr:uid="{00000000-0005-0000-0000-0000B7190000}"/>
    <cellStyle name="Normal 11 3 2 2 8" xfId="6557" xr:uid="{00000000-0005-0000-0000-0000B8190000}"/>
    <cellStyle name="Normal 11 3 2 2_Lcc_inputs" xfId="6558" xr:uid="{00000000-0005-0000-0000-0000B9190000}"/>
    <cellStyle name="Normal 11 3 2 3" xfId="6559" xr:uid="{00000000-0005-0000-0000-0000BA190000}"/>
    <cellStyle name="Normal 11 3 2 3 2" xfId="6560" xr:uid="{00000000-0005-0000-0000-0000BB190000}"/>
    <cellStyle name="Normal 11 3 2 3 2 2" xfId="6561" xr:uid="{00000000-0005-0000-0000-0000BC190000}"/>
    <cellStyle name="Normal 11 3 2 3 2 2 2" xfId="6562" xr:uid="{00000000-0005-0000-0000-0000BD190000}"/>
    <cellStyle name="Normal 11 3 2 3 2 3" xfId="6563" xr:uid="{00000000-0005-0000-0000-0000BE190000}"/>
    <cellStyle name="Normal 11 3 2 3 3" xfId="6564" xr:uid="{00000000-0005-0000-0000-0000BF190000}"/>
    <cellStyle name="Normal 11 3 2 3 3 2" xfId="6565" xr:uid="{00000000-0005-0000-0000-0000C0190000}"/>
    <cellStyle name="Normal 11 3 2 3 3 2 2" xfId="6566" xr:uid="{00000000-0005-0000-0000-0000C1190000}"/>
    <cellStyle name="Normal 11 3 2 3 3 3" xfId="6567" xr:uid="{00000000-0005-0000-0000-0000C2190000}"/>
    <cellStyle name="Normal 11 3 2 3 4" xfId="6568" xr:uid="{00000000-0005-0000-0000-0000C3190000}"/>
    <cellStyle name="Normal 11 3 2 3 4 2" xfId="6569" xr:uid="{00000000-0005-0000-0000-0000C4190000}"/>
    <cellStyle name="Normal 11 3 2 3 5" xfId="6570" xr:uid="{00000000-0005-0000-0000-0000C5190000}"/>
    <cellStyle name="Normal 11 3 2 3_Lcc_inputs" xfId="6571" xr:uid="{00000000-0005-0000-0000-0000C6190000}"/>
    <cellStyle name="Normal 11 3 2 4" xfId="6572" xr:uid="{00000000-0005-0000-0000-0000C7190000}"/>
    <cellStyle name="Normal 11 3 2 4 2" xfId="6573" xr:uid="{00000000-0005-0000-0000-0000C8190000}"/>
    <cellStyle name="Normal 11 3 2 4 2 2" xfId="6574" xr:uid="{00000000-0005-0000-0000-0000C9190000}"/>
    <cellStyle name="Normal 11 3 2 4 2 3" xfId="6575" xr:uid="{00000000-0005-0000-0000-0000CA190000}"/>
    <cellStyle name="Normal 11 3 2 4 3" xfId="6576" xr:uid="{00000000-0005-0000-0000-0000CB190000}"/>
    <cellStyle name="Normal 11 3 2 4 4" xfId="6577" xr:uid="{00000000-0005-0000-0000-0000CC190000}"/>
    <cellStyle name="Normal 11 3 2 4_Lcc_inputs" xfId="6578" xr:uid="{00000000-0005-0000-0000-0000CD190000}"/>
    <cellStyle name="Normal 11 3 2 5" xfId="6579" xr:uid="{00000000-0005-0000-0000-0000CE190000}"/>
    <cellStyle name="Normal 11 3 2 5 2" xfId="6580" xr:uid="{00000000-0005-0000-0000-0000CF190000}"/>
    <cellStyle name="Normal 11 3 2 5 2 2" xfId="6581" xr:uid="{00000000-0005-0000-0000-0000D0190000}"/>
    <cellStyle name="Normal 11 3 2 5 3" xfId="6582" xr:uid="{00000000-0005-0000-0000-0000D1190000}"/>
    <cellStyle name="Normal 11 3 2 6" xfId="6583" xr:uid="{00000000-0005-0000-0000-0000D2190000}"/>
    <cellStyle name="Normal 11 3 2 6 2" xfId="6584" xr:uid="{00000000-0005-0000-0000-0000D3190000}"/>
    <cellStyle name="Normal 11 3 2 7" xfId="6585" xr:uid="{00000000-0005-0000-0000-0000D4190000}"/>
    <cellStyle name="Normal 11 3 2 8" xfId="6586" xr:uid="{00000000-0005-0000-0000-0000D5190000}"/>
    <cellStyle name="Normal 11 3 2 9" xfId="6587" xr:uid="{00000000-0005-0000-0000-0000D6190000}"/>
    <cellStyle name="Normal 11 3 2_Lcc_inputs" xfId="6588" xr:uid="{00000000-0005-0000-0000-0000D7190000}"/>
    <cellStyle name="Normal 11 3 3" xfId="6589" xr:uid="{00000000-0005-0000-0000-0000D8190000}"/>
    <cellStyle name="Normal 11 3 3 2" xfId="6590" xr:uid="{00000000-0005-0000-0000-0000D9190000}"/>
    <cellStyle name="Normal 11 3 3 2 2" xfId="6591" xr:uid="{00000000-0005-0000-0000-0000DA190000}"/>
    <cellStyle name="Normal 11 3 3 2 2 2" xfId="6592" xr:uid="{00000000-0005-0000-0000-0000DB190000}"/>
    <cellStyle name="Normal 11 3 3 2 2 2 2" xfId="6593" xr:uid="{00000000-0005-0000-0000-0000DC190000}"/>
    <cellStyle name="Normal 11 3 3 2 2 3" xfId="6594" xr:uid="{00000000-0005-0000-0000-0000DD190000}"/>
    <cellStyle name="Normal 11 3 3 2 3" xfId="6595" xr:uid="{00000000-0005-0000-0000-0000DE190000}"/>
    <cellStyle name="Normal 11 3 3 2 3 2" xfId="6596" xr:uid="{00000000-0005-0000-0000-0000DF190000}"/>
    <cellStyle name="Normal 11 3 3 2 3 2 2" xfId="6597" xr:uid="{00000000-0005-0000-0000-0000E0190000}"/>
    <cellStyle name="Normal 11 3 3 2 3 3" xfId="6598" xr:uid="{00000000-0005-0000-0000-0000E1190000}"/>
    <cellStyle name="Normal 11 3 3 2 4" xfId="6599" xr:uid="{00000000-0005-0000-0000-0000E2190000}"/>
    <cellStyle name="Normal 11 3 3 2 4 2" xfId="6600" xr:uid="{00000000-0005-0000-0000-0000E3190000}"/>
    <cellStyle name="Normal 11 3 3 2 5" xfId="6601" xr:uid="{00000000-0005-0000-0000-0000E4190000}"/>
    <cellStyle name="Normal 11 3 3 2_Lcc_inputs" xfId="6602" xr:uid="{00000000-0005-0000-0000-0000E5190000}"/>
    <cellStyle name="Normal 11 3 3 3" xfId="6603" xr:uid="{00000000-0005-0000-0000-0000E6190000}"/>
    <cellStyle name="Normal 11 3 3 3 2" xfId="6604" xr:uid="{00000000-0005-0000-0000-0000E7190000}"/>
    <cellStyle name="Normal 11 3 3 3 2 2" xfId="6605" xr:uid="{00000000-0005-0000-0000-0000E8190000}"/>
    <cellStyle name="Normal 11 3 3 3 2 3" xfId="6606" xr:uid="{00000000-0005-0000-0000-0000E9190000}"/>
    <cellStyle name="Normal 11 3 3 3 3" xfId="6607" xr:uid="{00000000-0005-0000-0000-0000EA190000}"/>
    <cellStyle name="Normal 11 3 3 3 4" xfId="6608" xr:uid="{00000000-0005-0000-0000-0000EB190000}"/>
    <cellStyle name="Normal 11 3 3 3_Lcc_inputs" xfId="6609" xr:uid="{00000000-0005-0000-0000-0000EC190000}"/>
    <cellStyle name="Normal 11 3 3 4" xfId="6610" xr:uid="{00000000-0005-0000-0000-0000ED190000}"/>
    <cellStyle name="Normal 11 3 3 4 2" xfId="6611" xr:uid="{00000000-0005-0000-0000-0000EE190000}"/>
    <cellStyle name="Normal 11 3 3 4 2 2" xfId="6612" xr:uid="{00000000-0005-0000-0000-0000EF190000}"/>
    <cellStyle name="Normal 11 3 3 4 3" xfId="6613" xr:uid="{00000000-0005-0000-0000-0000F0190000}"/>
    <cellStyle name="Normal 11 3 3 5" xfId="6614" xr:uid="{00000000-0005-0000-0000-0000F1190000}"/>
    <cellStyle name="Normal 11 3 3 5 2" xfId="6615" xr:uid="{00000000-0005-0000-0000-0000F2190000}"/>
    <cellStyle name="Normal 11 3 3 6" xfId="6616" xr:uid="{00000000-0005-0000-0000-0000F3190000}"/>
    <cellStyle name="Normal 11 3 3 7" xfId="6617" xr:uid="{00000000-0005-0000-0000-0000F4190000}"/>
    <cellStyle name="Normal 11 3 3 8" xfId="6618" xr:uid="{00000000-0005-0000-0000-0000F5190000}"/>
    <cellStyle name="Normal 11 3 3_Lcc_inputs" xfId="6619" xr:uid="{00000000-0005-0000-0000-0000F6190000}"/>
    <cellStyle name="Normal 11 3 4" xfId="6620" xr:uid="{00000000-0005-0000-0000-0000F7190000}"/>
    <cellStyle name="Normal 11 3 4 2" xfId="6621" xr:uid="{00000000-0005-0000-0000-0000F8190000}"/>
    <cellStyle name="Normal 11 3 4 2 2" xfId="6622" xr:uid="{00000000-0005-0000-0000-0000F9190000}"/>
    <cellStyle name="Normal 11 3 4 3" xfId="6623" xr:uid="{00000000-0005-0000-0000-0000FA190000}"/>
    <cellStyle name="Normal 11 3 4 3 2" xfId="6624" xr:uid="{00000000-0005-0000-0000-0000FB190000}"/>
    <cellStyle name="Normal 11 3 4 3 3" xfId="6625" xr:uid="{00000000-0005-0000-0000-0000FC190000}"/>
    <cellStyle name="Normal 11 3 4 4" xfId="6626" xr:uid="{00000000-0005-0000-0000-0000FD190000}"/>
    <cellStyle name="Normal 11 3 4 4 2" xfId="6627" xr:uid="{00000000-0005-0000-0000-0000FE190000}"/>
    <cellStyle name="Normal 11 3 4 5" xfId="6628" xr:uid="{00000000-0005-0000-0000-0000FF190000}"/>
    <cellStyle name="Normal 11 3 4_Lcc_inputs" xfId="6629" xr:uid="{00000000-0005-0000-0000-0000001A0000}"/>
    <cellStyle name="Normal 11 3 5" xfId="6630" xr:uid="{00000000-0005-0000-0000-0000011A0000}"/>
    <cellStyle name="Normal 11 3 5 2" xfId="6631" xr:uid="{00000000-0005-0000-0000-0000021A0000}"/>
    <cellStyle name="Normal 11 3 5 2 2" xfId="6632" xr:uid="{00000000-0005-0000-0000-0000031A0000}"/>
    <cellStyle name="Normal 11 3 5 2 2 2" xfId="6633" xr:uid="{00000000-0005-0000-0000-0000041A0000}"/>
    <cellStyle name="Normal 11 3 5 2 2 3" xfId="6634" xr:uid="{00000000-0005-0000-0000-0000051A0000}"/>
    <cellStyle name="Normal 11 3 5 2 3" xfId="6635" xr:uid="{00000000-0005-0000-0000-0000061A0000}"/>
    <cellStyle name="Normal 11 3 5 2 4" xfId="6636" xr:uid="{00000000-0005-0000-0000-0000071A0000}"/>
    <cellStyle name="Normal 11 3 5 2_Lcc_inputs" xfId="6637" xr:uid="{00000000-0005-0000-0000-0000081A0000}"/>
    <cellStyle name="Normal 11 3 5 3" xfId="6638" xr:uid="{00000000-0005-0000-0000-0000091A0000}"/>
    <cellStyle name="Normal 11 3 5 3 2" xfId="6639" xr:uid="{00000000-0005-0000-0000-00000A1A0000}"/>
    <cellStyle name="Normal 11 3 5 3 2 2" xfId="6640" xr:uid="{00000000-0005-0000-0000-00000B1A0000}"/>
    <cellStyle name="Normal 11 3 5 3 3" xfId="6641" xr:uid="{00000000-0005-0000-0000-00000C1A0000}"/>
    <cellStyle name="Normal 11 3 5 4" xfId="6642" xr:uid="{00000000-0005-0000-0000-00000D1A0000}"/>
    <cellStyle name="Normal 11 3 5 4 2" xfId="6643" xr:uid="{00000000-0005-0000-0000-00000E1A0000}"/>
    <cellStyle name="Normal 11 3 5 5" xfId="6644" xr:uid="{00000000-0005-0000-0000-00000F1A0000}"/>
    <cellStyle name="Normal 11 3 5 6" xfId="6645" xr:uid="{00000000-0005-0000-0000-0000101A0000}"/>
    <cellStyle name="Normal 11 3 5 7" xfId="6646" xr:uid="{00000000-0005-0000-0000-0000111A0000}"/>
    <cellStyle name="Normal 11 3 5_Lcc_inputs" xfId="6647" xr:uid="{00000000-0005-0000-0000-0000121A0000}"/>
    <cellStyle name="Normal 11 3 6" xfId="6648" xr:uid="{00000000-0005-0000-0000-0000131A0000}"/>
    <cellStyle name="Normal 11 3 7" xfId="6649" xr:uid="{00000000-0005-0000-0000-0000141A0000}"/>
    <cellStyle name="Normal 11 3 7 2" xfId="6650" xr:uid="{00000000-0005-0000-0000-0000151A0000}"/>
    <cellStyle name="Normal 11 3 7 2 2" xfId="6651" xr:uid="{00000000-0005-0000-0000-0000161A0000}"/>
    <cellStyle name="Normal 11 3 7 2 3" xfId="6652" xr:uid="{00000000-0005-0000-0000-0000171A0000}"/>
    <cellStyle name="Normal 11 3 7 3" xfId="6653" xr:uid="{00000000-0005-0000-0000-0000181A0000}"/>
    <cellStyle name="Normal 11 3 7 4" xfId="6654" xr:uid="{00000000-0005-0000-0000-0000191A0000}"/>
    <cellStyle name="Normal 11 3 7_Lcc_inputs" xfId="6655" xr:uid="{00000000-0005-0000-0000-00001A1A0000}"/>
    <cellStyle name="Normal 11 3 8" xfId="6656" xr:uid="{00000000-0005-0000-0000-00001B1A0000}"/>
    <cellStyle name="Normal 11 3 8 2" xfId="6657" xr:uid="{00000000-0005-0000-0000-00001C1A0000}"/>
    <cellStyle name="Normal 11 3 8 2 2" xfId="6658" xr:uid="{00000000-0005-0000-0000-00001D1A0000}"/>
    <cellStyle name="Normal 11 3 8 3" xfId="6659" xr:uid="{00000000-0005-0000-0000-00001E1A0000}"/>
    <cellStyle name="Normal 11 4" xfId="6660" xr:uid="{00000000-0005-0000-0000-00001F1A0000}"/>
    <cellStyle name="Normal 11 4 2" xfId="6661" xr:uid="{00000000-0005-0000-0000-0000201A0000}"/>
    <cellStyle name="Normal 11 4 2 2" xfId="6662" xr:uid="{00000000-0005-0000-0000-0000211A0000}"/>
    <cellStyle name="Normal 11 4 2 2 2" xfId="6663" xr:uid="{00000000-0005-0000-0000-0000221A0000}"/>
    <cellStyle name="Normal 11 4 2 2 2 2" xfId="6664" xr:uid="{00000000-0005-0000-0000-0000231A0000}"/>
    <cellStyle name="Normal 11 4 2 2 2 2 2" xfId="6665" xr:uid="{00000000-0005-0000-0000-0000241A0000}"/>
    <cellStyle name="Normal 11 4 2 2 2 3" xfId="6666" xr:uid="{00000000-0005-0000-0000-0000251A0000}"/>
    <cellStyle name="Normal 11 4 2 2 3" xfId="6667" xr:uid="{00000000-0005-0000-0000-0000261A0000}"/>
    <cellStyle name="Normal 11 4 2 2 3 2" xfId="6668" xr:uid="{00000000-0005-0000-0000-0000271A0000}"/>
    <cellStyle name="Normal 11 4 2 2 3 2 2" xfId="6669" xr:uid="{00000000-0005-0000-0000-0000281A0000}"/>
    <cellStyle name="Normal 11 4 2 2 3 3" xfId="6670" xr:uid="{00000000-0005-0000-0000-0000291A0000}"/>
    <cellStyle name="Normal 11 4 2 2 4" xfId="6671" xr:uid="{00000000-0005-0000-0000-00002A1A0000}"/>
    <cellStyle name="Normal 11 4 2 2 4 2" xfId="6672" xr:uid="{00000000-0005-0000-0000-00002B1A0000}"/>
    <cellStyle name="Normal 11 4 2 2 5" xfId="6673" xr:uid="{00000000-0005-0000-0000-00002C1A0000}"/>
    <cellStyle name="Normal 11 4 2 2_Lcc_inputs" xfId="6674" xr:uid="{00000000-0005-0000-0000-00002D1A0000}"/>
    <cellStyle name="Normal 11 4 2 3" xfId="6675" xr:uid="{00000000-0005-0000-0000-00002E1A0000}"/>
    <cellStyle name="Normal 11 4 2 3 2" xfId="6676" xr:uid="{00000000-0005-0000-0000-00002F1A0000}"/>
    <cellStyle name="Normal 11 4 2 3 2 2" xfId="6677" xr:uid="{00000000-0005-0000-0000-0000301A0000}"/>
    <cellStyle name="Normal 11 4 2 3 2 3" xfId="6678" xr:uid="{00000000-0005-0000-0000-0000311A0000}"/>
    <cellStyle name="Normal 11 4 2 3 3" xfId="6679" xr:uid="{00000000-0005-0000-0000-0000321A0000}"/>
    <cellStyle name="Normal 11 4 2 3 4" xfId="6680" xr:uid="{00000000-0005-0000-0000-0000331A0000}"/>
    <cellStyle name="Normal 11 4 2 3_Lcc_inputs" xfId="6681" xr:uid="{00000000-0005-0000-0000-0000341A0000}"/>
    <cellStyle name="Normal 11 4 2 4" xfId="6682" xr:uid="{00000000-0005-0000-0000-0000351A0000}"/>
    <cellStyle name="Normal 11 4 2 4 2" xfId="6683" xr:uid="{00000000-0005-0000-0000-0000361A0000}"/>
    <cellStyle name="Normal 11 4 2 4 2 2" xfId="6684" xr:uid="{00000000-0005-0000-0000-0000371A0000}"/>
    <cellStyle name="Normal 11 4 2 4 3" xfId="6685" xr:uid="{00000000-0005-0000-0000-0000381A0000}"/>
    <cellStyle name="Normal 11 4 2 5" xfId="6686" xr:uid="{00000000-0005-0000-0000-0000391A0000}"/>
    <cellStyle name="Normal 11 4 2 5 2" xfId="6687" xr:uid="{00000000-0005-0000-0000-00003A1A0000}"/>
    <cellStyle name="Normal 11 4 2 6" xfId="6688" xr:uid="{00000000-0005-0000-0000-00003B1A0000}"/>
    <cellStyle name="Normal 11 4 2 7" xfId="6689" xr:uid="{00000000-0005-0000-0000-00003C1A0000}"/>
    <cellStyle name="Normal 11 4 2 8" xfId="6690" xr:uid="{00000000-0005-0000-0000-00003D1A0000}"/>
    <cellStyle name="Normal 11 4 2_Lcc_inputs" xfId="6691" xr:uid="{00000000-0005-0000-0000-00003E1A0000}"/>
    <cellStyle name="Normal 11 4 3" xfId="6692" xr:uid="{00000000-0005-0000-0000-00003F1A0000}"/>
    <cellStyle name="Normal 11 4 3 2" xfId="6693" xr:uid="{00000000-0005-0000-0000-0000401A0000}"/>
    <cellStyle name="Normal 11 4 3 2 2" xfId="6694" xr:uid="{00000000-0005-0000-0000-0000411A0000}"/>
    <cellStyle name="Normal 11 4 3 2 2 2" xfId="6695" xr:uid="{00000000-0005-0000-0000-0000421A0000}"/>
    <cellStyle name="Normal 11 4 3 2 2 3" xfId="6696" xr:uid="{00000000-0005-0000-0000-0000431A0000}"/>
    <cellStyle name="Normal 11 4 3 2 3" xfId="6697" xr:uid="{00000000-0005-0000-0000-0000441A0000}"/>
    <cellStyle name="Normal 11 4 3 2 4" xfId="6698" xr:uid="{00000000-0005-0000-0000-0000451A0000}"/>
    <cellStyle name="Normal 11 4 3 2_Lcc_inputs" xfId="6699" xr:uid="{00000000-0005-0000-0000-0000461A0000}"/>
    <cellStyle name="Normal 11 4 3 3" xfId="6700" xr:uid="{00000000-0005-0000-0000-0000471A0000}"/>
    <cellStyle name="Normal 11 4 3 3 2" xfId="6701" xr:uid="{00000000-0005-0000-0000-0000481A0000}"/>
    <cellStyle name="Normal 11 4 3 3 2 2" xfId="6702" xr:uid="{00000000-0005-0000-0000-0000491A0000}"/>
    <cellStyle name="Normal 11 4 3 3 3" xfId="6703" xr:uid="{00000000-0005-0000-0000-00004A1A0000}"/>
    <cellStyle name="Normal 11 4 3 4" xfId="6704" xr:uid="{00000000-0005-0000-0000-00004B1A0000}"/>
    <cellStyle name="Normal 11 4 3 4 2" xfId="6705" xr:uid="{00000000-0005-0000-0000-00004C1A0000}"/>
    <cellStyle name="Normal 11 4 3 5" xfId="6706" xr:uid="{00000000-0005-0000-0000-00004D1A0000}"/>
    <cellStyle name="Normal 11 4 3 6" xfId="6707" xr:uid="{00000000-0005-0000-0000-00004E1A0000}"/>
    <cellStyle name="Normal 11 4 3 7" xfId="6708" xr:uid="{00000000-0005-0000-0000-00004F1A0000}"/>
    <cellStyle name="Normal 11 4 3_Lcc_inputs" xfId="6709" xr:uid="{00000000-0005-0000-0000-0000501A0000}"/>
    <cellStyle name="Normal 11 4 4" xfId="6710" xr:uid="{00000000-0005-0000-0000-0000511A0000}"/>
    <cellStyle name="Normal 11 4 4 2" xfId="6711" xr:uid="{00000000-0005-0000-0000-0000521A0000}"/>
    <cellStyle name="Normal 11 4 4 2 2" xfId="6712" xr:uid="{00000000-0005-0000-0000-0000531A0000}"/>
    <cellStyle name="Normal 11 4 4 2 3" xfId="6713" xr:uid="{00000000-0005-0000-0000-0000541A0000}"/>
    <cellStyle name="Normal 11 4 4 3" xfId="6714" xr:uid="{00000000-0005-0000-0000-0000551A0000}"/>
    <cellStyle name="Normal 11 4 4 3 2" xfId="6715" xr:uid="{00000000-0005-0000-0000-0000561A0000}"/>
    <cellStyle name="Normal 11 4 4 4" xfId="6716" xr:uid="{00000000-0005-0000-0000-0000571A0000}"/>
    <cellStyle name="Normal 11 4 4 5" xfId="6717" xr:uid="{00000000-0005-0000-0000-0000581A0000}"/>
    <cellStyle name="Normal 11 4 4_Lcc_inputs" xfId="6718" xr:uid="{00000000-0005-0000-0000-0000591A0000}"/>
    <cellStyle name="Normal 11 4 5" xfId="6719" xr:uid="{00000000-0005-0000-0000-00005A1A0000}"/>
    <cellStyle name="Normal 11 4 5 2" xfId="6720" xr:uid="{00000000-0005-0000-0000-00005B1A0000}"/>
    <cellStyle name="Normal 11 4 5 2 2" xfId="6721" xr:uid="{00000000-0005-0000-0000-00005C1A0000}"/>
    <cellStyle name="Normal 11 4 5 2 3" xfId="6722" xr:uid="{00000000-0005-0000-0000-00005D1A0000}"/>
    <cellStyle name="Normal 11 4 5 3" xfId="6723" xr:uid="{00000000-0005-0000-0000-00005E1A0000}"/>
    <cellStyle name="Normal 11 4 5 4" xfId="6724" xr:uid="{00000000-0005-0000-0000-00005F1A0000}"/>
    <cellStyle name="Normal 11 4 5_Lcc_inputs" xfId="6725" xr:uid="{00000000-0005-0000-0000-0000601A0000}"/>
    <cellStyle name="Normal 11 4 6" xfId="6726" xr:uid="{00000000-0005-0000-0000-0000611A0000}"/>
    <cellStyle name="Normal 11 4 6 2" xfId="6727" xr:uid="{00000000-0005-0000-0000-0000621A0000}"/>
    <cellStyle name="Normal 11 4 6 3" xfId="6728" xr:uid="{00000000-0005-0000-0000-0000631A0000}"/>
    <cellStyle name="Normal 11 4 7" xfId="6729" xr:uid="{00000000-0005-0000-0000-0000641A0000}"/>
    <cellStyle name="Normal 11 4 7 2" xfId="6730" xr:uid="{00000000-0005-0000-0000-0000651A0000}"/>
    <cellStyle name="Normal 11 4 8" xfId="6731" xr:uid="{00000000-0005-0000-0000-0000661A0000}"/>
    <cellStyle name="Normal 11 4 9" xfId="6732" xr:uid="{00000000-0005-0000-0000-0000671A0000}"/>
    <cellStyle name="Normal 11 4_Lcc_inputs" xfId="6733" xr:uid="{00000000-0005-0000-0000-0000681A0000}"/>
    <cellStyle name="Normal 11 5" xfId="6734" xr:uid="{00000000-0005-0000-0000-0000691A0000}"/>
    <cellStyle name="Normal 11 5 2" xfId="6735" xr:uid="{00000000-0005-0000-0000-00006A1A0000}"/>
    <cellStyle name="Normal 11 5 2 2" xfId="6736" xr:uid="{00000000-0005-0000-0000-00006B1A0000}"/>
    <cellStyle name="Normal 11 5 2 2 2" xfId="6737" xr:uid="{00000000-0005-0000-0000-00006C1A0000}"/>
    <cellStyle name="Normal 11 5 2 2 2 2" xfId="6738" xr:uid="{00000000-0005-0000-0000-00006D1A0000}"/>
    <cellStyle name="Normal 11 5 2 2 2 2 2" xfId="6739" xr:uid="{00000000-0005-0000-0000-00006E1A0000}"/>
    <cellStyle name="Normal 11 5 2 2 2 3" xfId="6740" xr:uid="{00000000-0005-0000-0000-00006F1A0000}"/>
    <cellStyle name="Normal 11 5 2 2 3" xfId="6741" xr:uid="{00000000-0005-0000-0000-0000701A0000}"/>
    <cellStyle name="Normal 11 5 2 2 3 2" xfId="6742" xr:uid="{00000000-0005-0000-0000-0000711A0000}"/>
    <cellStyle name="Normal 11 5 2 2 3 2 2" xfId="6743" xr:uid="{00000000-0005-0000-0000-0000721A0000}"/>
    <cellStyle name="Normal 11 5 2 2 3 3" xfId="6744" xr:uid="{00000000-0005-0000-0000-0000731A0000}"/>
    <cellStyle name="Normal 11 5 2 2 4" xfId="6745" xr:uid="{00000000-0005-0000-0000-0000741A0000}"/>
    <cellStyle name="Normal 11 5 2 2 4 2" xfId="6746" xr:uid="{00000000-0005-0000-0000-0000751A0000}"/>
    <cellStyle name="Normal 11 5 2 2 5" xfId="6747" xr:uid="{00000000-0005-0000-0000-0000761A0000}"/>
    <cellStyle name="Normal 11 5 2 2_Lcc_inputs" xfId="6748" xr:uid="{00000000-0005-0000-0000-0000771A0000}"/>
    <cellStyle name="Normal 11 5 2 3" xfId="6749" xr:uid="{00000000-0005-0000-0000-0000781A0000}"/>
    <cellStyle name="Normal 11 5 2 3 2" xfId="6750" xr:uid="{00000000-0005-0000-0000-0000791A0000}"/>
    <cellStyle name="Normal 11 5 2 3 2 2" xfId="6751" xr:uid="{00000000-0005-0000-0000-00007A1A0000}"/>
    <cellStyle name="Normal 11 5 2 3 2 3" xfId="6752" xr:uid="{00000000-0005-0000-0000-00007B1A0000}"/>
    <cellStyle name="Normal 11 5 2 3 3" xfId="6753" xr:uid="{00000000-0005-0000-0000-00007C1A0000}"/>
    <cellStyle name="Normal 11 5 2 3 4" xfId="6754" xr:uid="{00000000-0005-0000-0000-00007D1A0000}"/>
    <cellStyle name="Normal 11 5 2 3_Lcc_inputs" xfId="6755" xr:uid="{00000000-0005-0000-0000-00007E1A0000}"/>
    <cellStyle name="Normal 11 5 2 4" xfId="6756" xr:uid="{00000000-0005-0000-0000-00007F1A0000}"/>
    <cellStyle name="Normal 11 5 2 4 2" xfId="6757" xr:uid="{00000000-0005-0000-0000-0000801A0000}"/>
    <cellStyle name="Normal 11 5 2 4 2 2" xfId="6758" xr:uid="{00000000-0005-0000-0000-0000811A0000}"/>
    <cellStyle name="Normal 11 5 2 4 3" xfId="6759" xr:uid="{00000000-0005-0000-0000-0000821A0000}"/>
    <cellStyle name="Normal 11 5 2 5" xfId="6760" xr:uid="{00000000-0005-0000-0000-0000831A0000}"/>
    <cellStyle name="Normal 11 5 2 5 2" xfId="6761" xr:uid="{00000000-0005-0000-0000-0000841A0000}"/>
    <cellStyle name="Normal 11 5 2 6" xfId="6762" xr:uid="{00000000-0005-0000-0000-0000851A0000}"/>
    <cellStyle name="Normal 11 5 2 7" xfId="6763" xr:uid="{00000000-0005-0000-0000-0000861A0000}"/>
    <cellStyle name="Normal 11 5 2 8" xfId="6764" xr:uid="{00000000-0005-0000-0000-0000871A0000}"/>
    <cellStyle name="Normal 11 5 2_Lcc_inputs" xfId="6765" xr:uid="{00000000-0005-0000-0000-0000881A0000}"/>
    <cellStyle name="Normal 11 5 3" xfId="6766" xr:uid="{00000000-0005-0000-0000-0000891A0000}"/>
    <cellStyle name="Normal 11 5 3 2" xfId="6767" xr:uid="{00000000-0005-0000-0000-00008A1A0000}"/>
    <cellStyle name="Normal 11 5 3 2 2" xfId="6768" xr:uid="{00000000-0005-0000-0000-00008B1A0000}"/>
    <cellStyle name="Normal 11 5 3 2 2 2" xfId="6769" xr:uid="{00000000-0005-0000-0000-00008C1A0000}"/>
    <cellStyle name="Normal 11 5 3 2 3" xfId="6770" xr:uid="{00000000-0005-0000-0000-00008D1A0000}"/>
    <cellStyle name="Normal 11 5 3 3" xfId="6771" xr:uid="{00000000-0005-0000-0000-00008E1A0000}"/>
    <cellStyle name="Normal 11 5 3 3 2" xfId="6772" xr:uid="{00000000-0005-0000-0000-00008F1A0000}"/>
    <cellStyle name="Normal 11 5 3 3 2 2" xfId="6773" xr:uid="{00000000-0005-0000-0000-0000901A0000}"/>
    <cellStyle name="Normal 11 5 3 3 3" xfId="6774" xr:uid="{00000000-0005-0000-0000-0000911A0000}"/>
    <cellStyle name="Normal 11 5 3 4" xfId="6775" xr:uid="{00000000-0005-0000-0000-0000921A0000}"/>
    <cellStyle name="Normal 11 5 3 4 2" xfId="6776" xr:uid="{00000000-0005-0000-0000-0000931A0000}"/>
    <cellStyle name="Normal 11 5 3 5" xfId="6777" xr:uid="{00000000-0005-0000-0000-0000941A0000}"/>
    <cellStyle name="Normal 11 5 3_Lcc_inputs" xfId="6778" xr:uid="{00000000-0005-0000-0000-0000951A0000}"/>
    <cellStyle name="Normal 11 5 4" xfId="6779" xr:uid="{00000000-0005-0000-0000-0000961A0000}"/>
    <cellStyle name="Normal 11 5 4 2" xfId="6780" xr:uid="{00000000-0005-0000-0000-0000971A0000}"/>
    <cellStyle name="Normal 11 5 4 2 2" xfId="6781" xr:uid="{00000000-0005-0000-0000-0000981A0000}"/>
    <cellStyle name="Normal 11 5 4 2 3" xfId="6782" xr:uid="{00000000-0005-0000-0000-0000991A0000}"/>
    <cellStyle name="Normal 11 5 4 3" xfId="6783" xr:uid="{00000000-0005-0000-0000-00009A1A0000}"/>
    <cellStyle name="Normal 11 5 4 4" xfId="6784" xr:uid="{00000000-0005-0000-0000-00009B1A0000}"/>
    <cellStyle name="Normal 11 5 4_Lcc_inputs" xfId="6785" xr:uid="{00000000-0005-0000-0000-00009C1A0000}"/>
    <cellStyle name="Normal 11 5 5" xfId="6786" xr:uid="{00000000-0005-0000-0000-00009D1A0000}"/>
    <cellStyle name="Normal 11 5 5 2" xfId="6787" xr:uid="{00000000-0005-0000-0000-00009E1A0000}"/>
    <cellStyle name="Normal 11 5 5 2 2" xfId="6788" xr:uid="{00000000-0005-0000-0000-00009F1A0000}"/>
    <cellStyle name="Normal 11 5 5 3" xfId="6789" xr:uid="{00000000-0005-0000-0000-0000A01A0000}"/>
    <cellStyle name="Normal 11 5 6" xfId="6790" xr:uid="{00000000-0005-0000-0000-0000A11A0000}"/>
    <cellStyle name="Normal 11 5 6 2" xfId="6791" xr:uid="{00000000-0005-0000-0000-0000A21A0000}"/>
    <cellStyle name="Normal 11 5 7" xfId="6792" xr:uid="{00000000-0005-0000-0000-0000A31A0000}"/>
    <cellStyle name="Normal 11 5 8" xfId="6793" xr:uid="{00000000-0005-0000-0000-0000A41A0000}"/>
    <cellStyle name="Normal 11 5 9" xfId="6794" xr:uid="{00000000-0005-0000-0000-0000A51A0000}"/>
    <cellStyle name="Normal 11 5_Lcc_inputs" xfId="6795" xr:uid="{00000000-0005-0000-0000-0000A61A0000}"/>
    <cellStyle name="Normal 11 6" xfId="6796" xr:uid="{00000000-0005-0000-0000-0000A71A0000}"/>
    <cellStyle name="Normal 11 6 2" xfId="6797" xr:uid="{00000000-0005-0000-0000-0000A81A0000}"/>
    <cellStyle name="Normal 11 6 2 2" xfId="6798" xr:uid="{00000000-0005-0000-0000-0000A91A0000}"/>
    <cellStyle name="Normal 11 6 2 2 2" xfId="6799" xr:uid="{00000000-0005-0000-0000-0000AA1A0000}"/>
    <cellStyle name="Normal 11 6 2 2 2 2" xfId="6800" xr:uid="{00000000-0005-0000-0000-0000AB1A0000}"/>
    <cellStyle name="Normal 11 6 2 2 2 2 2" xfId="6801" xr:uid="{00000000-0005-0000-0000-0000AC1A0000}"/>
    <cellStyle name="Normal 11 6 2 2 2 3" xfId="6802" xr:uid="{00000000-0005-0000-0000-0000AD1A0000}"/>
    <cellStyle name="Normal 11 6 2 2 3" xfId="6803" xr:uid="{00000000-0005-0000-0000-0000AE1A0000}"/>
    <cellStyle name="Normal 11 6 2 2 3 2" xfId="6804" xr:uid="{00000000-0005-0000-0000-0000AF1A0000}"/>
    <cellStyle name="Normal 11 6 2 2 3 2 2" xfId="6805" xr:uid="{00000000-0005-0000-0000-0000B01A0000}"/>
    <cellStyle name="Normal 11 6 2 2 3 3" xfId="6806" xr:uid="{00000000-0005-0000-0000-0000B11A0000}"/>
    <cellStyle name="Normal 11 6 2 2 4" xfId="6807" xr:uid="{00000000-0005-0000-0000-0000B21A0000}"/>
    <cellStyle name="Normal 11 6 2 2 4 2" xfId="6808" xr:uid="{00000000-0005-0000-0000-0000B31A0000}"/>
    <cellStyle name="Normal 11 6 2 2 5" xfId="6809" xr:uid="{00000000-0005-0000-0000-0000B41A0000}"/>
    <cellStyle name="Normal 11 6 2 2_Lcc_inputs" xfId="6810" xr:uid="{00000000-0005-0000-0000-0000B51A0000}"/>
    <cellStyle name="Normal 11 6 2 3" xfId="6811" xr:uid="{00000000-0005-0000-0000-0000B61A0000}"/>
    <cellStyle name="Normal 11 6 2 3 2" xfId="6812" xr:uid="{00000000-0005-0000-0000-0000B71A0000}"/>
    <cellStyle name="Normal 11 6 2 3 2 2" xfId="6813" xr:uid="{00000000-0005-0000-0000-0000B81A0000}"/>
    <cellStyle name="Normal 11 6 2 3 2 3" xfId="6814" xr:uid="{00000000-0005-0000-0000-0000B91A0000}"/>
    <cellStyle name="Normal 11 6 2 3 3" xfId="6815" xr:uid="{00000000-0005-0000-0000-0000BA1A0000}"/>
    <cellStyle name="Normal 11 6 2 3 4" xfId="6816" xr:uid="{00000000-0005-0000-0000-0000BB1A0000}"/>
    <cellStyle name="Normal 11 6 2 3_Lcc_inputs" xfId="6817" xr:uid="{00000000-0005-0000-0000-0000BC1A0000}"/>
    <cellStyle name="Normal 11 6 2 4" xfId="6818" xr:uid="{00000000-0005-0000-0000-0000BD1A0000}"/>
    <cellStyle name="Normal 11 6 2 4 2" xfId="6819" xr:uid="{00000000-0005-0000-0000-0000BE1A0000}"/>
    <cellStyle name="Normal 11 6 2 4 2 2" xfId="6820" xr:uid="{00000000-0005-0000-0000-0000BF1A0000}"/>
    <cellStyle name="Normal 11 6 2 4 3" xfId="6821" xr:uid="{00000000-0005-0000-0000-0000C01A0000}"/>
    <cellStyle name="Normal 11 6 2 5" xfId="6822" xr:uid="{00000000-0005-0000-0000-0000C11A0000}"/>
    <cellStyle name="Normal 11 6 2 5 2" xfId="6823" xr:uid="{00000000-0005-0000-0000-0000C21A0000}"/>
    <cellStyle name="Normal 11 6 2 6" xfId="6824" xr:uid="{00000000-0005-0000-0000-0000C31A0000}"/>
    <cellStyle name="Normal 11 6 2 7" xfId="6825" xr:uid="{00000000-0005-0000-0000-0000C41A0000}"/>
    <cellStyle name="Normal 11 6 2 8" xfId="6826" xr:uid="{00000000-0005-0000-0000-0000C51A0000}"/>
    <cellStyle name="Normal 11 6 2_Lcc_inputs" xfId="6827" xr:uid="{00000000-0005-0000-0000-0000C61A0000}"/>
    <cellStyle name="Normal 11 6 3" xfId="6828" xr:uid="{00000000-0005-0000-0000-0000C71A0000}"/>
    <cellStyle name="Normal 11 6 3 2" xfId="6829" xr:uid="{00000000-0005-0000-0000-0000C81A0000}"/>
    <cellStyle name="Normal 11 6 3 2 2" xfId="6830" xr:uid="{00000000-0005-0000-0000-0000C91A0000}"/>
    <cellStyle name="Normal 11 6 3 2 2 2" xfId="6831" xr:uid="{00000000-0005-0000-0000-0000CA1A0000}"/>
    <cellStyle name="Normal 11 6 3 2 3" xfId="6832" xr:uid="{00000000-0005-0000-0000-0000CB1A0000}"/>
    <cellStyle name="Normal 11 6 3 3" xfId="6833" xr:uid="{00000000-0005-0000-0000-0000CC1A0000}"/>
    <cellStyle name="Normal 11 6 3 3 2" xfId="6834" xr:uid="{00000000-0005-0000-0000-0000CD1A0000}"/>
    <cellStyle name="Normal 11 6 3 3 2 2" xfId="6835" xr:uid="{00000000-0005-0000-0000-0000CE1A0000}"/>
    <cellStyle name="Normal 11 6 3 3 3" xfId="6836" xr:uid="{00000000-0005-0000-0000-0000CF1A0000}"/>
    <cellStyle name="Normal 11 6 3 4" xfId="6837" xr:uid="{00000000-0005-0000-0000-0000D01A0000}"/>
    <cellStyle name="Normal 11 6 3 4 2" xfId="6838" xr:uid="{00000000-0005-0000-0000-0000D11A0000}"/>
    <cellStyle name="Normal 11 6 3 5" xfId="6839" xr:uid="{00000000-0005-0000-0000-0000D21A0000}"/>
    <cellStyle name="Normal 11 6 3_Lcc_inputs" xfId="6840" xr:uid="{00000000-0005-0000-0000-0000D31A0000}"/>
    <cellStyle name="Normal 11 6 4" xfId="6841" xr:uid="{00000000-0005-0000-0000-0000D41A0000}"/>
    <cellStyle name="Normal 11 6 4 2" xfId="6842" xr:uid="{00000000-0005-0000-0000-0000D51A0000}"/>
    <cellStyle name="Normal 11 6 4 2 2" xfId="6843" xr:uid="{00000000-0005-0000-0000-0000D61A0000}"/>
    <cellStyle name="Normal 11 6 4 2 3" xfId="6844" xr:uid="{00000000-0005-0000-0000-0000D71A0000}"/>
    <cellStyle name="Normal 11 6 4 3" xfId="6845" xr:uid="{00000000-0005-0000-0000-0000D81A0000}"/>
    <cellStyle name="Normal 11 6 4 4" xfId="6846" xr:uid="{00000000-0005-0000-0000-0000D91A0000}"/>
    <cellStyle name="Normal 11 6 4_Lcc_inputs" xfId="6847" xr:uid="{00000000-0005-0000-0000-0000DA1A0000}"/>
    <cellStyle name="Normal 11 6 5" xfId="6848" xr:uid="{00000000-0005-0000-0000-0000DB1A0000}"/>
    <cellStyle name="Normal 11 6 5 2" xfId="6849" xr:uid="{00000000-0005-0000-0000-0000DC1A0000}"/>
    <cellStyle name="Normal 11 6 5 2 2" xfId="6850" xr:uid="{00000000-0005-0000-0000-0000DD1A0000}"/>
    <cellStyle name="Normal 11 6 5 3" xfId="6851" xr:uid="{00000000-0005-0000-0000-0000DE1A0000}"/>
    <cellStyle name="Normal 11 6 6" xfId="6852" xr:uid="{00000000-0005-0000-0000-0000DF1A0000}"/>
    <cellStyle name="Normal 11 6 6 2" xfId="6853" xr:uid="{00000000-0005-0000-0000-0000E01A0000}"/>
    <cellStyle name="Normal 11 6 7" xfId="6854" xr:uid="{00000000-0005-0000-0000-0000E11A0000}"/>
    <cellStyle name="Normal 11 6 8" xfId="6855" xr:uid="{00000000-0005-0000-0000-0000E21A0000}"/>
    <cellStyle name="Normal 11 6 9" xfId="6856" xr:uid="{00000000-0005-0000-0000-0000E31A0000}"/>
    <cellStyle name="Normal 11 6_Lcc_inputs" xfId="6857" xr:uid="{00000000-0005-0000-0000-0000E41A0000}"/>
    <cellStyle name="Normal 11 7" xfId="6858" xr:uid="{00000000-0005-0000-0000-0000E51A0000}"/>
    <cellStyle name="Normal 11 7 2" xfId="6859" xr:uid="{00000000-0005-0000-0000-0000E61A0000}"/>
    <cellStyle name="Normal 11 7 2 2" xfId="6860" xr:uid="{00000000-0005-0000-0000-0000E71A0000}"/>
    <cellStyle name="Normal 11 7 2 2 2" xfId="6861" xr:uid="{00000000-0005-0000-0000-0000E81A0000}"/>
    <cellStyle name="Normal 11 7 2 2 2 2" xfId="6862" xr:uid="{00000000-0005-0000-0000-0000E91A0000}"/>
    <cellStyle name="Normal 11 7 2 2 2 2 2" xfId="6863" xr:uid="{00000000-0005-0000-0000-0000EA1A0000}"/>
    <cellStyle name="Normal 11 7 2 2 2 3" xfId="6864" xr:uid="{00000000-0005-0000-0000-0000EB1A0000}"/>
    <cellStyle name="Normal 11 7 2 2 3" xfId="6865" xr:uid="{00000000-0005-0000-0000-0000EC1A0000}"/>
    <cellStyle name="Normal 11 7 2 2 3 2" xfId="6866" xr:uid="{00000000-0005-0000-0000-0000ED1A0000}"/>
    <cellStyle name="Normal 11 7 2 2 3 2 2" xfId="6867" xr:uid="{00000000-0005-0000-0000-0000EE1A0000}"/>
    <cellStyle name="Normal 11 7 2 2 3 3" xfId="6868" xr:uid="{00000000-0005-0000-0000-0000EF1A0000}"/>
    <cellStyle name="Normal 11 7 2 2 4" xfId="6869" xr:uid="{00000000-0005-0000-0000-0000F01A0000}"/>
    <cellStyle name="Normal 11 7 2 2 4 2" xfId="6870" xr:uid="{00000000-0005-0000-0000-0000F11A0000}"/>
    <cellStyle name="Normal 11 7 2 2 5" xfId="6871" xr:uid="{00000000-0005-0000-0000-0000F21A0000}"/>
    <cellStyle name="Normal 11 7 2 2_Lcc_inputs" xfId="6872" xr:uid="{00000000-0005-0000-0000-0000F31A0000}"/>
    <cellStyle name="Normal 11 7 2 3" xfId="6873" xr:uid="{00000000-0005-0000-0000-0000F41A0000}"/>
    <cellStyle name="Normal 11 7 2 3 2" xfId="6874" xr:uid="{00000000-0005-0000-0000-0000F51A0000}"/>
    <cellStyle name="Normal 11 7 2 3 2 2" xfId="6875" xr:uid="{00000000-0005-0000-0000-0000F61A0000}"/>
    <cellStyle name="Normal 11 7 2 3 2 3" xfId="6876" xr:uid="{00000000-0005-0000-0000-0000F71A0000}"/>
    <cellStyle name="Normal 11 7 2 3 3" xfId="6877" xr:uid="{00000000-0005-0000-0000-0000F81A0000}"/>
    <cellStyle name="Normal 11 7 2 3 4" xfId="6878" xr:uid="{00000000-0005-0000-0000-0000F91A0000}"/>
    <cellStyle name="Normal 11 7 2 3_Lcc_inputs" xfId="6879" xr:uid="{00000000-0005-0000-0000-0000FA1A0000}"/>
    <cellStyle name="Normal 11 7 2 4" xfId="6880" xr:uid="{00000000-0005-0000-0000-0000FB1A0000}"/>
    <cellStyle name="Normal 11 7 2 4 2" xfId="6881" xr:uid="{00000000-0005-0000-0000-0000FC1A0000}"/>
    <cellStyle name="Normal 11 7 2 4 2 2" xfId="6882" xr:uid="{00000000-0005-0000-0000-0000FD1A0000}"/>
    <cellStyle name="Normal 11 7 2 4 3" xfId="6883" xr:uid="{00000000-0005-0000-0000-0000FE1A0000}"/>
    <cellStyle name="Normal 11 7 2 5" xfId="6884" xr:uid="{00000000-0005-0000-0000-0000FF1A0000}"/>
    <cellStyle name="Normal 11 7 2 5 2" xfId="6885" xr:uid="{00000000-0005-0000-0000-0000001B0000}"/>
    <cellStyle name="Normal 11 7 2 6" xfId="6886" xr:uid="{00000000-0005-0000-0000-0000011B0000}"/>
    <cellStyle name="Normal 11 7 2 7" xfId="6887" xr:uid="{00000000-0005-0000-0000-0000021B0000}"/>
    <cellStyle name="Normal 11 7 2 8" xfId="6888" xr:uid="{00000000-0005-0000-0000-0000031B0000}"/>
    <cellStyle name="Normal 11 7 2_Lcc_inputs" xfId="6889" xr:uid="{00000000-0005-0000-0000-0000041B0000}"/>
    <cellStyle name="Normal 11 7 3" xfId="6890" xr:uid="{00000000-0005-0000-0000-0000051B0000}"/>
    <cellStyle name="Normal 11 7 3 2" xfId="6891" xr:uid="{00000000-0005-0000-0000-0000061B0000}"/>
    <cellStyle name="Normal 11 7 3 2 2" xfId="6892" xr:uid="{00000000-0005-0000-0000-0000071B0000}"/>
    <cellStyle name="Normal 11 7 3 2 2 2" xfId="6893" xr:uid="{00000000-0005-0000-0000-0000081B0000}"/>
    <cellStyle name="Normal 11 7 3 2 3" xfId="6894" xr:uid="{00000000-0005-0000-0000-0000091B0000}"/>
    <cellStyle name="Normal 11 7 3 3" xfId="6895" xr:uid="{00000000-0005-0000-0000-00000A1B0000}"/>
    <cellStyle name="Normal 11 7 3 3 2" xfId="6896" xr:uid="{00000000-0005-0000-0000-00000B1B0000}"/>
    <cellStyle name="Normal 11 7 3 3 2 2" xfId="6897" xr:uid="{00000000-0005-0000-0000-00000C1B0000}"/>
    <cellStyle name="Normal 11 7 3 3 3" xfId="6898" xr:uid="{00000000-0005-0000-0000-00000D1B0000}"/>
    <cellStyle name="Normal 11 7 3 4" xfId="6899" xr:uid="{00000000-0005-0000-0000-00000E1B0000}"/>
    <cellStyle name="Normal 11 7 3 4 2" xfId="6900" xr:uid="{00000000-0005-0000-0000-00000F1B0000}"/>
    <cellStyle name="Normal 11 7 3 5" xfId="6901" xr:uid="{00000000-0005-0000-0000-0000101B0000}"/>
    <cellStyle name="Normal 11 7 3_Lcc_inputs" xfId="6902" xr:uid="{00000000-0005-0000-0000-0000111B0000}"/>
    <cellStyle name="Normal 11 7 4" xfId="6903" xr:uid="{00000000-0005-0000-0000-0000121B0000}"/>
    <cellStyle name="Normal 11 7 4 2" xfId="6904" xr:uid="{00000000-0005-0000-0000-0000131B0000}"/>
    <cellStyle name="Normal 11 7 4 2 2" xfId="6905" xr:uid="{00000000-0005-0000-0000-0000141B0000}"/>
    <cellStyle name="Normal 11 7 4 2 3" xfId="6906" xr:uid="{00000000-0005-0000-0000-0000151B0000}"/>
    <cellStyle name="Normal 11 7 4 3" xfId="6907" xr:uid="{00000000-0005-0000-0000-0000161B0000}"/>
    <cellStyle name="Normal 11 7 4 4" xfId="6908" xr:uid="{00000000-0005-0000-0000-0000171B0000}"/>
    <cellStyle name="Normal 11 7 4_Lcc_inputs" xfId="6909" xr:uid="{00000000-0005-0000-0000-0000181B0000}"/>
    <cellStyle name="Normal 11 7 5" xfId="6910" xr:uid="{00000000-0005-0000-0000-0000191B0000}"/>
    <cellStyle name="Normal 11 7 5 2" xfId="6911" xr:uid="{00000000-0005-0000-0000-00001A1B0000}"/>
    <cellStyle name="Normal 11 7 5 2 2" xfId="6912" xr:uid="{00000000-0005-0000-0000-00001B1B0000}"/>
    <cellStyle name="Normal 11 7 5 3" xfId="6913" xr:uid="{00000000-0005-0000-0000-00001C1B0000}"/>
    <cellStyle name="Normal 11 7 6" xfId="6914" xr:uid="{00000000-0005-0000-0000-00001D1B0000}"/>
    <cellStyle name="Normal 11 7 6 2" xfId="6915" xr:uid="{00000000-0005-0000-0000-00001E1B0000}"/>
    <cellStyle name="Normal 11 7 7" xfId="6916" xr:uid="{00000000-0005-0000-0000-00001F1B0000}"/>
    <cellStyle name="Normal 11 7 8" xfId="6917" xr:uid="{00000000-0005-0000-0000-0000201B0000}"/>
    <cellStyle name="Normal 11 7 9" xfId="6918" xr:uid="{00000000-0005-0000-0000-0000211B0000}"/>
    <cellStyle name="Normal 11 7_Lcc_inputs" xfId="6919" xr:uid="{00000000-0005-0000-0000-0000221B0000}"/>
    <cellStyle name="Normal 11 8" xfId="6920" xr:uid="{00000000-0005-0000-0000-0000231B0000}"/>
    <cellStyle name="Normal 11 8 2" xfId="6921" xr:uid="{00000000-0005-0000-0000-0000241B0000}"/>
    <cellStyle name="Normal 11 8 2 2" xfId="6922" xr:uid="{00000000-0005-0000-0000-0000251B0000}"/>
    <cellStyle name="Normal 11 8 2 2 2" xfId="6923" xr:uid="{00000000-0005-0000-0000-0000261B0000}"/>
    <cellStyle name="Normal 11 8 2 2 2 2" xfId="6924" xr:uid="{00000000-0005-0000-0000-0000271B0000}"/>
    <cellStyle name="Normal 11 8 2 2 3" xfId="6925" xr:uid="{00000000-0005-0000-0000-0000281B0000}"/>
    <cellStyle name="Normal 11 8 2 3" xfId="6926" xr:uid="{00000000-0005-0000-0000-0000291B0000}"/>
    <cellStyle name="Normal 11 8 2 3 2" xfId="6927" xr:uid="{00000000-0005-0000-0000-00002A1B0000}"/>
    <cellStyle name="Normal 11 8 2 3 2 2" xfId="6928" xr:uid="{00000000-0005-0000-0000-00002B1B0000}"/>
    <cellStyle name="Normal 11 8 2 3 3" xfId="6929" xr:uid="{00000000-0005-0000-0000-00002C1B0000}"/>
    <cellStyle name="Normal 11 8 2 4" xfId="6930" xr:uid="{00000000-0005-0000-0000-00002D1B0000}"/>
    <cellStyle name="Normal 11 8 2 4 2" xfId="6931" xr:uid="{00000000-0005-0000-0000-00002E1B0000}"/>
    <cellStyle name="Normal 11 8 2 5" xfId="6932" xr:uid="{00000000-0005-0000-0000-00002F1B0000}"/>
    <cellStyle name="Normal 11 8 2_Lcc_inputs" xfId="6933" xr:uid="{00000000-0005-0000-0000-0000301B0000}"/>
    <cellStyle name="Normal 11 8 3" xfId="6934" xr:uid="{00000000-0005-0000-0000-0000311B0000}"/>
    <cellStyle name="Normal 11 8 3 2" xfId="6935" xr:uid="{00000000-0005-0000-0000-0000321B0000}"/>
    <cellStyle name="Normal 11 8 3 2 2" xfId="6936" xr:uid="{00000000-0005-0000-0000-0000331B0000}"/>
    <cellStyle name="Normal 11 8 3 2 3" xfId="6937" xr:uid="{00000000-0005-0000-0000-0000341B0000}"/>
    <cellStyle name="Normal 11 8 3 3" xfId="6938" xr:uid="{00000000-0005-0000-0000-0000351B0000}"/>
    <cellStyle name="Normal 11 8 3 4" xfId="6939" xr:uid="{00000000-0005-0000-0000-0000361B0000}"/>
    <cellStyle name="Normal 11 8 3_Lcc_inputs" xfId="6940" xr:uid="{00000000-0005-0000-0000-0000371B0000}"/>
    <cellStyle name="Normal 11 8 4" xfId="6941" xr:uid="{00000000-0005-0000-0000-0000381B0000}"/>
    <cellStyle name="Normal 11 8 4 2" xfId="6942" xr:uid="{00000000-0005-0000-0000-0000391B0000}"/>
    <cellStyle name="Normal 11 8 4 2 2" xfId="6943" xr:uid="{00000000-0005-0000-0000-00003A1B0000}"/>
    <cellStyle name="Normal 11 8 4 3" xfId="6944" xr:uid="{00000000-0005-0000-0000-00003B1B0000}"/>
    <cellStyle name="Normal 11 8 5" xfId="6945" xr:uid="{00000000-0005-0000-0000-00003C1B0000}"/>
    <cellStyle name="Normal 11 8 5 2" xfId="6946" xr:uid="{00000000-0005-0000-0000-00003D1B0000}"/>
    <cellStyle name="Normal 11 8 6" xfId="6947" xr:uid="{00000000-0005-0000-0000-00003E1B0000}"/>
    <cellStyle name="Normal 11 8 7" xfId="6948" xr:uid="{00000000-0005-0000-0000-00003F1B0000}"/>
    <cellStyle name="Normal 11 8 8" xfId="6949" xr:uid="{00000000-0005-0000-0000-0000401B0000}"/>
    <cellStyle name="Normal 11 8_Lcc_inputs" xfId="6950" xr:uid="{00000000-0005-0000-0000-0000411B0000}"/>
    <cellStyle name="Normal 11 9" xfId="6951" xr:uid="{00000000-0005-0000-0000-0000421B0000}"/>
    <cellStyle name="Normal 11 9 2" xfId="6952" xr:uid="{00000000-0005-0000-0000-0000431B0000}"/>
    <cellStyle name="Normal 11 9 2 2" xfId="6953" xr:uid="{00000000-0005-0000-0000-0000441B0000}"/>
    <cellStyle name="Normal 11 9 2 2 2" xfId="6954" xr:uid="{00000000-0005-0000-0000-0000451B0000}"/>
    <cellStyle name="Normal 11 9 2 2 2 2" xfId="6955" xr:uid="{00000000-0005-0000-0000-0000461B0000}"/>
    <cellStyle name="Normal 11 9 2 2 3" xfId="6956" xr:uid="{00000000-0005-0000-0000-0000471B0000}"/>
    <cellStyle name="Normal 11 9 2 3" xfId="6957" xr:uid="{00000000-0005-0000-0000-0000481B0000}"/>
    <cellStyle name="Normal 11 9 2 3 2" xfId="6958" xr:uid="{00000000-0005-0000-0000-0000491B0000}"/>
    <cellStyle name="Normal 11 9 2 3 2 2" xfId="6959" xr:uid="{00000000-0005-0000-0000-00004A1B0000}"/>
    <cellStyle name="Normal 11 9 2 3 3" xfId="6960" xr:uid="{00000000-0005-0000-0000-00004B1B0000}"/>
    <cellStyle name="Normal 11 9 2 4" xfId="6961" xr:uid="{00000000-0005-0000-0000-00004C1B0000}"/>
    <cellStyle name="Normal 11 9 2 4 2" xfId="6962" xr:uid="{00000000-0005-0000-0000-00004D1B0000}"/>
    <cellStyle name="Normal 11 9 2 5" xfId="6963" xr:uid="{00000000-0005-0000-0000-00004E1B0000}"/>
    <cellStyle name="Normal 11 9 2_Lcc_inputs" xfId="6964" xr:uid="{00000000-0005-0000-0000-00004F1B0000}"/>
    <cellStyle name="Normal 11 9 3" xfId="6965" xr:uid="{00000000-0005-0000-0000-0000501B0000}"/>
    <cellStyle name="Normal 11 9 3 2" xfId="6966" xr:uid="{00000000-0005-0000-0000-0000511B0000}"/>
    <cellStyle name="Normal 11 9 3 2 2" xfId="6967" xr:uid="{00000000-0005-0000-0000-0000521B0000}"/>
    <cellStyle name="Normal 11 9 3 2 3" xfId="6968" xr:uid="{00000000-0005-0000-0000-0000531B0000}"/>
    <cellStyle name="Normal 11 9 3 3" xfId="6969" xr:uid="{00000000-0005-0000-0000-0000541B0000}"/>
    <cellStyle name="Normal 11 9 3 4" xfId="6970" xr:uid="{00000000-0005-0000-0000-0000551B0000}"/>
    <cellStyle name="Normal 11 9 3_Lcc_inputs" xfId="6971" xr:uid="{00000000-0005-0000-0000-0000561B0000}"/>
    <cellStyle name="Normal 11 9 4" xfId="6972" xr:uid="{00000000-0005-0000-0000-0000571B0000}"/>
    <cellStyle name="Normal 11 9 4 2" xfId="6973" xr:uid="{00000000-0005-0000-0000-0000581B0000}"/>
    <cellStyle name="Normal 11 9 4 2 2" xfId="6974" xr:uid="{00000000-0005-0000-0000-0000591B0000}"/>
    <cellStyle name="Normal 11 9 4 3" xfId="6975" xr:uid="{00000000-0005-0000-0000-00005A1B0000}"/>
    <cellStyle name="Normal 11 9 5" xfId="6976" xr:uid="{00000000-0005-0000-0000-00005B1B0000}"/>
    <cellStyle name="Normal 11 9 5 2" xfId="6977" xr:uid="{00000000-0005-0000-0000-00005C1B0000}"/>
    <cellStyle name="Normal 11 9 6" xfId="6978" xr:uid="{00000000-0005-0000-0000-00005D1B0000}"/>
    <cellStyle name="Normal 11 9 7" xfId="6979" xr:uid="{00000000-0005-0000-0000-00005E1B0000}"/>
    <cellStyle name="Normal 11 9 8" xfId="6980" xr:uid="{00000000-0005-0000-0000-00005F1B0000}"/>
    <cellStyle name="Normal 11 9_Lcc_inputs" xfId="6981" xr:uid="{00000000-0005-0000-0000-0000601B0000}"/>
    <cellStyle name="Normal 11_Lcc_inputs" xfId="6982" xr:uid="{00000000-0005-0000-0000-0000611B0000}"/>
    <cellStyle name="Normal 110" xfId="6983" xr:uid="{00000000-0005-0000-0000-0000621B0000}"/>
    <cellStyle name="Normal 111" xfId="6984" xr:uid="{00000000-0005-0000-0000-0000631B0000}"/>
    <cellStyle name="Normal 112" xfId="6985" xr:uid="{00000000-0005-0000-0000-0000641B0000}"/>
    <cellStyle name="Normal 113" xfId="6986" xr:uid="{00000000-0005-0000-0000-0000651B0000}"/>
    <cellStyle name="Normal 114" xfId="55251" xr:uid="{00000000-0005-0000-0000-0000661B0000}"/>
    <cellStyle name="Normal 115" xfId="55290" xr:uid="{00000000-0005-0000-0000-0000671B0000}"/>
    <cellStyle name="Normal 116" xfId="55291" xr:uid="{00000000-0005-0000-0000-0000681B0000}"/>
    <cellStyle name="Normal 117" xfId="55302" xr:uid="{00000000-0005-0000-0000-0000691B0000}"/>
    <cellStyle name="Normal 118" xfId="55309" xr:uid="{00000000-0005-0000-0000-00006A1B0000}"/>
    <cellStyle name="Normal 119" xfId="1" xr:uid="{00000000-0005-0000-0000-00006B1B0000}"/>
    <cellStyle name="Normal 12" xfId="6987" xr:uid="{00000000-0005-0000-0000-00006C1B0000}"/>
    <cellStyle name="Normal 12 10" xfId="6988" xr:uid="{00000000-0005-0000-0000-00006D1B0000}"/>
    <cellStyle name="Normal 12 10 2" xfId="6989" xr:uid="{00000000-0005-0000-0000-00006E1B0000}"/>
    <cellStyle name="Normal 12 10 2 2" xfId="6990" xr:uid="{00000000-0005-0000-0000-00006F1B0000}"/>
    <cellStyle name="Normal 12 10 2 2 2" xfId="6991" xr:uid="{00000000-0005-0000-0000-0000701B0000}"/>
    <cellStyle name="Normal 12 10 2 2 3" xfId="6992" xr:uid="{00000000-0005-0000-0000-0000711B0000}"/>
    <cellStyle name="Normal 12 10 2 3" xfId="6993" xr:uid="{00000000-0005-0000-0000-0000721B0000}"/>
    <cellStyle name="Normal 12 10 2 4" xfId="6994" xr:uid="{00000000-0005-0000-0000-0000731B0000}"/>
    <cellStyle name="Normal 12 10 2_Lcc_inputs" xfId="6995" xr:uid="{00000000-0005-0000-0000-0000741B0000}"/>
    <cellStyle name="Normal 12 10 3" xfId="6996" xr:uid="{00000000-0005-0000-0000-0000751B0000}"/>
    <cellStyle name="Normal 12 10 3 2" xfId="6997" xr:uid="{00000000-0005-0000-0000-0000761B0000}"/>
    <cellStyle name="Normal 12 10 3 2 2" xfId="6998" xr:uid="{00000000-0005-0000-0000-0000771B0000}"/>
    <cellStyle name="Normal 12 10 3 3" xfId="6999" xr:uid="{00000000-0005-0000-0000-0000781B0000}"/>
    <cellStyle name="Normal 12 10 4" xfId="7000" xr:uid="{00000000-0005-0000-0000-0000791B0000}"/>
    <cellStyle name="Normal 12 10 4 2" xfId="7001" xr:uid="{00000000-0005-0000-0000-00007A1B0000}"/>
    <cellStyle name="Normal 12 10 5" xfId="7002" xr:uid="{00000000-0005-0000-0000-00007B1B0000}"/>
    <cellStyle name="Normal 12 10 6" xfId="7003" xr:uid="{00000000-0005-0000-0000-00007C1B0000}"/>
    <cellStyle name="Normal 12 10 7" xfId="7004" xr:uid="{00000000-0005-0000-0000-00007D1B0000}"/>
    <cellStyle name="Normal 12 10_Lcc_inputs" xfId="7005" xr:uid="{00000000-0005-0000-0000-00007E1B0000}"/>
    <cellStyle name="Normal 12 11" xfId="7006" xr:uid="{00000000-0005-0000-0000-00007F1B0000}"/>
    <cellStyle name="Normal 12 11 2" xfId="7007" xr:uid="{00000000-0005-0000-0000-0000801B0000}"/>
    <cellStyle name="Normal 12 11 2 2" xfId="7008" xr:uid="{00000000-0005-0000-0000-0000811B0000}"/>
    <cellStyle name="Normal 12 11 2 3" xfId="7009" xr:uid="{00000000-0005-0000-0000-0000821B0000}"/>
    <cellStyle name="Normal 12 11 3" xfId="7010" xr:uid="{00000000-0005-0000-0000-0000831B0000}"/>
    <cellStyle name="Normal 12 11 3 2" xfId="7011" xr:uid="{00000000-0005-0000-0000-0000841B0000}"/>
    <cellStyle name="Normal 12 11 4" xfId="7012" xr:uid="{00000000-0005-0000-0000-0000851B0000}"/>
    <cellStyle name="Normal 12 11 5" xfId="7013" xr:uid="{00000000-0005-0000-0000-0000861B0000}"/>
    <cellStyle name="Normal 12 11_Lcc_inputs" xfId="7014" xr:uid="{00000000-0005-0000-0000-0000871B0000}"/>
    <cellStyle name="Normal 12 12" xfId="7015" xr:uid="{00000000-0005-0000-0000-0000881B0000}"/>
    <cellStyle name="Normal 12 12 2" xfId="7016" xr:uid="{00000000-0005-0000-0000-0000891B0000}"/>
    <cellStyle name="Normal 12 12 2 2" xfId="7017" xr:uid="{00000000-0005-0000-0000-00008A1B0000}"/>
    <cellStyle name="Normal 12 12 2 3" xfId="7018" xr:uid="{00000000-0005-0000-0000-00008B1B0000}"/>
    <cellStyle name="Normal 12 12 3" xfId="7019" xr:uid="{00000000-0005-0000-0000-00008C1B0000}"/>
    <cellStyle name="Normal 12 12 4" xfId="7020" xr:uid="{00000000-0005-0000-0000-00008D1B0000}"/>
    <cellStyle name="Normal 12 12_Lcc_inputs" xfId="7021" xr:uid="{00000000-0005-0000-0000-00008E1B0000}"/>
    <cellStyle name="Normal 12 13" xfId="7022" xr:uid="{00000000-0005-0000-0000-00008F1B0000}"/>
    <cellStyle name="Normal 12 13 2" xfId="7023" xr:uid="{00000000-0005-0000-0000-0000901B0000}"/>
    <cellStyle name="Normal 12 13 3" xfId="7024" xr:uid="{00000000-0005-0000-0000-0000911B0000}"/>
    <cellStyle name="Normal 12 14" xfId="7025" xr:uid="{00000000-0005-0000-0000-0000921B0000}"/>
    <cellStyle name="Normal 12 14 2" xfId="7026" xr:uid="{00000000-0005-0000-0000-0000931B0000}"/>
    <cellStyle name="Normal 12 15" xfId="7027" xr:uid="{00000000-0005-0000-0000-0000941B0000}"/>
    <cellStyle name="Normal 12 16" xfId="7028" xr:uid="{00000000-0005-0000-0000-0000951B0000}"/>
    <cellStyle name="Normal 12 2" xfId="7029" xr:uid="{00000000-0005-0000-0000-0000961B0000}"/>
    <cellStyle name="Normal 12 2 10" xfId="7030" xr:uid="{00000000-0005-0000-0000-0000971B0000}"/>
    <cellStyle name="Normal 12 2 11" xfId="7031" xr:uid="{00000000-0005-0000-0000-0000981B0000}"/>
    <cellStyle name="Normal 12 2 12" xfId="7032" xr:uid="{00000000-0005-0000-0000-0000991B0000}"/>
    <cellStyle name="Normal 12 2 2" xfId="7033" xr:uid="{00000000-0005-0000-0000-00009A1B0000}"/>
    <cellStyle name="Normal 12 2 2 2" xfId="7034" xr:uid="{00000000-0005-0000-0000-00009B1B0000}"/>
    <cellStyle name="Normal 12 2 2 3" xfId="7035" xr:uid="{00000000-0005-0000-0000-00009C1B0000}"/>
    <cellStyle name="Normal 12 2 2 3 2" xfId="7036" xr:uid="{00000000-0005-0000-0000-00009D1B0000}"/>
    <cellStyle name="Normal 12 2 2 3 2 2" xfId="7037" xr:uid="{00000000-0005-0000-0000-00009E1B0000}"/>
    <cellStyle name="Normal 12 2 2 3 2 2 2" xfId="7038" xr:uid="{00000000-0005-0000-0000-00009F1B0000}"/>
    <cellStyle name="Normal 12 2 2 3 2 2 3" xfId="7039" xr:uid="{00000000-0005-0000-0000-0000A01B0000}"/>
    <cellStyle name="Normal 12 2 2 3 2 3" xfId="7040" xr:uid="{00000000-0005-0000-0000-0000A11B0000}"/>
    <cellStyle name="Normal 12 2 2 3 2 4" xfId="7041" xr:uid="{00000000-0005-0000-0000-0000A21B0000}"/>
    <cellStyle name="Normal 12 2 2 3 2_Lcc_inputs" xfId="7042" xr:uid="{00000000-0005-0000-0000-0000A31B0000}"/>
    <cellStyle name="Normal 12 2 2 3 3" xfId="7043" xr:uid="{00000000-0005-0000-0000-0000A41B0000}"/>
    <cellStyle name="Normal 12 2 2 3 3 2" xfId="7044" xr:uid="{00000000-0005-0000-0000-0000A51B0000}"/>
    <cellStyle name="Normal 12 2 2 3 3 2 2" xfId="7045" xr:uid="{00000000-0005-0000-0000-0000A61B0000}"/>
    <cellStyle name="Normal 12 2 2 3 3 3" xfId="7046" xr:uid="{00000000-0005-0000-0000-0000A71B0000}"/>
    <cellStyle name="Normal 12 2 2 3 4" xfId="7047" xr:uid="{00000000-0005-0000-0000-0000A81B0000}"/>
    <cellStyle name="Normal 12 2 2 3 4 2" xfId="7048" xr:uid="{00000000-0005-0000-0000-0000A91B0000}"/>
    <cellStyle name="Normal 12 2 2 3 5" xfId="7049" xr:uid="{00000000-0005-0000-0000-0000AA1B0000}"/>
    <cellStyle name="Normal 12 2 2 3 6" xfId="7050" xr:uid="{00000000-0005-0000-0000-0000AB1B0000}"/>
    <cellStyle name="Normal 12 2 2 3 7" xfId="7051" xr:uid="{00000000-0005-0000-0000-0000AC1B0000}"/>
    <cellStyle name="Normal 12 2 2 3_Lcc_inputs" xfId="7052" xr:uid="{00000000-0005-0000-0000-0000AD1B0000}"/>
    <cellStyle name="Normal 12 2 2 4" xfId="7053" xr:uid="{00000000-0005-0000-0000-0000AE1B0000}"/>
    <cellStyle name="Normal 12 2 2 4 2" xfId="7054" xr:uid="{00000000-0005-0000-0000-0000AF1B0000}"/>
    <cellStyle name="Normal 12 2 2 4 2 2" xfId="7055" xr:uid="{00000000-0005-0000-0000-0000B01B0000}"/>
    <cellStyle name="Normal 12 2 2 4 2 3" xfId="7056" xr:uid="{00000000-0005-0000-0000-0000B11B0000}"/>
    <cellStyle name="Normal 12 2 2 4 3" xfId="7057" xr:uid="{00000000-0005-0000-0000-0000B21B0000}"/>
    <cellStyle name="Normal 12 2 2 4 3 2" xfId="7058" xr:uid="{00000000-0005-0000-0000-0000B31B0000}"/>
    <cellStyle name="Normal 12 2 2 4 4" xfId="7059" xr:uid="{00000000-0005-0000-0000-0000B41B0000}"/>
    <cellStyle name="Normal 12 2 2 4 5" xfId="7060" xr:uid="{00000000-0005-0000-0000-0000B51B0000}"/>
    <cellStyle name="Normal 12 2 2 4_Lcc_inputs" xfId="7061" xr:uid="{00000000-0005-0000-0000-0000B61B0000}"/>
    <cellStyle name="Normal 12 2 2 5" xfId="7062" xr:uid="{00000000-0005-0000-0000-0000B71B0000}"/>
    <cellStyle name="Normal 12 2 2 5 2" xfId="7063" xr:uid="{00000000-0005-0000-0000-0000B81B0000}"/>
    <cellStyle name="Normal 12 2 2 5 2 2" xfId="7064" xr:uid="{00000000-0005-0000-0000-0000B91B0000}"/>
    <cellStyle name="Normal 12 2 2 5 2 3" xfId="7065" xr:uid="{00000000-0005-0000-0000-0000BA1B0000}"/>
    <cellStyle name="Normal 12 2 2 5 3" xfId="7066" xr:uid="{00000000-0005-0000-0000-0000BB1B0000}"/>
    <cellStyle name="Normal 12 2 2 5 4" xfId="7067" xr:uid="{00000000-0005-0000-0000-0000BC1B0000}"/>
    <cellStyle name="Normal 12 2 2 5_Lcc_inputs" xfId="7068" xr:uid="{00000000-0005-0000-0000-0000BD1B0000}"/>
    <cellStyle name="Normal 12 2 2 6" xfId="7069" xr:uid="{00000000-0005-0000-0000-0000BE1B0000}"/>
    <cellStyle name="Normal 12 2 2 6 2" xfId="7070" xr:uid="{00000000-0005-0000-0000-0000BF1B0000}"/>
    <cellStyle name="Normal 12 2 2 6 3" xfId="7071" xr:uid="{00000000-0005-0000-0000-0000C01B0000}"/>
    <cellStyle name="Normal 12 2 2 7" xfId="7072" xr:uid="{00000000-0005-0000-0000-0000C11B0000}"/>
    <cellStyle name="Normal 12 2 2 7 2" xfId="7073" xr:uid="{00000000-0005-0000-0000-0000C21B0000}"/>
    <cellStyle name="Normal 12 2 2 8" xfId="7074" xr:uid="{00000000-0005-0000-0000-0000C31B0000}"/>
    <cellStyle name="Normal 12 2 2 9" xfId="7075" xr:uid="{00000000-0005-0000-0000-0000C41B0000}"/>
    <cellStyle name="Normal 12 2 2_Lcc_inputs" xfId="7076" xr:uid="{00000000-0005-0000-0000-0000C51B0000}"/>
    <cellStyle name="Normal 12 2 3" xfId="7077" xr:uid="{00000000-0005-0000-0000-0000C61B0000}"/>
    <cellStyle name="Normal 12 2 4" xfId="7078" xr:uid="{00000000-0005-0000-0000-0000C71B0000}"/>
    <cellStyle name="Normal 12 2 4 2" xfId="7079" xr:uid="{00000000-0005-0000-0000-0000C81B0000}"/>
    <cellStyle name="Normal 12 2 4 2 2" xfId="7080" xr:uid="{00000000-0005-0000-0000-0000C91B0000}"/>
    <cellStyle name="Normal 12 2 4 2 2 2" xfId="7081" xr:uid="{00000000-0005-0000-0000-0000CA1B0000}"/>
    <cellStyle name="Normal 12 2 4 2 2 2 2" xfId="7082" xr:uid="{00000000-0005-0000-0000-0000CB1B0000}"/>
    <cellStyle name="Normal 12 2 4 2 2 3" xfId="7083" xr:uid="{00000000-0005-0000-0000-0000CC1B0000}"/>
    <cellStyle name="Normal 12 2 4 2 3" xfId="7084" xr:uid="{00000000-0005-0000-0000-0000CD1B0000}"/>
    <cellStyle name="Normal 12 2 4 2 3 2" xfId="7085" xr:uid="{00000000-0005-0000-0000-0000CE1B0000}"/>
    <cellStyle name="Normal 12 2 4 2 3 2 2" xfId="7086" xr:uid="{00000000-0005-0000-0000-0000CF1B0000}"/>
    <cellStyle name="Normal 12 2 4 2 3 3" xfId="7087" xr:uid="{00000000-0005-0000-0000-0000D01B0000}"/>
    <cellStyle name="Normal 12 2 4 2 4" xfId="7088" xr:uid="{00000000-0005-0000-0000-0000D11B0000}"/>
    <cellStyle name="Normal 12 2 4 2 4 2" xfId="7089" xr:uid="{00000000-0005-0000-0000-0000D21B0000}"/>
    <cellStyle name="Normal 12 2 4 2 5" xfId="7090" xr:uid="{00000000-0005-0000-0000-0000D31B0000}"/>
    <cellStyle name="Normal 12 2 4 2_Lcc_inputs" xfId="7091" xr:uid="{00000000-0005-0000-0000-0000D41B0000}"/>
    <cellStyle name="Normal 12 2 4 3" xfId="7092" xr:uid="{00000000-0005-0000-0000-0000D51B0000}"/>
    <cellStyle name="Normal 12 2 4 3 2" xfId="7093" xr:uid="{00000000-0005-0000-0000-0000D61B0000}"/>
    <cellStyle name="Normal 12 2 4 3 2 2" xfId="7094" xr:uid="{00000000-0005-0000-0000-0000D71B0000}"/>
    <cellStyle name="Normal 12 2 4 3 2 3" xfId="7095" xr:uid="{00000000-0005-0000-0000-0000D81B0000}"/>
    <cellStyle name="Normal 12 2 4 3 3" xfId="7096" xr:uid="{00000000-0005-0000-0000-0000D91B0000}"/>
    <cellStyle name="Normal 12 2 4 3 4" xfId="7097" xr:uid="{00000000-0005-0000-0000-0000DA1B0000}"/>
    <cellStyle name="Normal 12 2 4 3_Lcc_inputs" xfId="7098" xr:uid="{00000000-0005-0000-0000-0000DB1B0000}"/>
    <cellStyle name="Normal 12 2 4 4" xfId="7099" xr:uid="{00000000-0005-0000-0000-0000DC1B0000}"/>
    <cellStyle name="Normal 12 2 4 4 2" xfId="7100" xr:uid="{00000000-0005-0000-0000-0000DD1B0000}"/>
    <cellStyle name="Normal 12 2 4 4 2 2" xfId="7101" xr:uid="{00000000-0005-0000-0000-0000DE1B0000}"/>
    <cellStyle name="Normal 12 2 4 4 3" xfId="7102" xr:uid="{00000000-0005-0000-0000-0000DF1B0000}"/>
    <cellStyle name="Normal 12 2 4 5" xfId="7103" xr:uid="{00000000-0005-0000-0000-0000E01B0000}"/>
    <cellStyle name="Normal 12 2 4 5 2" xfId="7104" xr:uid="{00000000-0005-0000-0000-0000E11B0000}"/>
    <cellStyle name="Normal 12 2 4 6" xfId="7105" xr:uid="{00000000-0005-0000-0000-0000E21B0000}"/>
    <cellStyle name="Normal 12 2 4 7" xfId="7106" xr:uid="{00000000-0005-0000-0000-0000E31B0000}"/>
    <cellStyle name="Normal 12 2 4 8" xfId="7107" xr:uid="{00000000-0005-0000-0000-0000E41B0000}"/>
    <cellStyle name="Normal 12 2 4_Lcc_inputs" xfId="7108" xr:uid="{00000000-0005-0000-0000-0000E51B0000}"/>
    <cellStyle name="Normal 12 2 5" xfId="7109" xr:uid="{00000000-0005-0000-0000-0000E61B0000}"/>
    <cellStyle name="Normal 12 2 5 2" xfId="7110" xr:uid="{00000000-0005-0000-0000-0000E71B0000}"/>
    <cellStyle name="Normal 12 2 5 2 2" xfId="7111" xr:uid="{00000000-0005-0000-0000-0000E81B0000}"/>
    <cellStyle name="Normal 12 2 5 2 2 2" xfId="7112" xr:uid="{00000000-0005-0000-0000-0000E91B0000}"/>
    <cellStyle name="Normal 12 2 5 2 2 2 2" xfId="7113" xr:uid="{00000000-0005-0000-0000-0000EA1B0000}"/>
    <cellStyle name="Normal 12 2 5 2 2 3" xfId="7114" xr:uid="{00000000-0005-0000-0000-0000EB1B0000}"/>
    <cellStyle name="Normal 12 2 5 2 3" xfId="7115" xr:uid="{00000000-0005-0000-0000-0000EC1B0000}"/>
    <cellStyle name="Normal 12 2 5 2 3 2" xfId="7116" xr:uid="{00000000-0005-0000-0000-0000ED1B0000}"/>
    <cellStyle name="Normal 12 2 5 2 3 2 2" xfId="7117" xr:uid="{00000000-0005-0000-0000-0000EE1B0000}"/>
    <cellStyle name="Normal 12 2 5 2 3 3" xfId="7118" xr:uid="{00000000-0005-0000-0000-0000EF1B0000}"/>
    <cellStyle name="Normal 12 2 5 2 4" xfId="7119" xr:uid="{00000000-0005-0000-0000-0000F01B0000}"/>
    <cellStyle name="Normal 12 2 5 2 4 2" xfId="7120" xr:uid="{00000000-0005-0000-0000-0000F11B0000}"/>
    <cellStyle name="Normal 12 2 5 2 5" xfId="7121" xr:uid="{00000000-0005-0000-0000-0000F21B0000}"/>
    <cellStyle name="Normal 12 2 5 2_Lcc_inputs" xfId="7122" xr:uid="{00000000-0005-0000-0000-0000F31B0000}"/>
    <cellStyle name="Normal 12 2 5 3" xfId="7123" xr:uid="{00000000-0005-0000-0000-0000F41B0000}"/>
    <cellStyle name="Normal 12 2 5 3 2" xfId="7124" xr:uid="{00000000-0005-0000-0000-0000F51B0000}"/>
    <cellStyle name="Normal 12 2 5 3 2 2" xfId="7125" xr:uid="{00000000-0005-0000-0000-0000F61B0000}"/>
    <cellStyle name="Normal 12 2 5 3 2 3" xfId="7126" xr:uid="{00000000-0005-0000-0000-0000F71B0000}"/>
    <cellStyle name="Normal 12 2 5 3 3" xfId="7127" xr:uid="{00000000-0005-0000-0000-0000F81B0000}"/>
    <cellStyle name="Normal 12 2 5 3 4" xfId="7128" xr:uid="{00000000-0005-0000-0000-0000F91B0000}"/>
    <cellStyle name="Normal 12 2 5 3_Lcc_inputs" xfId="7129" xr:uid="{00000000-0005-0000-0000-0000FA1B0000}"/>
    <cellStyle name="Normal 12 2 5 4" xfId="7130" xr:uid="{00000000-0005-0000-0000-0000FB1B0000}"/>
    <cellStyle name="Normal 12 2 5 4 2" xfId="7131" xr:uid="{00000000-0005-0000-0000-0000FC1B0000}"/>
    <cellStyle name="Normal 12 2 5 4 2 2" xfId="7132" xr:uid="{00000000-0005-0000-0000-0000FD1B0000}"/>
    <cellStyle name="Normal 12 2 5 4 3" xfId="7133" xr:uid="{00000000-0005-0000-0000-0000FE1B0000}"/>
    <cellStyle name="Normal 12 2 5 5" xfId="7134" xr:uid="{00000000-0005-0000-0000-0000FF1B0000}"/>
    <cellStyle name="Normal 12 2 5 5 2" xfId="7135" xr:uid="{00000000-0005-0000-0000-0000001C0000}"/>
    <cellStyle name="Normal 12 2 5 6" xfId="7136" xr:uid="{00000000-0005-0000-0000-0000011C0000}"/>
    <cellStyle name="Normal 12 2 5 7" xfId="7137" xr:uid="{00000000-0005-0000-0000-0000021C0000}"/>
    <cellStyle name="Normal 12 2 5 8" xfId="7138" xr:uid="{00000000-0005-0000-0000-0000031C0000}"/>
    <cellStyle name="Normal 12 2 5_Lcc_inputs" xfId="7139" xr:uid="{00000000-0005-0000-0000-0000041C0000}"/>
    <cellStyle name="Normal 12 2 6" xfId="7140" xr:uid="{00000000-0005-0000-0000-0000051C0000}"/>
    <cellStyle name="Normal 12 2 6 2" xfId="7141" xr:uid="{00000000-0005-0000-0000-0000061C0000}"/>
    <cellStyle name="Normal 12 2 6 2 2" xfId="7142" xr:uid="{00000000-0005-0000-0000-0000071C0000}"/>
    <cellStyle name="Normal 12 2 6 2 2 2" xfId="7143" xr:uid="{00000000-0005-0000-0000-0000081C0000}"/>
    <cellStyle name="Normal 12 2 6 2 2 3" xfId="7144" xr:uid="{00000000-0005-0000-0000-0000091C0000}"/>
    <cellStyle name="Normal 12 2 6 2 3" xfId="7145" xr:uid="{00000000-0005-0000-0000-00000A1C0000}"/>
    <cellStyle name="Normal 12 2 6 2 4" xfId="7146" xr:uid="{00000000-0005-0000-0000-00000B1C0000}"/>
    <cellStyle name="Normal 12 2 6 2_Lcc_inputs" xfId="7147" xr:uid="{00000000-0005-0000-0000-00000C1C0000}"/>
    <cellStyle name="Normal 12 2 6 3" xfId="7148" xr:uid="{00000000-0005-0000-0000-00000D1C0000}"/>
    <cellStyle name="Normal 12 2 6 3 2" xfId="7149" xr:uid="{00000000-0005-0000-0000-00000E1C0000}"/>
    <cellStyle name="Normal 12 2 6 3 2 2" xfId="7150" xr:uid="{00000000-0005-0000-0000-00000F1C0000}"/>
    <cellStyle name="Normal 12 2 6 3 3" xfId="7151" xr:uid="{00000000-0005-0000-0000-0000101C0000}"/>
    <cellStyle name="Normal 12 2 6 4" xfId="7152" xr:uid="{00000000-0005-0000-0000-0000111C0000}"/>
    <cellStyle name="Normal 12 2 6 4 2" xfId="7153" xr:uid="{00000000-0005-0000-0000-0000121C0000}"/>
    <cellStyle name="Normal 12 2 6 5" xfId="7154" xr:uid="{00000000-0005-0000-0000-0000131C0000}"/>
    <cellStyle name="Normal 12 2 6 6" xfId="7155" xr:uid="{00000000-0005-0000-0000-0000141C0000}"/>
    <cellStyle name="Normal 12 2 6 7" xfId="7156" xr:uid="{00000000-0005-0000-0000-0000151C0000}"/>
    <cellStyle name="Normal 12 2 6_Lcc_inputs" xfId="7157" xr:uid="{00000000-0005-0000-0000-0000161C0000}"/>
    <cellStyle name="Normal 12 2 7" xfId="7158" xr:uid="{00000000-0005-0000-0000-0000171C0000}"/>
    <cellStyle name="Normal 12 2 7 2" xfId="7159" xr:uid="{00000000-0005-0000-0000-0000181C0000}"/>
    <cellStyle name="Normal 12 2 7 3" xfId="7160" xr:uid="{00000000-0005-0000-0000-0000191C0000}"/>
    <cellStyle name="Normal 12 2 8" xfId="7161" xr:uid="{00000000-0005-0000-0000-00001A1C0000}"/>
    <cellStyle name="Normal 12 2 8 2" xfId="7162" xr:uid="{00000000-0005-0000-0000-00001B1C0000}"/>
    <cellStyle name="Normal 12 2 9" xfId="7163" xr:uid="{00000000-0005-0000-0000-00001C1C0000}"/>
    <cellStyle name="Normal 12 2 9 2" xfId="7164" xr:uid="{00000000-0005-0000-0000-00001D1C0000}"/>
    <cellStyle name="Normal 12 2_Lcc_inputs" xfId="7165" xr:uid="{00000000-0005-0000-0000-00001E1C0000}"/>
    <cellStyle name="Normal 12 3" xfId="7166" xr:uid="{00000000-0005-0000-0000-00001F1C0000}"/>
    <cellStyle name="Normal 12 3 2" xfId="7167" xr:uid="{00000000-0005-0000-0000-0000201C0000}"/>
    <cellStyle name="Normal 12 3 2 2" xfId="7168" xr:uid="{00000000-0005-0000-0000-0000211C0000}"/>
    <cellStyle name="Normal 12 3 2 2 2" xfId="7169" xr:uid="{00000000-0005-0000-0000-0000221C0000}"/>
    <cellStyle name="Normal 12 3 2 2 2 2" xfId="7170" xr:uid="{00000000-0005-0000-0000-0000231C0000}"/>
    <cellStyle name="Normal 12 3 2 2 2 2 2" xfId="7171" xr:uid="{00000000-0005-0000-0000-0000241C0000}"/>
    <cellStyle name="Normal 12 3 2 2 2 2 2 2" xfId="7172" xr:uid="{00000000-0005-0000-0000-0000251C0000}"/>
    <cellStyle name="Normal 12 3 2 2 2 2 3" xfId="7173" xr:uid="{00000000-0005-0000-0000-0000261C0000}"/>
    <cellStyle name="Normal 12 3 2 2 2 3" xfId="7174" xr:uid="{00000000-0005-0000-0000-0000271C0000}"/>
    <cellStyle name="Normal 12 3 2 2 2 3 2" xfId="7175" xr:uid="{00000000-0005-0000-0000-0000281C0000}"/>
    <cellStyle name="Normal 12 3 2 2 2 3 2 2" xfId="7176" xr:uid="{00000000-0005-0000-0000-0000291C0000}"/>
    <cellStyle name="Normal 12 3 2 2 2 3 3" xfId="7177" xr:uid="{00000000-0005-0000-0000-00002A1C0000}"/>
    <cellStyle name="Normal 12 3 2 2 2 4" xfId="7178" xr:uid="{00000000-0005-0000-0000-00002B1C0000}"/>
    <cellStyle name="Normal 12 3 2 2 2 4 2" xfId="7179" xr:uid="{00000000-0005-0000-0000-00002C1C0000}"/>
    <cellStyle name="Normal 12 3 2 2 2 5" xfId="7180" xr:uid="{00000000-0005-0000-0000-00002D1C0000}"/>
    <cellStyle name="Normal 12 3 2 2 2_Lcc_inputs" xfId="7181" xr:uid="{00000000-0005-0000-0000-00002E1C0000}"/>
    <cellStyle name="Normal 12 3 2 2 3" xfId="7182" xr:uid="{00000000-0005-0000-0000-00002F1C0000}"/>
    <cellStyle name="Normal 12 3 2 2 3 2" xfId="7183" xr:uid="{00000000-0005-0000-0000-0000301C0000}"/>
    <cellStyle name="Normal 12 3 2 2 3 2 2" xfId="7184" xr:uid="{00000000-0005-0000-0000-0000311C0000}"/>
    <cellStyle name="Normal 12 3 2 2 3 2 3" xfId="7185" xr:uid="{00000000-0005-0000-0000-0000321C0000}"/>
    <cellStyle name="Normal 12 3 2 2 3 3" xfId="7186" xr:uid="{00000000-0005-0000-0000-0000331C0000}"/>
    <cellStyle name="Normal 12 3 2 2 3 4" xfId="7187" xr:uid="{00000000-0005-0000-0000-0000341C0000}"/>
    <cellStyle name="Normal 12 3 2 2 3_Lcc_inputs" xfId="7188" xr:uid="{00000000-0005-0000-0000-0000351C0000}"/>
    <cellStyle name="Normal 12 3 2 2 4" xfId="7189" xr:uid="{00000000-0005-0000-0000-0000361C0000}"/>
    <cellStyle name="Normal 12 3 2 2 4 2" xfId="7190" xr:uid="{00000000-0005-0000-0000-0000371C0000}"/>
    <cellStyle name="Normal 12 3 2 2 4 2 2" xfId="7191" xr:uid="{00000000-0005-0000-0000-0000381C0000}"/>
    <cellStyle name="Normal 12 3 2 2 4 3" xfId="7192" xr:uid="{00000000-0005-0000-0000-0000391C0000}"/>
    <cellStyle name="Normal 12 3 2 2 5" xfId="7193" xr:uid="{00000000-0005-0000-0000-00003A1C0000}"/>
    <cellStyle name="Normal 12 3 2 2 5 2" xfId="7194" xr:uid="{00000000-0005-0000-0000-00003B1C0000}"/>
    <cellStyle name="Normal 12 3 2 2 6" xfId="7195" xr:uid="{00000000-0005-0000-0000-00003C1C0000}"/>
    <cellStyle name="Normal 12 3 2 2 7" xfId="7196" xr:uid="{00000000-0005-0000-0000-00003D1C0000}"/>
    <cellStyle name="Normal 12 3 2 2 8" xfId="7197" xr:uid="{00000000-0005-0000-0000-00003E1C0000}"/>
    <cellStyle name="Normal 12 3 2 2_Lcc_inputs" xfId="7198" xr:uid="{00000000-0005-0000-0000-00003F1C0000}"/>
    <cellStyle name="Normal 12 3 2 3" xfId="7199" xr:uid="{00000000-0005-0000-0000-0000401C0000}"/>
    <cellStyle name="Normal 12 3 2 3 2" xfId="7200" xr:uid="{00000000-0005-0000-0000-0000411C0000}"/>
    <cellStyle name="Normal 12 3 2 3 2 2" xfId="7201" xr:uid="{00000000-0005-0000-0000-0000421C0000}"/>
    <cellStyle name="Normal 12 3 2 3 2 2 2" xfId="7202" xr:uid="{00000000-0005-0000-0000-0000431C0000}"/>
    <cellStyle name="Normal 12 3 2 3 2 3" xfId="7203" xr:uid="{00000000-0005-0000-0000-0000441C0000}"/>
    <cellStyle name="Normal 12 3 2 3 3" xfId="7204" xr:uid="{00000000-0005-0000-0000-0000451C0000}"/>
    <cellStyle name="Normal 12 3 2 3 3 2" xfId="7205" xr:uid="{00000000-0005-0000-0000-0000461C0000}"/>
    <cellStyle name="Normal 12 3 2 3 3 2 2" xfId="7206" xr:uid="{00000000-0005-0000-0000-0000471C0000}"/>
    <cellStyle name="Normal 12 3 2 3 3 3" xfId="7207" xr:uid="{00000000-0005-0000-0000-0000481C0000}"/>
    <cellStyle name="Normal 12 3 2 3 4" xfId="7208" xr:uid="{00000000-0005-0000-0000-0000491C0000}"/>
    <cellStyle name="Normal 12 3 2 3 4 2" xfId="7209" xr:uid="{00000000-0005-0000-0000-00004A1C0000}"/>
    <cellStyle name="Normal 12 3 2 3 5" xfId="7210" xr:uid="{00000000-0005-0000-0000-00004B1C0000}"/>
    <cellStyle name="Normal 12 3 2 3_Lcc_inputs" xfId="7211" xr:uid="{00000000-0005-0000-0000-00004C1C0000}"/>
    <cellStyle name="Normal 12 3 2 4" xfId="7212" xr:uid="{00000000-0005-0000-0000-00004D1C0000}"/>
    <cellStyle name="Normal 12 3 2 4 2" xfId="7213" xr:uid="{00000000-0005-0000-0000-00004E1C0000}"/>
    <cellStyle name="Normal 12 3 2 4 2 2" xfId="7214" xr:uid="{00000000-0005-0000-0000-00004F1C0000}"/>
    <cellStyle name="Normal 12 3 2 4 2 3" xfId="7215" xr:uid="{00000000-0005-0000-0000-0000501C0000}"/>
    <cellStyle name="Normal 12 3 2 4 3" xfId="7216" xr:uid="{00000000-0005-0000-0000-0000511C0000}"/>
    <cellStyle name="Normal 12 3 2 4 4" xfId="7217" xr:uid="{00000000-0005-0000-0000-0000521C0000}"/>
    <cellStyle name="Normal 12 3 2 4_Lcc_inputs" xfId="7218" xr:uid="{00000000-0005-0000-0000-0000531C0000}"/>
    <cellStyle name="Normal 12 3 2 5" xfId="7219" xr:uid="{00000000-0005-0000-0000-0000541C0000}"/>
    <cellStyle name="Normal 12 3 2 5 2" xfId="7220" xr:uid="{00000000-0005-0000-0000-0000551C0000}"/>
    <cellStyle name="Normal 12 3 2 5 2 2" xfId="7221" xr:uid="{00000000-0005-0000-0000-0000561C0000}"/>
    <cellStyle name="Normal 12 3 2 5 3" xfId="7222" xr:uid="{00000000-0005-0000-0000-0000571C0000}"/>
    <cellStyle name="Normal 12 3 2 6" xfId="7223" xr:uid="{00000000-0005-0000-0000-0000581C0000}"/>
    <cellStyle name="Normal 12 3 2 6 2" xfId="7224" xr:uid="{00000000-0005-0000-0000-0000591C0000}"/>
    <cellStyle name="Normal 12 3 2 7" xfId="7225" xr:uid="{00000000-0005-0000-0000-00005A1C0000}"/>
    <cellStyle name="Normal 12 3 2 8" xfId="7226" xr:uid="{00000000-0005-0000-0000-00005B1C0000}"/>
    <cellStyle name="Normal 12 3 2 9" xfId="7227" xr:uid="{00000000-0005-0000-0000-00005C1C0000}"/>
    <cellStyle name="Normal 12 3 2_Lcc_inputs" xfId="7228" xr:uid="{00000000-0005-0000-0000-00005D1C0000}"/>
    <cellStyle name="Normal 12 3 3" xfId="7229" xr:uid="{00000000-0005-0000-0000-00005E1C0000}"/>
    <cellStyle name="Normal 12 3 3 2" xfId="7230" xr:uid="{00000000-0005-0000-0000-00005F1C0000}"/>
    <cellStyle name="Normal 12 3 3 2 2" xfId="7231" xr:uid="{00000000-0005-0000-0000-0000601C0000}"/>
    <cellStyle name="Normal 12 3 3 2 2 2" xfId="7232" xr:uid="{00000000-0005-0000-0000-0000611C0000}"/>
    <cellStyle name="Normal 12 3 3 2 2 2 2" xfId="7233" xr:uid="{00000000-0005-0000-0000-0000621C0000}"/>
    <cellStyle name="Normal 12 3 3 2 2 3" xfId="7234" xr:uid="{00000000-0005-0000-0000-0000631C0000}"/>
    <cellStyle name="Normal 12 3 3 2 3" xfId="7235" xr:uid="{00000000-0005-0000-0000-0000641C0000}"/>
    <cellStyle name="Normal 12 3 3 2 3 2" xfId="7236" xr:uid="{00000000-0005-0000-0000-0000651C0000}"/>
    <cellStyle name="Normal 12 3 3 2 3 2 2" xfId="7237" xr:uid="{00000000-0005-0000-0000-0000661C0000}"/>
    <cellStyle name="Normal 12 3 3 2 3 3" xfId="7238" xr:uid="{00000000-0005-0000-0000-0000671C0000}"/>
    <cellStyle name="Normal 12 3 3 2 4" xfId="7239" xr:uid="{00000000-0005-0000-0000-0000681C0000}"/>
    <cellStyle name="Normal 12 3 3 2 4 2" xfId="7240" xr:uid="{00000000-0005-0000-0000-0000691C0000}"/>
    <cellStyle name="Normal 12 3 3 2 5" xfId="7241" xr:uid="{00000000-0005-0000-0000-00006A1C0000}"/>
    <cellStyle name="Normal 12 3 3 2_Lcc_inputs" xfId="7242" xr:uid="{00000000-0005-0000-0000-00006B1C0000}"/>
    <cellStyle name="Normal 12 3 3 3" xfId="7243" xr:uid="{00000000-0005-0000-0000-00006C1C0000}"/>
    <cellStyle name="Normal 12 3 3 3 2" xfId="7244" xr:uid="{00000000-0005-0000-0000-00006D1C0000}"/>
    <cellStyle name="Normal 12 3 3 3 2 2" xfId="7245" xr:uid="{00000000-0005-0000-0000-00006E1C0000}"/>
    <cellStyle name="Normal 12 3 3 3 2 3" xfId="7246" xr:uid="{00000000-0005-0000-0000-00006F1C0000}"/>
    <cellStyle name="Normal 12 3 3 3 3" xfId="7247" xr:uid="{00000000-0005-0000-0000-0000701C0000}"/>
    <cellStyle name="Normal 12 3 3 3 4" xfId="7248" xr:uid="{00000000-0005-0000-0000-0000711C0000}"/>
    <cellStyle name="Normal 12 3 3 3_Lcc_inputs" xfId="7249" xr:uid="{00000000-0005-0000-0000-0000721C0000}"/>
    <cellStyle name="Normal 12 3 3 4" xfId="7250" xr:uid="{00000000-0005-0000-0000-0000731C0000}"/>
    <cellStyle name="Normal 12 3 3 4 2" xfId="7251" xr:uid="{00000000-0005-0000-0000-0000741C0000}"/>
    <cellStyle name="Normal 12 3 3 4 2 2" xfId="7252" xr:uid="{00000000-0005-0000-0000-0000751C0000}"/>
    <cellStyle name="Normal 12 3 3 4 3" xfId="7253" xr:uid="{00000000-0005-0000-0000-0000761C0000}"/>
    <cellStyle name="Normal 12 3 3 5" xfId="7254" xr:uid="{00000000-0005-0000-0000-0000771C0000}"/>
    <cellStyle name="Normal 12 3 3 5 2" xfId="7255" xr:uid="{00000000-0005-0000-0000-0000781C0000}"/>
    <cellStyle name="Normal 12 3 3 6" xfId="7256" xr:uid="{00000000-0005-0000-0000-0000791C0000}"/>
    <cellStyle name="Normal 12 3 3 7" xfId="7257" xr:uid="{00000000-0005-0000-0000-00007A1C0000}"/>
    <cellStyle name="Normal 12 3 3 8" xfId="7258" xr:uid="{00000000-0005-0000-0000-00007B1C0000}"/>
    <cellStyle name="Normal 12 3 3_Lcc_inputs" xfId="7259" xr:uid="{00000000-0005-0000-0000-00007C1C0000}"/>
    <cellStyle name="Normal 12 3 4" xfId="7260" xr:uid="{00000000-0005-0000-0000-00007D1C0000}"/>
    <cellStyle name="Normal 12 3 4 2" xfId="7261" xr:uid="{00000000-0005-0000-0000-00007E1C0000}"/>
    <cellStyle name="Normal 12 3 4 2 2" xfId="7262" xr:uid="{00000000-0005-0000-0000-00007F1C0000}"/>
    <cellStyle name="Normal 12 3 4 3" xfId="7263" xr:uid="{00000000-0005-0000-0000-0000801C0000}"/>
    <cellStyle name="Normal 12 3 4 3 2" xfId="7264" xr:uid="{00000000-0005-0000-0000-0000811C0000}"/>
    <cellStyle name="Normal 12 3 4 3 3" xfId="7265" xr:uid="{00000000-0005-0000-0000-0000821C0000}"/>
    <cellStyle name="Normal 12 3 4 4" xfId="7266" xr:uid="{00000000-0005-0000-0000-0000831C0000}"/>
    <cellStyle name="Normal 12 3 4 4 2" xfId="7267" xr:uid="{00000000-0005-0000-0000-0000841C0000}"/>
    <cellStyle name="Normal 12 3 4 5" xfId="7268" xr:uid="{00000000-0005-0000-0000-0000851C0000}"/>
    <cellStyle name="Normal 12 3 4_Lcc_inputs" xfId="7269" xr:uid="{00000000-0005-0000-0000-0000861C0000}"/>
    <cellStyle name="Normal 12 3 5" xfId="7270" xr:uid="{00000000-0005-0000-0000-0000871C0000}"/>
    <cellStyle name="Normal 12 3 5 2" xfId="7271" xr:uid="{00000000-0005-0000-0000-0000881C0000}"/>
    <cellStyle name="Normal 12 3 5 2 2" xfId="7272" xr:uid="{00000000-0005-0000-0000-0000891C0000}"/>
    <cellStyle name="Normal 12 3 5 2 2 2" xfId="7273" xr:uid="{00000000-0005-0000-0000-00008A1C0000}"/>
    <cellStyle name="Normal 12 3 5 2 2 3" xfId="7274" xr:uid="{00000000-0005-0000-0000-00008B1C0000}"/>
    <cellStyle name="Normal 12 3 5 2 3" xfId="7275" xr:uid="{00000000-0005-0000-0000-00008C1C0000}"/>
    <cellStyle name="Normal 12 3 5 2 4" xfId="7276" xr:uid="{00000000-0005-0000-0000-00008D1C0000}"/>
    <cellStyle name="Normal 12 3 5 2_Lcc_inputs" xfId="7277" xr:uid="{00000000-0005-0000-0000-00008E1C0000}"/>
    <cellStyle name="Normal 12 3 5 3" xfId="7278" xr:uid="{00000000-0005-0000-0000-00008F1C0000}"/>
    <cellStyle name="Normal 12 3 5 3 2" xfId="7279" xr:uid="{00000000-0005-0000-0000-0000901C0000}"/>
    <cellStyle name="Normal 12 3 5 3 2 2" xfId="7280" xr:uid="{00000000-0005-0000-0000-0000911C0000}"/>
    <cellStyle name="Normal 12 3 5 3 3" xfId="7281" xr:uid="{00000000-0005-0000-0000-0000921C0000}"/>
    <cellStyle name="Normal 12 3 5 4" xfId="7282" xr:uid="{00000000-0005-0000-0000-0000931C0000}"/>
    <cellStyle name="Normal 12 3 5 4 2" xfId="7283" xr:uid="{00000000-0005-0000-0000-0000941C0000}"/>
    <cellStyle name="Normal 12 3 5 5" xfId="7284" xr:uid="{00000000-0005-0000-0000-0000951C0000}"/>
    <cellStyle name="Normal 12 3 5 6" xfId="7285" xr:uid="{00000000-0005-0000-0000-0000961C0000}"/>
    <cellStyle name="Normal 12 3 5 7" xfId="7286" xr:uid="{00000000-0005-0000-0000-0000971C0000}"/>
    <cellStyle name="Normal 12 3 5_Lcc_inputs" xfId="7287" xr:uid="{00000000-0005-0000-0000-0000981C0000}"/>
    <cellStyle name="Normal 12 3 6" xfId="7288" xr:uid="{00000000-0005-0000-0000-0000991C0000}"/>
    <cellStyle name="Normal 12 3 7" xfId="7289" xr:uid="{00000000-0005-0000-0000-00009A1C0000}"/>
    <cellStyle name="Normal 12 3 7 2" xfId="7290" xr:uid="{00000000-0005-0000-0000-00009B1C0000}"/>
    <cellStyle name="Normal 12 3 7 2 2" xfId="7291" xr:uid="{00000000-0005-0000-0000-00009C1C0000}"/>
    <cellStyle name="Normal 12 3 7 2 3" xfId="7292" xr:uid="{00000000-0005-0000-0000-00009D1C0000}"/>
    <cellStyle name="Normal 12 3 7 3" xfId="7293" xr:uid="{00000000-0005-0000-0000-00009E1C0000}"/>
    <cellStyle name="Normal 12 3 7 4" xfId="7294" xr:uid="{00000000-0005-0000-0000-00009F1C0000}"/>
    <cellStyle name="Normal 12 3 7_Lcc_inputs" xfId="7295" xr:uid="{00000000-0005-0000-0000-0000A01C0000}"/>
    <cellStyle name="Normal 12 3 8" xfId="7296" xr:uid="{00000000-0005-0000-0000-0000A11C0000}"/>
    <cellStyle name="Normal 12 3 8 2" xfId="7297" xr:uid="{00000000-0005-0000-0000-0000A21C0000}"/>
    <cellStyle name="Normal 12 3 8 2 2" xfId="7298" xr:uid="{00000000-0005-0000-0000-0000A31C0000}"/>
    <cellStyle name="Normal 12 3 8 3" xfId="7299" xr:uid="{00000000-0005-0000-0000-0000A41C0000}"/>
    <cellStyle name="Normal 12 4" xfId="7300" xr:uid="{00000000-0005-0000-0000-0000A51C0000}"/>
    <cellStyle name="Normal 12 4 2" xfId="7301" xr:uid="{00000000-0005-0000-0000-0000A61C0000}"/>
    <cellStyle name="Normal 12 4 2 2" xfId="7302" xr:uid="{00000000-0005-0000-0000-0000A71C0000}"/>
    <cellStyle name="Normal 12 4 2 2 2" xfId="7303" xr:uid="{00000000-0005-0000-0000-0000A81C0000}"/>
    <cellStyle name="Normal 12 4 2 2 2 2" xfId="7304" xr:uid="{00000000-0005-0000-0000-0000A91C0000}"/>
    <cellStyle name="Normal 12 4 2 2 2 2 2" xfId="7305" xr:uid="{00000000-0005-0000-0000-0000AA1C0000}"/>
    <cellStyle name="Normal 12 4 2 2 2 3" xfId="7306" xr:uid="{00000000-0005-0000-0000-0000AB1C0000}"/>
    <cellStyle name="Normal 12 4 2 2 3" xfId="7307" xr:uid="{00000000-0005-0000-0000-0000AC1C0000}"/>
    <cellStyle name="Normal 12 4 2 2 3 2" xfId="7308" xr:uid="{00000000-0005-0000-0000-0000AD1C0000}"/>
    <cellStyle name="Normal 12 4 2 2 3 2 2" xfId="7309" xr:uid="{00000000-0005-0000-0000-0000AE1C0000}"/>
    <cellStyle name="Normal 12 4 2 2 3 3" xfId="7310" xr:uid="{00000000-0005-0000-0000-0000AF1C0000}"/>
    <cellStyle name="Normal 12 4 2 2 4" xfId="7311" xr:uid="{00000000-0005-0000-0000-0000B01C0000}"/>
    <cellStyle name="Normal 12 4 2 2 4 2" xfId="7312" xr:uid="{00000000-0005-0000-0000-0000B11C0000}"/>
    <cellStyle name="Normal 12 4 2 2 5" xfId="7313" xr:uid="{00000000-0005-0000-0000-0000B21C0000}"/>
    <cellStyle name="Normal 12 4 2 2_Lcc_inputs" xfId="7314" xr:uid="{00000000-0005-0000-0000-0000B31C0000}"/>
    <cellStyle name="Normal 12 4 2 3" xfId="7315" xr:uid="{00000000-0005-0000-0000-0000B41C0000}"/>
    <cellStyle name="Normal 12 4 2 3 2" xfId="7316" xr:uid="{00000000-0005-0000-0000-0000B51C0000}"/>
    <cellStyle name="Normal 12 4 2 3 2 2" xfId="7317" xr:uid="{00000000-0005-0000-0000-0000B61C0000}"/>
    <cellStyle name="Normal 12 4 2 3 2 3" xfId="7318" xr:uid="{00000000-0005-0000-0000-0000B71C0000}"/>
    <cellStyle name="Normal 12 4 2 3 3" xfId="7319" xr:uid="{00000000-0005-0000-0000-0000B81C0000}"/>
    <cellStyle name="Normal 12 4 2 3 4" xfId="7320" xr:uid="{00000000-0005-0000-0000-0000B91C0000}"/>
    <cellStyle name="Normal 12 4 2 3_Lcc_inputs" xfId="7321" xr:uid="{00000000-0005-0000-0000-0000BA1C0000}"/>
    <cellStyle name="Normal 12 4 2 4" xfId="7322" xr:uid="{00000000-0005-0000-0000-0000BB1C0000}"/>
    <cellStyle name="Normal 12 4 2 4 2" xfId="7323" xr:uid="{00000000-0005-0000-0000-0000BC1C0000}"/>
    <cellStyle name="Normal 12 4 2 4 2 2" xfId="7324" xr:uid="{00000000-0005-0000-0000-0000BD1C0000}"/>
    <cellStyle name="Normal 12 4 2 4 3" xfId="7325" xr:uid="{00000000-0005-0000-0000-0000BE1C0000}"/>
    <cellStyle name="Normal 12 4 2 5" xfId="7326" xr:uid="{00000000-0005-0000-0000-0000BF1C0000}"/>
    <cellStyle name="Normal 12 4 2 5 2" xfId="7327" xr:uid="{00000000-0005-0000-0000-0000C01C0000}"/>
    <cellStyle name="Normal 12 4 2 6" xfId="7328" xr:uid="{00000000-0005-0000-0000-0000C11C0000}"/>
    <cellStyle name="Normal 12 4 2 7" xfId="7329" xr:uid="{00000000-0005-0000-0000-0000C21C0000}"/>
    <cellStyle name="Normal 12 4 2 8" xfId="7330" xr:uid="{00000000-0005-0000-0000-0000C31C0000}"/>
    <cellStyle name="Normal 12 4 2_Lcc_inputs" xfId="7331" xr:uid="{00000000-0005-0000-0000-0000C41C0000}"/>
    <cellStyle name="Normal 12 4 3" xfId="7332" xr:uid="{00000000-0005-0000-0000-0000C51C0000}"/>
    <cellStyle name="Normal 12 4 3 2" xfId="7333" xr:uid="{00000000-0005-0000-0000-0000C61C0000}"/>
    <cellStyle name="Normal 12 4 3 2 2" xfId="7334" xr:uid="{00000000-0005-0000-0000-0000C71C0000}"/>
    <cellStyle name="Normal 12 4 3 2 2 2" xfId="7335" xr:uid="{00000000-0005-0000-0000-0000C81C0000}"/>
    <cellStyle name="Normal 12 4 3 2 2 3" xfId="7336" xr:uid="{00000000-0005-0000-0000-0000C91C0000}"/>
    <cellStyle name="Normal 12 4 3 2 3" xfId="7337" xr:uid="{00000000-0005-0000-0000-0000CA1C0000}"/>
    <cellStyle name="Normal 12 4 3 2 4" xfId="7338" xr:uid="{00000000-0005-0000-0000-0000CB1C0000}"/>
    <cellStyle name="Normal 12 4 3 2_Lcc_inputs" xfId="7339" xr:uid="{00000000-0005-0000-0000-0000CC1C0000}"/>
    <cellStyle name="Normal 12 4 3 3" xfId="7340" xr:uid="{00000000-0005-0000-0000-0000CD1C0000}"/>
    <cellStyle name="Normal 12 4 3 3 2" xfId="7341" xr:uid="{00000000-0005-0000-0000-0000CE1C0000}"/>
    <cellStyle name="Normal 12 4 3 3 2 2" xfId="7342" xr:uid="{00000000-0005-0000-0000-0000CF1C0000}"/>
    <cellStyle name="Normal 12 4 3 3 3" xfId="7343" xr:uid="{00000000-0005-0000-0000-0000D01C0000}"/>
    <cellStyle name="Normal 12 4 3 4" xfId="7344" xr:uid="{00000000-0005-0000-0000-0000D11C0000}"/>
    <cellStyle name="Normal 12 4 3 4 2" xfId="7345" xr:uid="{00000000-0005-0000-0000-0000D21C0000}"/>
    <cellStyle name="Normal 12 4 3 5" xfId="7346" xr:uid="{00000000-0005-0000-0000-0000D31C0000}"/>
    <cellStyle name="Normal 12 4 3 6" xfId="7347" xr:uid="{00000000-0005-0000-0000-0000D41C0000}"/>
    <cellStyle name="Normal 12 4 3 7" xfId="7348" xr:uid="{00000000-0005-0000-0000-0000D51C0000}"/>
    <cellStyle name="Normal 12 4 3_Lcc_inputs" xfId="7349" xr:uid="{00000000-0005-0000-0000-0000D61C0000}"/>
    <cellStyle name="Normal 12 4 4" xfId="7350" xr:uid="{00000000-0005-0000-0000-0000D71C0000}"/>
    <cellStyle name="Normal 12 4 4 2" xfId="7351" xr:uid="{00000000-0005-0000-0000-0000D81C0000}"/>
    <cellStyle name="Normal 12 4 4 2 2" xfId="7352" xr:uid="{00000000-0005-0000-0000-0000D91C0000}"/>
    <cellStyle name="Normal 12 4 4 2 3" xfId="7353" xr:uid="{00000000-0005-0000-0000-0000DA1C0000}"/>
    <cellStyle name="Normal 12 4 4 3" xfId="7354" xr:uid="{00000000-0005-0000-0000-0000DB1C0000}"/>
    <cellStyle name="Normal 12 4 4 3 2" xfId="7355" xr:uid="{00000000-0005-0000-0000-0000DC1C0000}"/>
    <cellStyle name="Normal 12 4 4 4" xfId="7356" xr:uid="{00000000-0005-0000-0000-0000DD1C0000}"/>
    <cellStyle name="Normal 12 4 4 5" xfId="7357" xr:uid="{00000000-0005-0000-0000-0000DE1C0000}"/>
    <cellStyle name="Normal 12 4 4_Lcc_inputs" xfId="7358" xr:uid="{00000000-0005-0000-0000-0000DF1C0000}"/>
    <cellStyle name="Normal 12 4 5" xfId="7359" xr:uid="{00000000-0005-0000-0000-0000E01C0000}"/>
    <cellStyle name="Normal 12 4 5 2" xfId="7360" xr:uid="{00000000-0005-0000-0000-0000E11C0000}"/>
    <cellStyle name="Normal 12 4 5 2 2" xfId="7361" xr:uid="{00000000-0005-0000-0000-0000E21C0000}"/>
    <cellStyle name="Normal 12 4 5 2 3" xfId="7362" xr:uid="{00000000-0005-0000-0000-0000E31C0000}"/>
    <cellStyle name="Normal 12 4 5 3" xfId="7363" xr:uid="{00000000-0005-0000-0000-0000E41C0000}"/>
    <cellStyle name="Normal 12 4 5 4" xfId="7364" xr:uid="{00000000-0005-0000-0000-0000E51C0000}"/>
    <cellStyle name="Normal 12 4 5_Lcc_inputs" xfId="7365" xr:uid="{00000000-0005-0000-0000-0000E61C0000}"/>
    <cellStyle name="Normal 12 4 6" xfId="7366" xr:uid="{00000000-0005-0000-0000-0000E71C0000}"/>
    <cellStyle name="Normal 12 4 6 2" xfId="7367" xr:uid="{00000000-0005-0000-0000-0000E81C0000}"/>
    <cellStyle name="Normal 12 4 6 3" xfId="7368" xr:uid="{00000000-0005-0000-0000-0000E91C0000}"/>
    <cellStyle name="Normal 12 4 7" xfId="7369" xr:uid="{00000000-0005-0000-0000-0000EA1C0000}"/>
    <cellStyle name="Normal 12 4 7 2" xfId="7370" xr:uid="{00000000-0005-0000-0000-0000EB1C0000}"/>
    <cellStyle name="Normal 12 4 8" xfId="7371" xr:uid="{00000000-0005-0000-0000-0000EC1C0000}"/>
    <cellStyle name="Normal 12 4 9" xfId="7372" xr:uid="{00000000-0005-0000-0000-0000ED1C0000}"/>
    <cellStyle name="Normal 12 4_Lcc_inputs" xfId="7373" xr:uid="{00000000-0005-0000-0000-0000EE1C0000}"/>
    <cellStyle name="Normal 12 5" xfId="7374" xr:uid="{00000000-0005-0000-0000-0000EF1C0000}"/>
    <cellStyle name="Normal 12 5 2" xfId="7375" xr:uid="{00000000-0005-0000-0000-0000F01C0000}"/>
    <cellStyle name="Normal 12 5 2 2" xfId="7376" xr:uid="{00000000-0005-0000-0000-0000F11C0000}"/>
    <cellStyle name="Normal 12 5 2 2 2" xfId="7377" xr:uid="{00000000-0005-0000-0000-0000F21C0000}"/>
    <cellStyle name="Normal 12 5 2 2 2 2" xfId="7378" xr:uid="{00000000-0005-0000-0000-0000F31C0000}"/>
    <cellStyle name="Normal 12 5 2 2 2 2 2" xfId="7379" xr:uid="{00000000-0005-0000-0000-0000F41C0000}"/>
    <cellStyle name="Normal 12 5 2 2 2 3" xfId="7380" xr:uid="{00000000-0005-0000-0000-0000F51C0000}"/>
    <cellStyle name="Normal 12 5 2 2 3" xfId="7381" xr:uid="{00000000-0005-0000-0000-0000F61C0000}"/>
    <cellStyle name="Normal 12 5 2 2 3 2" xfId="7382" xr:uid="{00000000-0005-0000-0000-0000F71C0000}"/>
    <cellStyle name="Normal 12 5 2 2 3 2 2" xfId="7383" xr:uid="{00000000-0005-0000-0000-0000F81C0000}"/>
    <cellStyle name="Normal 12 5 2 2 3 3" xfId="7384" xr:uid="{00000000-0005-0000-0000-0000F91C0000}"/>
    <cellStyle name="Normal 12 5 2 2 4" xfId="7385" xr:uid="{00000000-0005-0000-0000-0000FA1C0000}"/>
    <cellStyle name="Normal 12 5 2 2 4 2" xfId="7386" xr:uid="{00000000-0005-0000-0000-0000FB1C0000}"/>
    <cellStyle name="Normal 12 5 2 2 5" xfId="7387" xr:uid="{00000000-0005-0000-0000-0000FC1C0000}"/>
    <cellStyle name="Normal 12 5 2 2_Lcc_inputs" xfId="7388" xr:uid="{00000000-0005-0000-0000-0000FD1C0000}"/>
    <cellStyle name="Normal 12 5 2 3" xfId="7389" xr:uid="{00000000-0005-0000-0000-0000FE1C0000}"/>
    <cellStyle name="Normal 12 5 2 3 2" xfId="7390" xr:uid="{00000000-0005-0000-0000-0000FF1C0000}"/>
    <cellStyle name="Normal 12 5 2 3 2 2" xfId="7391" xr:uid="{00000000-0005-0000-0000-0000001D0000}"/>
    <cellStyle name="Normal 12 5 2 3 2 3" xfId="7392" xr:uid="{00000000-0005-0000-0000-0000011D0000}"/>
    <cellStyle name="Normal 12 5 2 3 3" xfId="7393" xr:uid="{00000000-0005-0000-0000-0000021D0000}"/>
    <cellStyle name="Normal 12 5 2 3 4" xfId="7394" xr:uid="{00000000-0005-0000-0000-0000031D0000}"/>
    <cellStyle name="Normal 12 5 2 3_Lcc_inputs" xfId="7395" xr:uid="{00000000-0005-0000-0000-0000041D0000}"/>
    <cellStyle name="Normal 12 5 2 4" xfId="7396" xr:uid="{00000000-0005-0000-0000-0000051D0000}"/>
    <cellStyle name="Normal 12 5 2 4 2" xfId="7397" xr:uid="{00000000-0005-0000-0000-0000061D0000}"/>
    <cellStyle name="Normal 12 5 2 4 2 2" xfId="7398" xr:uid="{00000000-0005-0000-0000-0000071D0000}"/>
    <cellStyle name="Normal 12 5 2 4 3" xfId="7399" xr:uid="{00000000-0005-0000-0000-0000081D0000}"/>
    <cellStyle name="Normal 12 5 2 5" xfId="7400" xr:uid="{00000000-0005-0000-0000-0000091D0000}"/>
    <cellStyle name="Normal 12 5 2 5 2" xfId="7401" xr:uid="{00000000-0005-0000-0000-00000A1D0000}"/>
    <cellStyle name="Normal 12 5 2 6" xfId="7402" xr:uid="{00000000-0005-0000-0000-00000B1D0000}"/>
    <cellStyle name="Normal 12 5 2 7" xfId="7403" xr:uid="{00000000-0005-0000-0000-00000C1D0000}"/>
    <cellStyle name="Normal 12 5 2 8" xfId="7404" xr:uid="{00000000-0005-0000-0000-00000D1D0000}"/>
    <cellStyle name="Normal 12 5 2_Lcc_inputs" xfId="7405" xr:uid="{00000000-0005-0000-0000-00000E1D0000}"/>
    <cellStyle name="Normal 12 5 3" xfId="7406" xr:uid="{00000000-0005-0000-0000-00000F1D0000}"/>
    <cellStyle name="Normal 12 5 3 2" xfId="7407" xr:uid="{00000000-0005-0000-0000-0000101D0000}"/>
    <cellStyle name="Normal 12 5 3 2 2" xfId="7408" xr:uid="{00000000-0005-0000-0000-0000111D0000}"/>
    <cellStyle name="Normal 12 5 3 2 2 2" xfId="7409" xr:uid="{00000000-0005-0000-0000-0000121D0000}"/>
    <cellStyle name="Normal 12 5 3 2 3" xfId="7410" xr:uid="{00000000-0005-0000-0000-0000131D0000}"/>
    <cellStyle name="Normal 12 5 3 3" xfId="7411" xr:uid="{00000000-0005-0000-0000-0000141D0000}"/>
    <cellStyle name="Normal 12 5 3 3 2" xfId="7412" xr:uid="{00000000-0005-0000-0000-0000151D0000}"/>
    <cellStyle name="Normal 12 5 3 3 2 2" xfId="7413" xr:uid="{00000000-0005-0000-0000-0000161D0000}"/>
    <cellStyle name="Normal 12 5 3 3 3" xfId="7414" xr:uid="{00000000-0005-0000-0000-0000171D0000}"/>
    <cellStyle name="Normal 12 5 3 4" xfId="7415" xr:uid="{00000000-0005-0000-0000-0000181D0000}"/>
    <cellStyle name="Normal 12 5 3 4 2" xfId="7416" xr:uid="{00000000-0005-0000-0000-0000191D0000}"/>
    <cellStyle name="Normal 12 5 3 5" xfId="7417" xr:uid="{00000000-0005-0000-0000-00001A1D0000}"/>
    <cellStyle name="Normal 12 5 3_Lcc_inputs" xfId="7418" xr:uid="{00000000-0005-0000-0000-00001B1D0000}"/>
    <cellStyle name="Normal 12 5 4" xfId="7419" xr:uid="{00000000-0005-0000-0000-00001C1D0000}"/>
    <cellStyle name="Normal 12 5 4 2" xfId="7420" xr:uid="{00000000-0005-0000-0000-00001D1D0000}"/>
    <cellStyle name="Normal 12 5 4 2 2" xfId="7421" xr:uid="{00000000-0005-0000-0000-00001E1D0000}"/>
    <cellStyle name="Normal 12 5 4 2 3" xfId="7422" xr:uid="{00000000-0005-0000-0000-00001F1D0000}"/>
    <cellStyle name="Normal 12 5 4 3" xfId="7423" xr:uid="{00000000-0005-0000-0000-0000201D0000}"/>
    <cellStyle name="Normal 12 5 4 4" xfId="7424" xr:uid="{00000000-0005-0000-0000-0000211D0000}"/>
    <cellStyle name="Normal 12 5 4_Lcc_inputs" xfId="7425" xr:uid="{00000000-0005-0000-0000-0000221D0000}"/>
    <cellStyle name="Normal 12 5 5" xfId="7426" xr:uid="{00000000-0005-0000-0000-0000231D0000}"/>
    <cellStyle name="Normal 12 5 5 2" xfId="7427" xr:uid="{00000000-0005-0000-0000-0000241D0000}"/>
    <cellStyle name="Normal 12 5 5 2 2" xfId="7428" xr:uid="{00000000-0005-0000-0000-0000251D0000}"/>
    <cellStyle name="Normal 12 5 5 3" xfId="7429" xr:uid="{00000000-0005-0000-0000-0000261D0000}"/>
    <cellStyle name="Normal 12 5 6" xfId="7430" xr:uid="{00000000-0005-0000-0000-0000271D0000}"/>
    <cellStyle name="Normal 12 5 6 2" xfId="7431" xr:uid="{00000000-0005-0000-0000-0000281D0000}"/>
    <cellStyle name="Normal 12 5 7" xfId="7432" xr:uid="{00000000-0005-0000-0000-0000291D0000}"/>
    <cellStyle name="Normal 12 5 8" xfId="7433" xr:uid="{00000000-0005-0000-0000-00002A1D0000}"/>
    <cellStyle name="Normal 12 5 9" xfId="7434" xr:uid="{00000000-0005-0000-0000-00002B1D0000}"/>
    <cellStyle name="Normal 12 5_Lcc_inputs" xfId="7435" xr:uid="{00000000-0005-0000-0000-00002C1D0000}"/>
    <cellStyle name="Normal 12 6" xfId="7436" xr:uid="{00000000-0005-0000-0000-00002D1D0000}"/>
    <cellStyle name="Normal 12 6 2" xfId="7437" xr:uid="{00000000-0005-0000-0000-00002E1D0000}"/>
    <cellStyle name="Normal 12 6 2 2" xfId="7438" xr:uid="{00000000-0005-0000-0000-00002F1D0000}"/>
    <cellStyle name="Normal 12 6 2 2 2" xfId="7439" xr:uid="{00000000-0005-0000-0000-0000301D0000}"/>
    <cellStyle name="Normal 12 6 2 2 2 2" xfId="7440" xr:uid="{00000000-0005-0000-0000-0000311D0000}"/>
    <cellStyle name="Normal 12 6 2 2 2 2 2" xfId="7441" xr:uid="{00000000-0005-0000-0000-0000321D0000}"/>
    <cellStyle name="Normal 12 6 2 2 2 3" xfId="7442" xr:uid="{00000000-0005-0000-0000-0000331D0000}"/>
    <cellStyle name="Normal 12 6 2 2 3" xfId="7443" xr:uid="{00000000-0005-0000-0000-0000341D0000}"/>
    <cellStyle name="Normal 12 6 2 2 3 2" xfId="7444" xr:uid="{00000000-0005-0000-0000-0000351D0000}"/>
    <cellStyle name="Normal 12 6 2 2 3 2 2" xfId="7445" xr:uid="{00000000-0005-0000-0000-0000361D0000}"/>
    <cellStyle name="Normal 12 6 2 2 3 3" xfId="7446" xr:uid="{00000000-0005-0000-0000-0000371D0000}"/>
    <cellStyle name="Normal 12 6 2 2 4" xfId="7447" xr:uid="{00000000-0005-0000-0000-0000381D0000}"/>
    <cellStyle name="Normal 12 6 2 2 4 2" xfId="7448" xr:uid="{00000000-0005-0000-0000-0000391D0000}"/>
    <cellStyle name="Normal 12 6 2 2 5" xfId="7449" xr:uid="{00000000-0005-0000-0000-00003A1D0000}"/>
    <cellStyle name="Normal 12 6 2 2_Lcc_inputs" xfId="7450" xr:uid="{00000000-0005-0000-0000-00003B1D0000}"/>
    <cellStyle name="Normal 12 6 2 3" xfId="7451" xr:uid="{00000000-0005-0000-0000-00003C1D0000}"/>
    <cellStyle name="Normal 12 6 2 3 2" xfId="7452" xr:uid="{00000000-0005-0000-0000-00003D1D0000}"/>
    <cellStyle name="Normal 12 6 2 3 2 2" xfId="7453" xr:uid="{00000000-0005-0000-0000-00003E1D0000}"/>
    <cellStyle name="Normal 12 6 2 3 2 3" xfId="7454" xr:uid="{00000000-0005-0000-0000-00003F1D0000}"/>
    <cellStyle name="Normal 12 6 2 3 3" xfId="7455" xr:uid="{00000000-0005-0000-0000-0000401D0000}"/>
    <cellStyle name="Normal 12 6 2 3 4" xfId="7456" xr:uid="{00000000-0005-0000-0000-0000411D0000}"/>
    <cellStyle name="Normal 12 6 2 3_Lcc_inputs" xfId="7457" xr:uid="{00000000-0005-0000-0000-0000421D0000}"/>
    <cellStyle name="Normal 12 6 2 4" xfId="7458" xr:uid="{00000000-0005-0000-0000-0000431D0000}"/>
    <cellStyle name="Normal 12 6 2 4 2" xfId="7459" xr:uid="{00000000-0005-0000-0000-0000441D0000}"/>
    <cellStyle name="Normal 12 6 2 4 2 2" xfId="7460" xr:uid="{00000000-0005-0000-0000-0000451D0000}"/>
    <cellStyle name="Normal 12 6 2 4 3" xfId="7461" xr:uid="{00000000-0005-0000-0000-0000461D0000}"/>
    <cellStyle name="Normal 12 6 2 5" xfId="7462" xr:uid="{00000000-0005-0000-0000-0000471D0000}"/>
    <cellStyle name="Normal 12 6 2 5 2" xfId="7463" xr:uid="{00000000-0005-0000-0000-0000481D0000}"/>
    <cellStyle name="Normal 12 6 2 6" xfId="7464" xr:uid="{00000000-0005-0000-0000-0000491D0000}"/>
    <cellStyle name="Normal 12 6 2 7" xfId="7465" xr:uid="{00000000-0005-0000-0000-00004A1D0000}"/>
    <cellStyle name="Normal 12 6 2 8" xfId="7466" xr:uid="{00000000-0005-0000-0000-00004B1D0000}"/>
    <cellStyle name="Normal 12 6 2_Lcc_inputs" xfId="7467" xr:uid="{00000000-0005-0000-0000-00004C1D0000}"/>
    <cellStyle name="Normal 12 6 3" xfId="7468" xr:uid="{00000000-0005-0000-0000-00004D1D0000}"/>
    <cellStyle name="Normal 12 6 3 2" xfId="7469" xr:uid="{00000000-0005-0000-0000-00004E1D0000}"/>
    <cellStyle name="Normal 12 6 3 2 2" xfId="7470" xr:uid="{00000000-0005-0000-0000-00004F1D0000}"/>
    <cellStyle name="Normal 12 6 3 2 2 2" xfId="7471" xr:uid="{00000000-0005-0000-0000-0000501D0000}"/>
    <cellStyle name="Normal 12 6 3 2 3" xfId="7472" xr:uid="{00000000-0005-0000-0000-0000511D0000}"/>
    <cellStyle name="Normal 12 6 3 3" xfId="7473" xr:uid="{00000000-0005-0000-0000-0000521D0000}"/>
    <cellStyle name="Normal 12 6 3 3 2" xfId="7474" xr:uid="{00000000-0005-0000-0000-0000531D0000}"/>
    <cellStyle name="Normal 12 6 3 3 2 2" xfId="7475" xr:uid="{00000000-0005-0000-0000-0000541D0000}"/>
    <cellStyle name="Normal 12 6 3 3 3" xfId="7476" xr:uid="{00000000-0005-0000-0000-0000551D0000}"/>
    <cellStyle name="Normal 12 6 3 4" xfId="7477" xr:uid="{00000000-0005-0000-0000-0000561D0000}"/>
    <cellStyle name="Normal 12 6 3 4 2" xfId="7478" xr:uid="{00000000-0005-0000-0000-0000571D0000}"/>
    <cellStyle name="Normal 12 6 3 5" xfId="7479" xr:uid="{00000000-0005-0000-0000-0000581D0000}"/>
    <cellStyle name="Normal 12 6 3_Lcc_inputs" xfId="7480" xr:uid="{00000000-0005-0000-0000-0000591D0000}"/>
    <cellStyle name="Normal 12 6 4" xfId="7481" xr:uid="{00000000-0005-0000-0000-00005A1D0000}"/>
    <cellStyle name="Normal 12 6 4 2" xfId="7482" xr:uid="{00000000-0005-0000-0000-00005B1D0000}"/>
    <cellStyle name="Normal 12 6 4 2 2" xfId="7483" xr:uid="{00000000-0005-0000-0000-00005C1D0000}"/>
    <cellStyle name="Normal 12 6 4 2 3" xfId="7484" xr:uid="{00000000-0005-0000-0000-00005D1D0000}"/>
    <cellStyle name="Normal 12 6 4 3" xfId="7485" xr:uid="{00000000-0005-0000-0000-00005E1D0000}"/>
    <cellStyle name="Normal 12 6 4 4" xfId="7486" xr:uid="{00000000-0005-0000-0000-00005F1D0000}"/>
    <cellStyle name="Normal 12 6 4_Lcc_inputs" xfId="7487" xr:uid="{00000000-0005-0000-0000-0000601D0000}"/>
    <cellStyle name="Normal 12 6 5" xfId="7488" xr:uid="{00000000-0005-0000-0000-0000611D0000}"/>
    <cellStyle name="Normal 12 6 5 2" xfId="7489" xr:uid="{00000000-0005-0000-0000-0000621D0000}"/>
    <cellStyle name="Normal 12 6 5 2 2" xfId="7490" xr:uid="{00000000-0005-0000-0000-0000631D0000}"/>
    <cellStyle name="Normal 12 6 5 3" xfId="7491" xr:uid="{00000000-0005-0000-0000-0000641D0000}"/>
    <cellStyle name="Normal 12 6 6" xfId="7492" xr:uid="{00000000-0005-0000-0000-0000651D0000}"/>
    <cellStyle name="Normal 12 6 6 2" xfId="7493" xr:uid="{00000000-0005-0000-0000-0000661D0000}"/>
    <cellStyle name="Normal 12 6 7" xfId="7494" xr:uid="{00000000-0005-0000-0000-0000671D0000}"/>
    <cellStyle name="Normal 12 6 8" xfId="7495" xr:uid="{00000000-0005-0000-0000-0000681D0000}"/>
    <cellStyle name="Normal 12 6 9" xfId="7496" xr:uid="{00000000-0005-0000-0000-0000691D0000}"/>
    <cellStyle name="Normal 12 6_Lcc_inputs" xfId="7497" xr:uid="{00000000-0005-0000-0000-00006A1D0000}"/>
    <cellStyle name="Normal 12 7" xfId="7498" xr:uid="{00000000-0005-0000-0000-00006B1D0000}"/>
    <cellStyle name="Normal 12 7 2" xfId="7499" xr:uid="{00000000-0005-0000-0000-00006C1D0000}"/>
    <cellStyle name="Normal 12 7 2 2" xfId="7500" xr:uid="{00000000-0005-0000-0000-00006D1D0000}"/>
    <cellStyle name="Normal 12 7 2 2 2" xfId="7501" xr:uid="{00000000-0005-0000-0000-00006E1D0000}"/>
    <cellStyle name="Normal 12 7 2 2 2 2" xfId="7502" xr:uid="{00000000-0005-0000-0000-00006F1D0000}"/>
    <cellStyle name="Normal 12 7 2 2 2 2 2" xfId="7503" xr:uid="{00000000-0005-0000-0000-0000701D0000}"/>
    <cellStyle name="Normal 12 7 2 2 2 3" xfId="7504" xr:uid="{00000000-0005-0000-0000-0000711D0000}"/>
    <cellStyle name="Normal 12 7 2 2 3" xfId="7505" xr:uid="{00000000-0005-0000-0000-0000721D0000}"/>
    <cellStyle name="Normal 12 7 2 2 3 2" xfId="7506" xr:uid="{00000000-0005-0000-0000-0000731D0000}"/>
    <cellStyle name="Normal 12 7 2 2 3 2 2" xfId="7507" xr:uid="{00000000-0005-0000-0000-0000741D0000}"/>
    <cellStyle name="Normal 12 7 2 2 3 3" xfId="7508" xr:uid="{00000000-0005-0000-0000-0000751D0000}"/>
    <cellStyle name="Normal 12 7 2 2 4" xfId="7509" xr:uid="{00000000-0005-0000-0000-0000761D0000}"/>
    <cellStyle name="Normal 12 7 2 2 4 2" xfId="7510" xr:uid="{00000000-0005-0000-0000-0000771D0000}"/>
    <cellStyle name="Normal 12 7 2 2 5" xfId="7511" xr:uid="{00000000-0005-0000-0000-0000781D0000}"/>
    <cellStyle name="Normal 12 7 2 2_Lcc_inputs" xfId="7512" xr:uid="{00000000-0005-0000-0000-0000791D0000}"/>
    <cellStyle name="Normal 12 7 2 3" xfId="7513" xr:uid="{00000000-0005-0000-0000-00007A1D0000}"/>
    <cellStyle name="Normal 12 7 2 3 2" xfId="7514" xr:uid="{00000000-0005-0000-0000-00007B1D0000}"/>
    <cellStyle name="Normal 12 7 2 3 2 2" xfId="7515" xr:uid="{00000000-0005-0000-0000-00007C1D0000}"/>
    <cellStyle name="Normal 12 7 2 3 2 3" xfId="7516" xr:uid="{00000000-0005-0000-0000-00007D1D0000}"/>
    <cellStyle name="Normal 12 7 2 3 3" xfId="7517" xr:uid="{00000000-0005-0000-0000-00007E1D0000}"/>
    <cellStyle name="Normal 12 7 2 3 4" xfId="7518" xr:uid="{00000000-0005-0000-0000-00007F1D0000}"/>
    <cellStyle name="Normal 12 7 2 3_Lcc_inputs" xfId="7519" xr:uid="{00000000-0005-0000-0000-0000801D0000}"/>
    <cellStyle name="Normal 12 7 2 4" xfId="7520" xr:uid="{00000000-0005-0000-0000-0000811D0000}"/>
    <cellStyle name="Normal 12 7 2 4 2" xfId="7521" xr:uid="{00000000-0005-0000-0000-0000821D0000}"/>
    <cellStyle name="Normal 12 7 2 4 2 2" xfId="7522" xr:uid="{00000000-0005-0000-0000-0000831D0000}"/>
    <cellStyle name="Normal 12 7 2 4 3" xfId="7523" xr:uid="{00000000-0005-0000-0000-0000841D0000}"/>
    <cellStyle name="Normal 12 7 2 5" xfId="7524" xr:uid="{00000000-0005-0000-0000-0000851D0000}"/>
    <cellStyle name="Normal 12 7 2 5 2" xfId="7525" xr:uid="{00000000-0005-0000-0000-0000861D0000}"/>
    <cellStyle name="Normal 12 7 2 6" xfId="7526" xr:uid="{00000000-0005-0000-0000-0000871D0000}"/>
    <cellStyle name="Normal 12 7 2 7" xfId="7527" xr:uid="{00000000-0005-0000-0000-0000881D0000}"/>
    <cellStyle name="Normal 12 7 2 8" xfId="7528" xr:uid="{00000000-0005-0000-0000-0000891D0000}"/>
    <cellStyle name="Normal 12 7 2_Lcc_inputs" xfId="7529" xr:uid="{00000000-0005-0000-0000-00008A1D0000}"/>
    <cellStyle name="Normal 12 7 3" xfId="7530" xr:uid="{00000000-0005-0000-0000-00008B1D0000}"/>
    <cellStyle name="Normal 12 7 3 2" xfId="7531" xr:uid="{00000000-0005-0000-0000-00008C1D0000}"/>
    <cellStyle name="Normal 12 7 3 2 2" xfId="7532" xr:uid="{00000000-0005-0000-0000-00008D1D0000}"/>
    <cellStyle name="Normal 12 7 3 2 2 2" xfId="7533" xr:uid="{00000000-0005-0000-0000-00008E1D0000}"/>
    <cellStyle name="Normal 12 7 3 2 3" xfId="7534" xr:uid="{00000000-0005-0000-0000-00008F1D0000}"/>
    <cellStyle name="Normal 12 7 3 3" xfId="7535" xr:uid="{00000000-0005-0000-0000-0000901D0000}"/>
    <cellStyle name="Normal 12 7 3 3 2" xfId="7536" xr:uid="{00000000-0005-0000-0000-0000911D0000}"/>
    <cellStyle name="Normal 12 7 3 3 2 2" xfId="7537" xr:uid="{00000000-0005-0000-0000-0000921D0000}"/>
    <cellStyle name="Normal 12 7 3 3 3" xfId="7538" xr:uid="{00000000-0005-0000-0000-0000931D0000}"/>
    <cellStyle name="Normal 12 7 3 4" xfId="7539" xr:uid="{00000000-0005-0000-0000-0000941D0000}"/>
    <cellStyle name="Normal 12 7 3 4 2" xfId="7540" xr:uid="{00000000-0005-0000-0000-0000951D0000}"/>
    <cellStyle name="Normal 12 7 3 5" xfId="7541" xr:uid="{00000000-0005-0000-0000-0000961D0000}"/>
    <cellStyle name="Normal 12 7 3_Lcc_inputs" xfId="7542" xr:uid="{00000000-0005-0000-0000-0000971D0000}"/>
    <cellStyle name="Normal 12 7 4" xfId="7543" xr:uid="{00000000-0005-0000-0000-0000981D0000}"/>
    <cellStyle name="Normal 12 7 4 2" xfId="7544" xr:uid="{00000000-0005-0000-0000-0000991D0000}"/>
    <cellStyle name="Normal 12 7 4 2 2" xfId="7545" xr:uid="{00000000-0005-0000-0000-00009A1D0000}"/>
    <cellStyle name="Normal 12 7 4 2 3" xfId="7546" xr:uid="{00000000-0005-0000-0000-00009B1D0000}"/>
    <cellStyle name="Normal 12 7 4 3" xfId="7547" xr:uid="{00000000-0005-0000-0000-00009C1D0000}"/>
    <cellStyle name="Normal 12 7 4 4" xfId="7548" xr:uid="{00000000-0005-0000-0000-00009D1D0000}"/>
    <cellStyle name="Normal 12 7 4_Lcc_inputs" xfId="7549" xr:uid="{00000000-0005-0000-0000-00009E1D0000}"/>
    <cellStyle name="Normal 12 7 5" xfId="7550" xr:uid="{00000000-0005-0000-0000-00009F1D0000}"/>
    <cellStyle name="Normal 12 7 5 2" xfId="7551" xr:uid="{00000000-0005-0000-0000-0000A01D0000}"/>
    <cellStyle name="Normal 12 7 5 2 2" xfId="7552" xr:uid="{00000000-0005-0000-0000-0000A11D0000}"/>
    <cellStyle name="Normal 12 7 5 3" xfId="7553" xr:uid="{00000000-0005-0000-0000-0000A21D0000}"/>
    <cellStyle name="Normal 12 7 6" xfId="7554" xr:uid="{00000000-0005-0000-0000-0000A31D0000}"/>
    <cellStyle name="Normal 12 7 6 2" xfId="7555" xr:uid="{00000000-0005-0000-0000-0000A41D0000}"/>
    <cellStyle name="Normal 12 7 7" xfId="7556" xr:uid="{00000000-0005-0000-0000-0000A51D0000}"/>
    <cellStyle name="Normal 12 7 8" xfId="7557" xr:uid="{00000000-0005-0000-0000-0000A61D0000}"/>
    <cellStyle name="Normal 12 7 9" xfId="7558" xr:uid="{00000000-0005-0000-0000-0000A71D0000}"/>
    <cellStyle name="Normal 12 7_Lcc_inputs" xfId="7559" xr:uid="{00000000-0005-0000-0000-0000A81D0000}"/>
    <cellStyle name="Normal 12 8" xfId="7560" xr:uid="{00000000-0005-0000-0000-0000A91D0000}"/>
    <cellStyle name="Normal 12 8 2" xfId="7561" xr:uid="{00000000-0005-0000-0000-0000AA1D0000}"/>
    <cellStyle name="Normal 12 8 2 2" xfId="7562" xr:uid="{00000000-0005-0000-0000-0000AB1D0000}"/>
    <cellStyle name="Normal 12 8 2 2 2" xfId="7563" xr:uid="{00000000-0005-0000-0000-0000AC1D0000}"/>
    <cellStyle name="Normal 12 8 2 2 2 2" xfId="7564" xr:uid="{00000000-0005-0000-0000-0000AD1D0000}"/>
    <cellStyle name="Normal 12 8 2 2 3" xfId="7565" xr:uid="{00000000-0005-0000-0000-0000AE1D0000}"/>
    <cellStyle name="Normal 12 8 2 3" xfId="7566" xr:uid="{00000000-0005-0000-0000-0000AF1D0000}"/>
    <cellStyle name="Normal 12 8 2 3 2" xfId="7567" xr:uid="{00000000-0005-0000-0000-0000B01D0000}"/>
    <cellStyle name="Normal 12 8 2 3 2 2" xfId="7568" xr:uid="{00000000-0005-0000-0000-0000B11D0000}"/>
    <cellStyle name="Normal 12 8 2 3 3" xfId="7569" xr:uid="{00000000-0005-0000-0000-0000B21D0000}"/>
    <cellStyle name="Normal 12 8 2 4" xfId="7570" xr:uid="{00000000-0005-0000-0000-0000B31D0000}"/>
    <cellStyle name="Normal 12 8 2 4 2" xfId="7571" xr:uid="{00000000-0005-0000-0000-0000B41D0000}"/>
    <cellStyle name="Normal 12 8 2 5" xfId="7572" xr:uid="{00000000-0005-0000-0000-0000B51D0000}"/>
    <cellStyle name="Normal 12 8 2_Lcc_inputs" xfId="7573" xr:uid="{00000000-0005-0000-0000-0000B61D0000}"/>
    <cellStyle name="Normal 12 8 3" xfId="7574" xr:uid="{00000000-0005-0000-0000-0000B71D0000}"/>
    <cellStyle name="Normal 12 8 3 2" xfId="7575" xr:uid="{00000000-0005-0000-0000-0000B81D0000}"/>
    <cellStyle name="Normal 12 8 3 2 2" xfId="7576" xr:uid="{00000000-0005-0000-0000-0000B91D0000}"/>
    <cellStyle name="Normal 12 8 3 2 3" xfId="7577" xr:uid="{00000000-0005-0000-0000-0000BA1D0000}"/>
    <cellStyle name="Normal 12 8 3 3" xfId="7578" xr:uid="{00000000-0005-0000-0000-0000BB1D0000}"/>
    <cellStyle name="Normal 12 8 3 4" xfId="7579" xr:uid="{00000000-0005-0000-0000-0000BC1D0000}"/>
    <cellStyle name="Normal 12 8 3_Lcc_inputs" xfId="7580" xr:uid="{00000000-0005-0000-0000-0000BD1D0000}"/>
    <cellStyle name="Normal 12 8 4" xfId="7581" xr:uid="{00000000-0005-0000-0000-0000BE1D0000}"/>
    <cellStyle name="Normal 12 8 4 2" xfId="7582" xr:uid="{00000000-0005-0000-0000-0000BF1D0000}"/>
    <cellStyle name="Normal 12 8 4 2 2" xfId="7583" xr:uid="{00000000-0005-0000-0000-0000C01D0000}"/>
    <cellStyle name="Normal 12 8 4 3" xfId="7584" xr:uid="{00000000-0005-0000-0000-0000C11D0000}"/>
    <cellStyle name="Normal 12 8 5" xfId="7585" xr:uid="{00000000-0005-0000-0000-0000C21D0000}"/>
    <cellStyle name="Normal 12 8 5 2" xfId="7586" xr:uid="{00000000-0005-0000-0000-0000C31D0000}"/>
    <cellStyle name="Normal 12 8 6" xfId="7587" xr:uid="{00000000-0005-0000-0000-0000C41D0000}"/>
    <cellStyle name="Normal 12 8 7" xfId="7588" xr:uid="{00000000-0005-0000-0000-0000C51D0000}"/>
    <cellStyle name="Normal 12 8 8" xfId="7589" xr:uid="{00000000-0005-0000-0000-0000C61D0000}"/>
    <cellStyle name="Normal 12 8_Lcc_inputs" xfId="7590" xr:uid="{00000000-0005-0000-0000-0000C71D0000}"/>
    <cellStyle name="Normal 12 9" xfId="7591" xr:uid="{00000000-0005-0000-0000-0000C81D0000}"/>
    <cellStyle name="Normal 12 9 2" xfId="7592" xr:uid="{00000000-0005-0000-0000-0000C91D0000}"/>
    <cellStyle name="Normal 12 9 2 2" xfId="7593" xr:uid="{00000000-0005-0000-0000-0000CA1D0000}"/>
    <cellStyle name="Normal 12 9 2 2 2" xfId="7594" xr:uid="{00000000-0005-0000-0000-0000CB1D0000}"/>
    <cellStyle name="Normal 12 9 2 2 2 2" xfId="7595" xr:uid="{00000000-0005-0000-0000-0000CC1D0000}"/>
    <cellStyle name="Normal 12 9 2 2 3" xfId="7596" xr:uid="{00000000-0005-0000-0000-0000CD1D0000}"/>
    <cellStyle name="Normal 12 9 2 3" xfId="7597" xr:uid="{00000000-0005-0000-0000-0000CE1D0000}"/>
    <cellStyle name="Normal 12 9 2 3 2" xfId="7598" xr:uid="{00000000-0005-0000-0000-0000CF1D0000}"/>
    <cellStyle name="Normal 12 9 2 3 2 2" xfId="7599" xr:uid="{00000000-0005-0000-0000-0000D01D0000}"/>
    <cellStyle name="Normal 12 9 2 3 3" xfId="7600" xr:uid="{00000000-0005-0000-0000-0000D11D0000}"/>
    <cellStyle name="Normal 12 9 2 4" xfId="7601" xr:uid="{00000000-0005-0000-0000-0000D21D0000}"/>
    <cellStyle name="Normal 12 9 2 4 2" xfId="7602" xr:uid="{00000000-0005-0000-0000-0000D31D0000}"/>
    <cellStyle name="Normal 12 9 2 5" xfId="7603" xr:uid="{00000000-0005-0000-0000-0000D41D0000}"/>
    <cellStyle name="Normal 12 9 2_Lcc_inputs" xfId="7604" xr:uid="{00000000-0005-0000-0000-0000D51D0000}"/>
    <cellStyle name="Normal 12 9 3" xfId="7605" xr:uid="{00000000-0005-0000-0000-0000D61D0000}"/>
    <cellStyle name="Normal 12 9 3 2" xfId="7606" xr:uid="{00000000-0005-0000-0000-0000D71D0000}"/>
    <cellStyle name="Normal 12 9 3 2 2" xfId="7607" xr:uid="{00000000-0005-0000-0000-0000D81D0000}"/>
    <cellStyle name="Normal 12 9 3 2 3" xfId="7608" xr:uid="{00000000-0005-0000-0000-0000D91D0000}"/>
    <cellStyle name="Normal 12 9 3 3" xfId="7609" xr:uid="{00000000-0005-0000-0000-0000DA1D0000}"/>
    <cellStyle name="Normal 12 9 3 4" xfId="7610" xr:uid="{00000000-0005-0000-0000-0000DB1D0000}"/>
    <cellStyle name="Normal 12 9 3_Lcc_inputs" xfId="7611" xr:uid="{00000000-0005-0000-0000-0000DC1D0000}"/>
    <cellStyle name="Normal 12 9 4" xfId="7612" xr:uid="{00000000-0005-0000-0000-0000DD1D0000}"/>
    <cellStyle name="Normal 12 9 4 2" xfId="7613" xr:uid="{00000000-0005-0000-0000-0000DE1D0000}"/>
    <cellStyle name="Normal 12 9 4 2 2" xfId="7614" xr:uid="{00000000-0005-0000-0000-0000DF1D0000}"/>
    <cellStyle name="Normal 12 9 4 3" xfId="7615" xr:uid="{00000000-0005-0000-0000-0000E01D0000}"/>
    <cellStyle name="Normal 12 9 5" xfId="7616" xr:uid="{00000000-0005-0000-0000-0000E11D0000}"/>
    <cellStyle name="Normal 12 9 5 2" xfId="7617" xr:uid="{00000000-0005-0000-0000-0000E21D0000}"/>
    <cellStyle name="Normal 12 9 6" xfId="7618" xr:uid="{00000000-0005-0000-0000-0000E31D0000}"/>
    <cellStyle name="Normal 12 9 7" xfId="7619" xr:uid="{00000000-0005-0000-0000-0000E41D0000}"/>
    <cellStyle name="Normal 12 9 8" xfId="7620" xr:uid="{00000000-0005-0000-0000-0000E51D0000}"/>
    <cellStyle name="Normal 12 9_Lcc_inputs" xfId="7621" xr:uid="{00000000-0005-0000-0000-0000E61D0000}"/>
    <cellStyle name="Normal 12_Lcc_inputs" xfId="7622" xr:uid="{00000000-0005-0000-0000-0000E71D0000}"/>
    <cellStyle name="Normal 120" xfId="55330" xr:uid="{7FA3541A-BE03-4E52-80B0-1F308F33AF78}"/>
    <cellStyle name="Normal 121" xfId="55332" xr:uid="{5044FEC4-6A74-424B-B1A8-5240D9D71305}"/>
    <cellStyle name="Normal 122" xfId="55337" xr:uid="{F37479BC-52C8-42EC-A473-D183F4DA2CE0}"/>
    <cellStyle name="Normal 13" xfId="7623" xr:uid="{00000000-0005-0000-0000-0000E81D0000}"/>
    <cellStyle name="Normal 13 10" xfId="7624" xr:uid="{00000000-0005-0000-0000-0000E91D0000}"/>
    <cellStyle name="Normal 13 10 2" xfId="7625" xr:uid="{00000000-0005-0000-0000-0000EA1D0000}"/>
    <cellStyle name="Normal 13 10 2 2" xfId="7626" xr:uid="{00000000-0005-0000-0000-0000EB1D0000}"/>
    <cellStyle name="Normal 13 10 2 2 2" xfId="7627" xr:uid="{00000000-0005-0000-0000-0000EC1D0000}"/>
    <cellStyle name="Normal 13 10 2 2 3" xfId="7628" xr:uid="{00000000-0005-0000-0000-0000ED1D0000}"/>
    <cellStyle name="Normal 13 10 2 3" xfId="7629" xr:uid="{00000000-0005-0000-0000-0000EE1D0000}"/>
    <cellStyle name="Normal 13 10 2 4" xfId="7630" xr:uid="{00000000-0005-0000-0000-0000EF1D0000}"/>
    <cellStyle name="Normal 13 10 2_Lcc_inputs" xfId="7631" xr:uid="{00000000-0005-0000-0000-0000F01D0000}"/>
    <cellStyle name="Normal 13 10 3" xfId="7632" xr:uid="{00000000-0005-0000-0000-0000F11D0000}"/>
    <cellStyle name="Normal 13 10 3 2" xfId="7633" xr:uid="{00000000-0005-0000-0000-0000F21D0000}"/>
    <cellStyle name="Normal 13 10 3 2 2" xfId="7634" xr:uid="{00000000-0005-0000-0000-0000F31D0000}"/>
    <cellStyle name="Normal 13 10 3 3" xfId="7635" xr:uid="{00000000-0005-0000-0000-0000F41D0000}"/>
    <cellStyle name="Normal 13 10 4" xfId="7636" xr:uid="{00000000-0005-0000-0000-0000F51D0000}"/>
    <cellStyle name="Normal 13 10 4 2" xfId="7637" xr:uid="{00000000-0005-0000-0000-0000F61D0000}"/>
    <cellStyle name="Normal 13 10 5" xfId="7638" xr:uid="{00000000-0005-0000-0000-0000F71D0000}"/>
    <cellStyle name="Normal 13 10 6" xfId="7639" xr:uid="{00000000-0005-0000-0000-0000F81D0000}"/>
    <cellStyle name="Normal 13 10 7" xfId="7640" xr:uid="{00000000-0005-0000-0000-0000F91D0000}"/>
    <cellStyle name="Normal 13 10_Lcc_inputs" xfId="7641" xr:uid="{00000000-0005-0000-0000-0000FA1D0000}"/>
    <cellStyle name="Normal 13 11" xfId="7642" xr:uid="{00000000-0005-0000-0000-0000FB1D0000}"/>
    <cellStyle name="Normal 13 11 2" xfId="7643" xr:uid="{00000000-0005-0000-0000-0000FC1D0000}"/>
    <cellStyle name="Normal 13 11 2 2" xfId="7644" xr:uid="{00000000-0005-0000-0000-0000FD1D0000}"/>
    <cellStyle name="Normal 13 11 2 3" xfId="7645" xr:uid="{00000000-0005-0000-0000-0000FE1D0000}"/>
    <cellStyle name="Normal 13 11 3" xfId="7646" xr:uid="{00000000-0005-0000-0000-0000FF1D0000}"/>
    <cellStyle name="Normal 13 11 3 2" xfId="7647" xr:uid="{00000000-0005-0000-0000-0000001E0000}"/>
    <cellStyle name="Normal 13 11 4" xfId="7648" xr:uid="{00000000-0005-0000-0000-0000011E0000}"/>
    <cellStyle name="Normal 13 11 5" xfId="7649" xr:uid="{00000000-0005-0000-0000-0000021E0000}"/>
    <cellStyle name="Normal 13 11_Lcc_inputs" xfId="7650" xr:uid="{00000000-0005-0000-0000-0000031E0000}"/>
    <cellStyle name="Normal 13 12" xfId="7651" xr:uid="{00000000-0005-0000-0000-0000041E0000}"/>
    <cellStyle name="Normal 13 12 2" xfId="7652" xr:uid="{00000000-0005-0000-0000-0000051E0000}"/>
    <cellStyle name="Normal 13 12 2 2" xfId="7653" xr:uid="{00000000-0005-0000-0000-0000061E0000}"/>
    <cellStyle name="Normal 13 12 2 3" xfId="7654" xr:uid="{00000000-0005-0000-0000-0000071E0000}"/>
    <cellStyle name="Normal 13 12 3" xfId="7655" xr:uid="{00000000-0005-0000-0000-0000081E0000}"/>
    <cellStyle name="Normal 13 12 4" xfId="7656" xr:uid="{00000000-0005-0000-0000-0000091E0000}"/>
    <cellStyle name="Normal 13 12_Lcc_inputs" xfId="7657" xr:uid="{00000000-0005-0000-0000-00000A1E0000}"/>
    <cellStyle name="Normal 13 13" xfId="7658" xr:uid="{00000000-0005-0000-0000-00000B1E0000}"/>
    <cellStyle name="Normal 13 13 2" xfId="7659" xr:uid="{00000000-0005-0000-0000-00000C1E0000}"/>
    <cellStyle name="Normal 13 13 3" xfId="7660" xr:uid="{00000000-0005-0000-0000-00000D1E0000}"/>
    <cellStyle name="Normal 13 14" xfId="7661" xr:uid="{00000000-0005-0000-0000-00000E1E0000}"/>
    <cellStyle name="Normal 13 14 2" xfId="7662" xr:uid="{00000000-0005-0000-0000-00000F1E0000}"/>
    <cellStyle name="Normal 13 15" xfId="7663" xr:uid="{00000000-0005-0000-0000-0000101E0000}"/>
    <cellStyle name="Normal 13 16" xfId="7664" xr:uid="{00000000-0005-0000-0000-0000111E0000}"/>
    <cellStyle name="Normal 13 2" xfId="7665" xr:uid="{00000000-0005-0000-0000-0000121E0000}"/>
    <cellStyle name="Normal 13 2 10" xfId="7666" xr:uid="{00000000-0005-0000-0000-0000131E0000}"/>
    <cellStyle name="Normal 13 2 10 2" xfId="7667" xr:uid="{00000000-0005-0000-0000-0000141E0000}"/>
    <cellStyle name="Normal 13 2 11" xfId="7668" xr:uid="{00000000-0005-0000-0000-0000151E0000}"/>
    <cellStyle name="Normal 13 2 12" xfId="7669" xr:uid="{00000000-0005-0000-0000-0000161E0000}"/>
    <cellStyle name="Normal 13 2 2" xfId="7670" xr:uid="{00000000-0005-0000-0000-0000171E0000}"/>
    <cellStyle name="Normal 13 2 2 10" xfId="7671" xr:uid="{00000000-0005-0000-0000-0000181E0000}"/>
    <cellStyle name="Normal 13 2 2 2" xfId="7672" xr:uid="{00000000-0005-0000-0000-0000191E0000}"/>
    <cellStyle name="Normal 13 2 2 2 2" xfId="7673" xr:uid="{00000000-0005-0000-0000-00001A1E0000}"/>
    <cellStyle name="Normal 13 2 2 2 2 2" xfId="7674" xr:uid="{00000000-0005-0000-0000-00001B1E0000}"/>
    <cellStyle name="Normal 13 2 2 2 2 2 2" xfId="7675" xr:uid="{00000000-0005-0000-0000-00001C1E0000}"/>
    <cellStyle name="Normal 13 2 2 2 2 2 2 2" xfId="7676" xr:uid="{00000000-0005-0000-0000-00001D1E0000}"/>
    <cellStyle name="Normal 13 2 2 2 2 2 3" xfId="7677" xr:uid="{00000000-0005-0000-0000-00001E1E0000}"/>
    <cellStyle name="Normal 13 2 2 2 2 3" xfId="7678" xr:uid="{00000000-0005-0000-0000-00001F1E0000}"/>
    <cellStyle name="Normal 13 2 2 2 2 3 2" xfId="7679" xr:uid="{00000000-0005-0000-0000-0000201E0000}"/>
    <cellStyle name="Normal 13 2 2 2 2 3 2 2" xfId="7680" xr:uid="{00000000-0005-0000-0000-0000211E0000}"/>
    <cellStyle name="Normal 13 2 2 2 2 3 3" xfId="7681" xr:uid="{00000000-0005-0000-0000-0000221E0000}"/>
    <cellStyle name="Normal 13 2 2 2 2 4" xfId="7682" xr:uid="{00000000-0005-0000-0000-0000231E0000}"/>
    <cellStyle name="Normal 13 2 2 2 2 4 2" xfId="7683" xr:uid="{00000000-0005-0000-0000-0000241E0000}"/>
    <cellStyle name="Normal 13 2 2 2 2 5" xfId="7684" xr:uid="{00000000-0005-0000-0000-0000251E0000}"/>
    <cellStyle name="Normal 13 2 2 2 2_Lcc_inputs" xfId="7685" xr:uid="{00000000-0005-0000-0000-0000261E0000}"/>
    <cellStyle name="Normal 13 2 2 2 3" xfId="7686" xr:uid="{00000000-0005-0000-0000-0000271E0000}"/>
    <cellStyle name="Normal 13 2 2 2 3 2" xfId="7687" xr:uid="{00000000-0005-0000-0000-0000281E0000}"/>
    <cellStyle name="Normal 13 2 2 2 3 2 2" xfId="7688" xr:uid="{00000000-0005-0000-0000-0000291E0000}"/>
    <cellStyle name="Normal 13 2 2 2 3 2 3" xfId="7689" xr:uid="{00000000-0005-0000-0000-00002A1E0000}"/>
    <cellStyle name="Normal 13 2 2 2 3 3" xfId="7690" xr:uid="{00000000-0005-0000-0000-00002B1E0000}"/>
    <cellStyle name="Normal 13 2 2 2 3 4" xfId="7691" xr:uid="{00000000-0005-0000-0000-00002C1E0000}"/>
    <cellStyle name="Normal 13 2 2 2 3_Lcc_inputs" xfId="7692" xr:uid="{00000000-0005-0000-0000-00002D1E0000}"/>
    <cellStyle name="Normal 13 2 2 2 4" xfId="7693" xr:uid="{00000000-0005-0000-0000-00002E1E0000}"/>
    <cellStyle name="Normal 13 2 2 2 4 2" xfId="7694" xr:uid="{00000000-0005-0000-0000-00002F1E0000}"/>
    <cellStyle name="Normal 13 2 2 2 4 2 2" xfId="7695" xr:uid="{00000000-0005-0000-0000-0000301E0000}"/>
    <cellStyle name="Normal 13 2 2 2 4 3" xfId="7696" xr:uid="{00000000-0005-0000-0000-0000311E0000}"/>
    <cellStyle name="Normal 13 2 2 2 5" xfId="7697" xr:uid="{00000000-0005-0000-0000-0000321E0000}"/>
    <cellStyle name="Normal 13 2 2 2 5 2" xfId="7698" xr:uid="{00000000-0005-0000-0000-0000331E0000}"/>
    <cellStyle name="Normal 13 2 2 2 6" xfId="7699" xr:uid="{00000000-0005-0000-0000-0000341E0000}"/>
    <cellStyle name="Normal 13 2 2 2 7" xfId="7700" xr:uid="{00000000-0005-0000-0000-0000351E0000}"/>
    <cellStyle name="Normal 13 2 2 2 8" xfId="7701" xr:uid="{00000000-0005-0000-0000-0000361E0000}"/>
    <cellStyle name="Normal 13 2 2 2_Lcc_inputs" xfId="7702" xr:uid="{00000000-0005-0000-0000-0000371E0000}"/>
    <cellStyle name="Normal 13 2 2 3" xfId="7703" xr:uid="{00000000-0005-0000-0000-0000381E0000}"/>
    <cellStyle name="Normal 13 2 2 3 2" xfId="7704" xr:uid="{00000000-0005-0000-0000-0000391E0000}"/>
    <cellStyle name="Normal 13 2 2 3 2 2" xfId="7705" xr:uid="{00000000-0005-0000-0000-00003A1E0000}"/>
    <cellStyle name="Normal 13 2 2 3 2 2 2" xfId="7706" xr:uid="{00000000-0005-0000-0000-00003B1E0000}"/>
    <cellStyle name="Normal 13 2 2 3 2 3" xfId="7707" xr:uid="{00000000-0005-0000-0000-00003C1E0000}"/>
    <cellStyle name="Normal 13 2 2 3 3" xfId="7708" xr:uid="{00000000-0005-0000-0000-00003D1E0000}"/>
    <cellStyle name="Normal 13 2 2 3 3 2" xfId="7709" xr:uid="{00000000-0005-0000-0000-00003E1E0000}"/>
    <cellStyle name="Normal 13 2 2 3 3 2 2" xfId="7710" xr:uid="{00000000-0005-0000-0000-00003F1E0000}"/>
    <cellStyle name="Normal 13 2 2 3 3 3" xfId="7711" xr:uid="{00000000-0005-0000-0000-0000401E0000}"/>
    <cellStyle name="Normal 13 2 2 3 4" xfId="7712" xr:uid="{00000000-0005-0000-0000-0000411E0000}"/>
    <cellStyle name="Normal 13 2 2 3 4 2" xfId="7713" xr:uid="{00000000-0005-0000-0000-0000421E0000}"/>
    <cellStyle name="Normal 13 2 2 3 5" xfId="7714" xr:uid="{00000000-0005-0000-0000-0000431E0000}"/>
    <cellStyle name="Normal 13 2 2 3_Lcc_inputs" xfId="7715" xr:uid="{00000000-0005-0000-0000-0000441E0000}"/>
    <cellStyle name="Normal 13 2 2 4" xfId="7716" xr:uid="{00000000-0005-0000-0000-0000451E0000}"/>
    <cellStyle name="Normal 13 2 2 4 2" xfId="7717" xr:uid="{00000000-0005-0000-0000-0000461E0000}"/>
    <cellStyle name="Normal 13 2 2 4 2 2" xfId="7718" xr:uid="{00000000-0005-0000-0000-0000471E0000}"/>
    <cellStyle name="Normal 13 2 2 4 2 3" xfId="7719" xr:uid="{00000000-0005-0000-0000-0000481E0000}"/>
    <cellStyle name="Normal 13 2 2 4 3" xfId="7720" xr:uid="{00000000-0005-0000-0000-0000491E0000}"/>
    <cellStyle name="Normal 13 2 2 4 4" xfId="7721" xr:uid="{00000000-0005-0000-0000-00004A1E0000}"/>
    <cellStyle name="Normal 13 2 2 4_Lcc_inputs" xfId="7722" xr:uid="{00000000-0005-0000-0000-00004B1E0000}"/>
    <cellStyle name="Normal 13 2 2 5" xfId="7723" xr:uid="{00000000-0005-0000-0000-00004C1E0000}"/>
    <cellStyle name="Normal 13 2 2 5 2" xfId="7724" xr:uid="{00000000-0005-0000-0000-00004D1E0000}"/>
    <cellStyle name="Normal 13 2 2 5 2 2" xfId="7725" xr:uid="{00000000-0005-0000-0000-00004E1E0000}"/>
    <cellStyle name="Normal 13 2 2 5 3" xfId="7726" xr:uid="{00000000-0005-0000-0000-00004F1E0000}"/>
    <cellStyle name="Normal 13 2 2 6" xfId="7727" xr:uid="{00000000-0005-0000-0000-0000501E0000}"/>
    <cellStyle name="Normal 13 2 2 6 2" xfId="7728" xr:uid="{00000000-0005-0000-0000-0000511E0000}"/>
    <cellStyle name="Normal 13 2 2 7" xfId="7729" xr:uid="{00000000-0005-0000-0000-0000521E0000}"/>
    <cellStyle name="Normal 13 2 2 8" xfId="7730" xr:uid="{00000000-0005-0000-0000-0000531E0000}"/>
    <cellStyle name="Normal 13 2 2 9" xfId="7731" xr:uid="{00000000-0005-0000-0000-0000541E0000}"/>
    <cellStyle name="Normal 13 2 2_Lcc_inputs" xfId="7732" xr:uid="{00000000-0005-0000-0000-0000551E0000}"/>
    <cellStyle name="Normal 13 2 3" xfId="7733" xr:uid="{00000000-0005-0000-0000-0000561E0000}"/>
    <cellStyle name="Normal 13 2 3 2" xfId="7734" xr:uid="{00000000-0005-0000-0000-0000571E0000}"/>
    <cellStyle name="Normal 13 2 3 2 2" xfId="7735" xr:uid="{00000000-0005-0000-0000-0000581E0000}"/>
    <cellStyle name="Normal 13 2 3 2 2 2" xfId="7736" xr:uid="{00000000-0005-0000-0000-0000591E0000}"/>
    <cellStyle name="Normal 13 2 3 2 2 2 2" xfId="7737" xr:uid="{00000000-0005-0000-0000-00005A1E0000}"/>
    <cellStyle name="Normal 13 2 3 2 2 3" xfId="7738" xr:uid="{00000000-0005-0000-0000-00005B1E0000}"/>
    <cellStyle name="Normal 13 2 3 2 3" xfId="7739" xr:uid="{00000000-0005-0000-0000-00005C1E0000}"/>
    <cellStyle name="Normal 13 2 3 2 3 2" xfId="7740" xr:uid="{00000000-0005-0000-0000-00005D1E0000}"/>
    <cellStyle name="Normal 13 2 3 2 3 2 2" xfId="7741" xr:uid="{00000000-0005-0000-0000-00005E1E0000}"/>
    <cellStyle name="Normal 13 2 3 2 3 3" xfId="7742" xr:uid="{00000000-0005-0000-0000-00005F1E0000}"/>
    <cellStyle name="Normal 13 2 3 2 4" xfId="7743" xr:uid="{00000000-0005-0000-0000-0000601E0000}"/>
    <cellStyle name="Normal 13 2 3 2 4 2" xfId="7744" xr:uid="{00000000-0005-0000-0000-0000611E0000}"/>
    <cellStyle name="Normal 13 2 3 2 5" xfId="7745" xr:uid="{00000000-0005-0000-0000-0000621E0000}"/>
    <cellStyle name="Normal 13 2 3 2_Lcc_inputs" xfId="7746" xr:uid="{00000000-0005-0000-0000-0000631E0000}"/>
    <cellStyle name="Normal 13 2 3 3" xfId="7747" xr:uid="{00000000-0005-0000-0000-0000641E0000}"/>
    <cellStyle name="Normal 13 2 3 3 2" xfId="7748" xr:uid="{00000000-0005-0000-0000-0000651E0000}"/>
    <cellStyle name="Normal 13 2 3 3 2 2" xfId="7749" xr:uid="{00000000-0005-0000-0000-0000661E0000}"/>
    <cellStyle name="Normal 13 2 3 3 2 3" xfId="7750" xr:uid="{00000000-0005-0000-0000-0000671E0000}"/>
    <cellStyle name="Normal 13 2 3 3 3" xfId="7751" xr:uid="{00000000-0005-0000-0000-0000681E0000}"/>
    <cellStyle name="Normal 13 2 3 3 4" xfId="7752" xr:uid="{00000000-0005-0000-0000-0000691E0000}"/>
    <cellStyle name="Normal 13 2 3 3_Lcc_inputs" xfId="7753" xr:uid="{00000000-0005-0000-0000-00006A1E0000}"/>
    <cellStyle name="Normal 13 2 3 4" xfId="7754" xr:uid="{00000000-0005-0000-0000-00006B1E0000}"/>
    <cellStyle name="Normal 13 2 3 4 2" xfId="7755" xr:uid="{00000000-0005-0000-0000-00006C1E0000}"/>
    <cellStyle name="Normal 13 2 3 4 2 2" xfId="7756" xr:uid="{00000000-0005-0000-0000-00006D1E0000}"/>
    <cellStyle name="Normal 13 2 3 4 3" xfId="7757" xr:uid="{00000000-0005-0000-0000-00006E1E0000}"/>
    <cellStyle name="Normal 13 2 3 5" xfId="7758" xr:uid="{00000000-0005-0000-0000-00006F1E0000}"/>
    <cellStyle name="Normal 13 2 3 5 2" xfId="7759" xr:uid="{00000000-0005-0000-0000-0000701E0000}"/>
    <cellStyle name="Normal 13 2 3 6" xfId="7760" xr:uid="{00000000-0005-0000-0000-0000711E0000}"/>
    <cellStyle name="Normal 13 2 3 7" xfId="7761" xr:uid="{00000000-0005-0000-0000-0000721E0000}"/>
    <cellStyle name="Normal 13 2 3 8" xfId="7762" xr:uid="{00000000-0005-0000-0000-0000731E0000}"/>
    <cellStyle name="Normal 13 2 3_Lcc_inputs" xfId="7763" xr:uid="{00000000-0005-0000-0000-0000741E0000}"/>
    <cellStyle name="Normal 13 2 4" xfId="7764" xr:uid="{00000000-0005-0000-0000-0000751E0000}"/>
    <cellStyle name="Normal 13 2 4 2" xfId="7765" xr:uid="{00000000-0005-0000-0000-0000761E0000}"/>
    <cellStyle name="Normal 13 2 4 2 2" xfId="7766" xr:uid="{00000000-0005-0000-0000-0000771E0000}"/>
    <cellStyle name="Normal 13 2 4 2 2 2" xfId="7767" xr:uid="{00000000-0005-0000-0000-0000781E0000}"/>
    <cellStyle name="Normal 13 2 4 2 2 2 2" xfId="7768" xr:uid="{00000000-0005-0000-0000-0000791E0000}"/>
    <cellStyle name="Normal 13 2 4 2 2 3" xfId="7769" xr:uid="{00000000-0005-0000-0000-00007A1E0000}"/>
    <cellStyle name="Normal 13 2 4 2 3" xfId="7770" xr:uid="{00000000-0005-0000-0000-00007B1E0000}"/>
    <cellStyle name="Normal 13 2 4 2 3 2" xfId="7771" xr:uid="{00000000-0005-0000-0000-00007C1E0000}"/>
    <cellStyle name="Normal 13 2 4 2 3 2 2" xfId="7772" xr:uid="{00000000-0005-0000-0000-00007D1E0000}"/>
    <cellStyle name="Normal 13 2 4 2 3 3" xfId="7773" xr:uid="{00000000-0005-0000-0000-00007E1E0000}"/>
    <cellStyle name="Normal 13 2 4 2 4" xfId="7774" xr:uid="{00000000-0005-0000-0000-00007F1E0000}"/>
    <cellStyle name="Normal 13 2 4 2 4 2" xfId="7775" xr:uid="{00000000-0005-0000-0000-0000801E0000}"/>
    <cellStyle name="Normal 13 2 4 2 5" xfId="7776" xr:uid="{00000000-0005-0000-0000-0000811E0000}"/>
    <cellStyle name="Normal 13 2 4 2_Lcc_inputs" xfId="7777" xr:uid="{00000000-0005-0000-0000-0000821E0000}"/>
    <cellStyle name="Normal 13 2 4 3" xfId="7778" xr:uid="{00000000-0005-0000-0000-0000831E0000}"/>
    <cellStyle name="Normal 13 2 4 3 2" xfId="7779" xr:uid="{00000000-0005-0000-0000-0000841E0000}"/>
    <cellStyle name="Normal 13 2 4 3 2 2" xfId="7780" xr:uid="{00000000-0005-0000-0000-0000851E0000}"/>
    <cellStyle name="Normal 13 2 4 3 2 3" xfId="7781" xr:uid="{00000000-0005-0000-0000-0000861E0000}"/>
    <cellStyle name="Normal 13 2 4 3 3" xfId="7782" xr:uid="{00000000-0005-0000-0000-0000871E0000}"/>
    <cellStyle name="Normal 13 2 4 3 4" xfId="7783" xr:uid="{00000000-0005-0000-0000-0000881E0000}"/>
    <cellStyle name="Normal 13 2 4 3_Lcc_inputs" xfId="7784" xr:uid="{00000000-0005-0000-0000-0000891E0000}"/>
    <cellStyle name="Normal 13 2 4 4" xfId="7785" xr:uid="{00000000-0005-0000-0000-00008A1E0000}"/>
    <cellStyle name="Normal 13 2 4 4 2" xfId="7786" xr:uid="{00000000-0005-0000-0000-00008B1E0000}"/>
    <cellStyle name="Normal 13 2 4 4 2 2" xfId="7787" xr:uid="{00000000-0005-0000-0000-00008C1E0000}"/>
    <cellStyle name="Normal 13 2 4 4 3" xfId="7788" xr:uid="{00000000-0005-0000-0000-00008D1E0000}"/>
    <cellStyle name="Normal 13 2 4 5" xfId="7789" xr:uid="{00000000-0005-0000-0000-00008E1E0000}"/>
    <cellStyle name="Normal 13 2 4 5 2" xfId="7790" xr:uid="{00000000-0005-0000-0000-00008F1E0000}"/>
    <cellStyle name="Normal 13 2 4 6" xfId="7791" xr:uid="{00000000-0005-0000-0000-0000901E0000}"/>
    <cellStyle name="Normal 13 2 4 7" xfId="7792" xr:uid="{00000000-0005-0000-0000-0000911E0000}"/>
    <cellStyle name="Normal 13 2 4 8" xfId="7793" xr:uid="{00000000-0005-0000-0000-0000921E0000}"/>
    <cellStyle name="Normal 13 2 4_Lcc_inputs" xfId="7794" xr:uid="{00000000-0005-0000-0000-0000931E0000}"/>
    <cellStyle name="Normal 13 2 5" xfId="7795" xr:uid="{00000000-0005-0000-0000-0000941E0000}"/>
    <cellStyle name="Normal 13 2 5 2" xfId="7796" xr:uid="{00000000-0005-0000-0000-0000951E0000}"/>
    <cellStyle name="Normal 13 2 5 2 2" xfId="7797" xr:uid="{00000000-0005-0000-0000-0000961E0000}"/>
    <cellStyle name="Normal 13 2 5 2 2 2" xfId="7798" xr:uid="{00000000-0005-0000-0000-0000971E0000}"/>
    <cellStyle name="Normal 13 2 5 2 2 3" xfId="7799" xr:uid="{00000000-0005-0000-0000-0000981E0000}"/>
    <cellStyle name="Normal 13 2 5 2 3" xfId="7800" xr:uid="{00000000-0005-0000-0000-0000991E0000}"/>
    <cellStyle name="Normal 13 2 5 2 4" xfId="7801" xr:uid="{00000000-0005-0000-0000-00009A1E0000}"/>
    <cellStyle name="Normal 13 2 5 2_Lcc_inputs" xfId="7802" xr:uid="{00000000-0005-0000-0000-00009B1E0000}"/>
    <cellStyle name="Normal 13 2 5 3" xfId="7803" xr:uid="{00000000-0005-0000-0000-00009C1E0000}"/>
    <cellStyle name="Normal 13 2 5 3 2" xfId="7804" xr:uid="{00000000-0005-0000-0000-00009D1E0000}"/>
    <cellStyle name="Normal 13 2 5 3 2 2" xfId="7805" xr:uid="{00000000-0005-0000-0000-00009E1E0000}"/>
    <cellStyle name="Normal 13 2 5 3 3" xfId="7806" xr:uid="{00000000-0005-0000-0000-00009F1E0000}"/>
    <cellStyle name="Normal 13 2 5 4" xfId="7807" xr:uid="{00000000-0005-0000-0000-0000A01E0000}"/>
    <cellStyle name="Normal 13 2 5 4 2" xfId="7808" xr:uid="{00000000-0005-0000-0000-0000A11E0000}"/>
    <cellStyle name="Normal 13 2 5 5" xfId="7809" xr:uid="{00000000-0005-0000-0000-0000A21E0000}"/>
    <cellStyle name="Normal 13 2 5 6" xfId="7810" xr:uid="{00000000-0005-0000-0000-0000A31E0000}"/>
    <cellStyle name="Normal 13 2 5 7" xfId="7811" xr:uid="{00000000-0005-0000-0000-0000A41E0000}"/>
    <cellStyle name="Normal 13 2 5_Lcc_inputs" xfId="7812" xr:uid="{00000000-0005-0000-0000-0000A51E0000}"/>
    <cellStyle name="Normal 13 2 6" xfId="7813" xr:uid="{00000000-0005-0000-0000-0000A61E0000}"/>
    <cellStyle name="Normal 13 2 6 2" xfId="7814" xr:uid="{00000000-0005-0000-0000-0000A71E0000}"/>
    <cellStyle name="Normal 13 2 6 2 2" xfId="7815" xr:uid="{00000000-0005-0000-0000-0000A81E0000}"/>
    <cellStyle name="Normal 13 2 6 2 3" xfId="7816" xr:uid="{00000000-0005-0000-0000-0000A91E0000}"/>
    <cellStyle name="Normal 13 2 6 3" xfId="7817" xr:uid="{00000000-0005-0000-0000-0000AA1E0000}"/>
    <cellStyle name="Normal 13 2 6 3 2" xfId="7818" xr:uid="{00000000-0005-0000-0000-0000AB1E0000}"/>
    <cellStyle name="Normal 13 2 6 4" xfId="7819" xr:uid="{00000000-0005-0000-0000-0000AC1E0000}"/>
    <cellStyle name="Normal 13 2 6 5" xfId="7820" xr:uid="{00000000-0005-0000-0000-0000AD1E0000}"/>
    <cellStyle name="Normal 13 2 6_Lcc_inputs" xfId="7821" xr:uid="{00000000-0005-0000-0000-0000AE1E0000}"/>
    <cellStyle name="Normal 13 2 7" xfId="7822" xr:uid="{00000000-0005-0000-0000-0000AF1E0000}"/>
    <cellStyle name="Normal 13 2 7 2" xfId="7823" xr:uid="{00000000-0005-0000-0000-0000B01E0000}"/>
    <cellStyle name="Normal 13 2 7 2 2" xfId="7824" xr:uid="{00000000-0005-0000-0000-0000B11E0000}"/>
    <cellStyle name="Normal 13 2 7 2 3" xfId="7825" xr:uid="{00000000-0005-0000-0000-0000B21E0000}"/>
    <cellStyle name="Normal 13 2 7 3" xfId="7826" xr:uid="{00000000-0005-0000-0000-0000B31E0000}"/>
    <cellStyle name="Normal 13 2 7 4" xfId="7827" xr:uid="{00000000-0005-0000-0000-0000B41E0000}"/>
    <cellStyle name="Normal 13 2 7_Lcc_inputs" xfId="7828" xr:uid="{00000000-0005-0000-0000-0000B51E0000}"/>
    <cellStyle name="Normal 13 2 8" xfId="7829" xr:uid="{00000000-0005-0000-0000-0000B61E0000}"/>
    <cellStyle name="Normal 13 2 8 2" xfId="7830" xr:uid="{00000000-0005-0000-0000-0000B71E0000}"/>
    <cellStyle name="Normal 13 2 8 3" xfId="7831" xr:uid="{00000000-0005-0000-0000-0000B81E0000}"/>
    <cellStyle name="Normal 13 2 9" xfId="7832" xr:uid="{00000000-0005-0000-0000-0000B91E0000}"/>
    <cellStyle name="Normal 13 2 9 2" xfId="7833" xr:uid="{00000000-0005-0000-0000-0000BA1E0000}"/>
    <cellStyle name="Normal 13 2_Lcc_inputs" xfId="7834" xr:uid="{00000000-0005-0000-0000-0000BB1E0000}"/>
    <cellStyle name="Normal 13 3" xfId="7835" xr:uid="{00000000-0005-0000-0000-0000BC1E0000}"/>
    <cellStyle name="Normal 13 3 10" xfId="7836" xr:uid="{00000000-0005-0000-0000-0000BD1E0000}"/>
    <cellStyle name="Normal 13 3 11" xfId="7837" xr:uid="{00000000-0005-0000-0000-0000BE1E0000}"/>
    <cellStyle name="Normal 13 3 2" xfId="7838" xr:uid="{00000000-0005-0000-0000-0000BF1E0000}"/>
    <cellStyle name="Normal 13 3 2 2" xfId="7839" xr:uid="{00000000-0005-0000-0000-0000C01E0000}"/>
    <cellStyle name="Normal 13 3 2 2 2" xfId="7840" xr:uid="{00000000-0005-0000-0000-0000C11E0000}"/>
    <cellStyle name="Normal 13 3 2 2 2 2" xfId="7841" xr:uid="{00000000-0005-0000-0000-0000C21E0000}"/>
    <cellStyle name="Normal 13 3 2 2 2 2 2" xfId="7842" xr:uid="{00000000-0005-0000-0000-0000C31E0000}"/>
    <cellStyle name="Normal 13 3 2 2 2 3" xfId="7843" xr:uid="{00000000-0005-0000-0000-0000C41E0000}"/>
    <cellStyle name="Normal 13 3 2 2 3" xfId="7844" xr:uid="{00000000-0005-0000-0000-0000C51E0000}"/>
    <cellStyle name="Normal 13 3 2 2 3 2" xfId="7845" xr:uid="{00000000-0005-0000-0000-0000C61E0000}"/>
    <cellStyle name="Normal 13 3 2 2 3 2 2" xfId="7846" xr:uid="{00000000-0005-0000-0000-0000C71E0000}"/>
    <cellStyle name="Normal 13 3 2 2 3 3" xfId="7847" xr:uid="{00000000-0005-0000-0000-0000C81E0000}"/>
    <cellStyle name="Normal 13 3 2 2 4" xfId="7848" xr:uid="{00000000-0005-0000-0000-0000C91E0000}"/>
    <cellStyle name="Normal 13 3 2 2 4 2" xfId="7849" xr:uid="{00000000-0005-0000-0000-0000CA1E0000}"/>
    <cellStyle name="Normal 13 3 2 2 5" xfId="7850" xr:uid="{00000000-0005-0000-0000-0000CB1E0000}"/>
    <cellStyle name="Normal 13 3 2 2_Lcc_inputs" xfId="7851" xr:uid="{00000000-0005-0000-0000-0000CC1E0000}"/>
    <cellStyle name="Normal 13 3 2 3" xfId="7852" xr:uid="{00000000-0005-0000-0000-0000CD1E0000}"/>
    <cellStyle name="Normal 13 3 2 3 2" xfId="7853" xr:uid="{00000000-0005-0000-0000-0000CE1E0000}"/>
    <cellStyle name="Normal 13 3 2 3 2 2" xfId="7854" xr:uid="{00000000-0005-0000-0000-0000CF1E0000}"/>
    <cellStyle name="Normal 13 3 2 3 2 3" xfId="7855" xr:uid="{00000000-0005-0000-0000-0000D01E0000}"/>
    <cellStyle name="Normal 13 3 2 3 3" xfId="7856" xr:uid="{00000000-0005-0000-0000-0000D11E0000}"/>
    <cellStyle name="Normal 13 3 2 3 4" xfId="7857" xr:uid="{00000000-0005-0000-0000-0000D21E0000}"/>
    <cellStyle name="Normal 13 3 2 3_Lcc_inputs" xfId="7858" xr:uid="{00000000-0005-0000-0000-0000D31E0000}"/>
    <cellStyle name="Normal 13 3 2 4" xfId="7859" xr:uid="{00000000-0005-0000-0000-0000D41E0000}"/>
    <cellStyle name="Normal 13 3 2 4 2" xfId="7860" xr:uid="{00000000-0005-0000-0000-0000D51E0000}"/>
    <cellStyle name="Normal 13 3 2 4 2 2" xfId="7861" xr:uid="{00000000-0005-0000-0000-0000D61E0000}"/>
    <cellStyle name="Normal 13 3 2 4 3" xfId="7862" xr:uid="{00000000-0005-0000-0000-0000D71E0000}"/>
    <cellStyle name="Normal 13 3 2 5" xfId="7863" xr:uid="{00000000-0005-0000-0000-0000D81E0000}"/>
    <cellStyle name="Normal 13 3 2 5 2" xfId="7864" xr:uid="{00000000-0005-0000-0000-0000D91E0000}"/>
    <cellStyle name="Normal 13 3 2 6" xfId="7865" xr:uid="{00000000-0005-0000-0000-0000DA1E0000}"/>
    <cellStyle name="Normal 13 3 2 7" xfId="7866" xr:uid="{00000000-0005-0000-0000-0000DB1E0000}"/>
    <cellStyle name="Normal 13 3 2 8" xfId="7867" xr:uid="{00000000-0005-0000-0000-0000DC1E0000}"/>
    <cellStyle name="Normal 13 3 2_Lcc_inputs" xfId="7868" xr:uid="{00000000-0005-0000-0000-0000DD1E0000}"/>
    <cellStyle name="Normal 13 3 3" xfId="7869" xr:uid="{00000000-0005-0000-0000-0000DE1E0000}"/>
    <cellStyle name="Normal 13 3 3 2" xfId="7870" xr:uid="{00000000-0005-0000-0000-0000DF1E0000}"/>
    <cellStyle name="Normal 13 3 3 2 2" xfId="7871" xr:uid="{00000000-0005-0000-0000-0000E01E0000}"/>
    <cellStyle name="Normal 13 3 3 2 2 2" xfId="7872" xr:uid="{00000000-0005-0000-0000-0000E11E0000}"/>
    <cellStyle name="Normal 13 3 3 2 2 2 2" xfId="7873" xr:uid="{00000000-0005-0000-0000-0000E21E0000}"/>
    <cellStyle name="Normal 13 3 3 2 2 3" xfId="7874" xr:uid="{00000000-0005-0000-0000-0000E31E0000}"/>
    <cellStyle name="Normal 13 3 3 2 3" xfId="7875" xr:uid="{00000000-0005-0000-0000-0000E41E0000}"/>
    <cellStyle name="Normal 13 3 3 2 3 2" xfId="7876" xr:uid="{00000000-0005-0000-0000-0000E51E0000}"/>
    <cellStyle name="Normal 13 3 3 2 3 2 2" xfId="7877" xr:uid="{00000000-0005-0000-0000-0000E61E0000}"/>
    <cellStyle name="Normal 13 3 3 2 3 3" xfId="7878" xr:uid="{00000000-0005-0000-0000-0000E71E0000}"/>
    <cellStyle name="Normal 13 3 3 2 4" xfId="7879" xr:uid="{00000000-0005-0000-0000-0000E81E0000}"/>
    <cellStyle name="Normal 13 3 3 2 4 2" xfId="7880" xr:uid="{00000000-0005-0000-0000-0000E91E0000}"/>
    <cellStyle name="Normal 13 3 3 2 5" xfId="7881" xr:uid="{00000000-0005-0000-0000-0000EA1E0000}"/>
    <cellStyle name="Normal 13 3 3 2_Lcc_inputs" xfId="7882" xr:uid="{00000000-0005-0000-0000-0000EB1E0000}"/>
    <cellStyle name="Normal 13 3 3 3" xfId="7883" xr:uid="{00000000-0005-0000-0000-0000EC1E0000}"/>
    <cellStyle name="Normal 13 3 3 3 2" xfId="7884" xr:uid="{00000000-0005-0000-0000-0000ED1E0000}"/>
    <cellStyle name="Normal 13 3 3 3 2 2" xfId="7885" xr:uid="{00000000-0005-0000-0000-0000EE1E0000}"/>
    <cellStyle name="Normal 13 3 3 3 2 3" xfId="7886" xr:uid="{00000000-0005-0000-0000-0000EF1E0000}"/>
    <cellStyle name="Normal 13 3 3 3 3" xfId="7887" xr:uid="{00000000-0005-0000-0000-0000F01E0000}"/>
    <cellStyle name="Normal 13 3 3 3 4" xfId="7888" xr:uid="{00000000-0005-0000-0000-0000F11E0000}"/>
    <cellStyle name="Normal 13 3 3 3_Lcc_inputs" xfId="7889" xr:uid="{00000000-0005-0000-0000-0000F21E0000}"/>
    <cellStyle name="Normal 13 3 3 4" xfId="7890" xr:uid="{00000000-0005-0000-0000-0000F31E0000}"/>
    <cellStyle name="Normal 13 3 3 4 2" xfId="7891" xr:uid="{00000000-0005-0000-0000-0000F41E0000}"/>
    <cellStyle name="Normal 13 3 3 4 2 2" xfId="7892" xr:uid="{00000000-0005-0000-0000-0000F51E0000}"/>
    <cellStyle name="Normal 13 3 3 4 3" xfId="7893" xr:uid="{00000000-0005-0000-0000-0000F61E0000}"/>
    <cellStyle name="Normal 13 3 3 5" xfId="7894" xr:uid="{00000000-0005-0000-0000-0000F71E0000}"/>
    <cellStyle name="Normal 13 3 3 5 2" xfId="7895" xr:uid="{00000000-0005-0000-0000-0000F81E0000}"/>
    <cellStyle name="Normal 13 3 3 6" xfId="7896" xr:uid="{00000000-0005-0000-0000-0000F91E0000}"/>
    <cellStyle name="Normal 13 3 3 7" xfId="7897" xr:uid="{00000000-0005-0000-0000-0000FA1E0000}"/>
    <cellStyle name="Normal 13 3 3 8" xfId="7898" xr:uid="{00000000-0005-0000-0000-0000FB1E0000}"/>
    <cellStyle name="Normal 13 3 3_Lcc_inputs" xfId="7899" xr:uid="{00000000-0005-0000-0000-0000FC1E0000}"/>
    <cellStyle name="Normal 13 3 4" xfId="7900" xr:uid="{00000000-0005-0000-0000-0000FD1E0000}"/>
    <cellStyle name="Normal 13 3 4 2" xfId="7901" xr:uid="{00000000-0005-0000-0000-0000FE1E0000}"/>
    <cellStyle name="Normal 13 3 4 2 2" xfId="7902" xr:uid="{00000000-0005-0000-0000-0000FF1E0000}"/>
    <cellStyle name="Normal 13 3 4 3" xfId="7903" xr:uid="{00000000-0005-0000-0000-0000001F0000}"/>
    <cellStyle name="Normal 13 3 4 3 2" xfId="7904" xr:uid="{00000000-0005-0000-0000-0000011F0000}"/>
    <cellStyle name="Normal 13 3 4 3 3" xfId="7905" xr:uid="{00000000-0005-0000-0000-0000021F0000}"/>
    <cellStyle name="Normal 13 3 4 4" xfId="7906" xr:uid="{00000000-0005-0000-0000-0000031F0000}"/>
    <cellStyle name="Normal 13 3 4 4 2" xfId="7907" xr:uid="{00000000-0005-0000-0000-0000041F0000}"/>
    <cellStyle name="Normal 13 3 4 5" xfId="7908" xr:uid="{00000000-0005-0000-0000-0000051F0000}"/>
    <cellStyle name="Normal 13 3 4_Lcc_inputs" xfId="7909" xr:uid="{00000000-0005-0000-0000-0000061F0000}"/>
    <cellStyle name="Normal 13 3 5" xfId="7910" xr:uid="{00000000-0005-0000-0000-0000071F0000}"/>
    <cellStyle name="Normal 13 3 5 2" xfId="7911" xr:uid="{00000000-0005-0000-0000-0000081F0000}"/>
    <cellStyle name="Normal 13 3 5 2 2" xfId="7912" xr:uid="{00000000-0005-0000-0000-0000091F0000}"/>
    <cellStyle name="Normal 13 3 5 2 2 2" xfId="7913" xr:uid="{00000000-0005-0000-0000-00000A1F0000}"/>
    <cellStyle name="Normal 13 3 5 2 2 3" xfId="7914" xr:uid="{00000000-0005-0000-0000-00000B1F0000}"/>
    <cellStyle name="Normal 13 3 5 2 3" xfId="7915" xr:uid="{00000000-0005-0000-0000-00000C1F0000}"/>
    <cellStyle name="Normal 13 3 5 2 4" xfId="7916" xr:uid="{00000000-0005-0000-0000-00000D1F0000}"/>
    <cellStyle name="Normal 13 3 5 2_Lcc_inputs" xfId="7917" xr:uid="{00000000-0005-0000-0000-00000E1F0000}"/>
    <cellStyle name="Normal 13 3 5 3" xfId="7918" xr:uid="{00000000-0005-0000-0000-00000F1F0000}"/>
    <cellStyle name="Normal 13 3 5 3 2" xfId="7919" xr:uid="{00000000-0005-0000-0000-0000101F0000}"/>
    <cellStyle name="Normal 13 3 5 3 2 2" xfId="7920" xr:uid="{00000000-0005-0000-0000-0000111F0000}"/>
    <cellStyle name="Normal 13 3 5 3 3" xfId="7921" xr:uid="{00000000-0005-0000-0000-0000121F0000}"/>
    <cellStyle name="Normal 13 3 5 4" xfId="7922" xr:uid="{00000000-0005-0000-0000-0000131F0000}"/>
    <cellStyle name="Normal 13 3 5 4 2" xfId="7923" xr:uid="{00000000-0005-0000-0000-0000141F0000}"/>
    <cellStyle name="Normal 13 3 5 5" xfId="7924" xr:uid="{00000000-0005-0000-0000-0000151F0000}"/>
    <cellStyle name="Normal 13 3 5 6" xfId="7925" xr:uid="{00000000-0005-0000-0000-0000161F0000}"/>
    <cellStyle name="Normal 13 3 5 7" xfId="7926" xr:uid="{00000000-0005-0000-0000-0000171F0000}"/>
    <cellStyle name="Normal 13 3 5_Lcc_inputs" xfId="7927" xr:uid="{00000000-0005-0000-0000-0000181F0000}"/>
    <cellStyle name="Normal 13 3 6" xfId="7928" xr:uid="{00000000-0005-0000-0000-0000191F0000}"/>
    <cellStyle name="Normal 13 3 7" xfId="7929" xr:uid="{00000000-0005-0000-0000-00001A1F0000}"/>
    <cellStyle name="Normal 13 3 7 2" xfId="7930" xr:uid="{00000000-0005-0000-0000-00001B1F0000}"/>
    <cellStyle name="Normal 13 3 7 2 2" xfId="7931" xr:uid="{00000000-0005-0000-0000-00001C1F0000}"/>
    <cellStyle name="Normal 13 3 7 2 3" xfId="7932" xr:uid="{00000000-0005-0000-0000-00001D1F0000}"/>
    <cellStyle name="Normal 13 3 7 3" xfId="7933" xr:uid="{00000000-0005-0000-0000-00001E1F0000}"/>
    <cellStyle name="Normal 13 3 7 4" xfId="7934" xr:uid="{00000000-0005-0000-0000-00001F1F0000}"/>
    <cellStyle name="Normal 13 3 7_Lcc_inputs" xfId="7935" xr:uid="{00000000-0005-0000-0000-0000201F0000}"/>
    <cellStyle name="Normal 13 3 8" xfId="7936" xr:uid="{00000000-0005-0000-0000-0000211F0000}"/>
    <cellStyle name="Normal 13 3 8 2" xfId="7937" xr:uid="{00000000-0005-0000-0000-0000221F0000}"/>
    <cellStyle name="Normal 13 3 8 2 2" xfId="7938" xr:uid="{00000000-0005-0000-0000-0000231F0000}"/>
    <cellStyle name="Normal 13 3 8 3" xfId="7939" xr:uid="{00000000-0005-0000-0000-0000241F0000}"/>
    <cellStyle name="Normal 13 3 9" xfId="7940" xr:uid="{00000000-0005-0000-0000-0000251F0000}"/>
    <cellStyle name="Normal 13 4" xfId="7941" xr:uid="{00000000-0005-0000-0000-0000261F0000}"/>
    <cellStyle name="Normal 13 4 2" xfId="7942" xr:uid="{00000000-0005-0000-0000-0000271F0000}"/>
    <cellStyle name="Normal 13 4 2 2" xfId="7943" xr:uid="{00000000-0005-0000-0000-0000281F0000}"/>
    <cellStyle name="Normal 13 4 2 2 2" xfId="7944" xr:uid="{00000000-0005-0000-0000-0000291F0000}"/>
    <cellStyle name="Normal 13 4 2 2 2 2" xfId="7945" xr:uid="{00000000-0005-0000-0000-00002A1F0000}"/>
    <cellStyle name="Normal 13 4 2 2 2 2 2" xfId="7946" xr:uid="{00000000-0005-0000-0000-00002B1F0000}"/>
    <cellStyle name="Normal 13 4 2 2 2 3" xfId="7947" xr:uid="{00000000-0005-0000-0000-00002C1F0000}"/>
    <cellStyle name="Normal 13 4 2 2 3" xfId="7948" xr:uid="{00000000-0005-0000-0000-00002D1F0000}"/>
    <cellStyle name="Normal 13 4 2 2 3 2" xfId="7949" xr:uid="{00000000-0005-0000-0000-00002E1F0000}"/>
    <cellStyle name="Normal 13 4 2 2 3 2 2" xfId="7950" xr:uid="{00000000-0005-0000-0000-00002F1F0000}"/>
    <cellStyle name="Normal 13 4 2 2 3 3" xfId="7951" xr:uid="{00000000-0005-0000-0000-0000301F0000}"/>
    <cellStyle name="Normal 13 4 2 2 4" xfId="7952" xr:uid="{00000000-0005-0000-0000-0000311F0000}"/>
    <cellStyle name="Normal 13 4 2 2 4 2" xfId="7953" xr:uid="{00000000-0005-0000-0000-0000321F0000}"/>
    <cellStyle name="Normal 13 4 2 2 5" xfId="7954" xr:uid="{00000000-0005-0000-0000-0000331F0000}"/>
    <cellStyle name="Normal 13 4 2 2_Lcc_inputs" xfId="7955" xr:uid="{00000000-0005-0000-0000-0000341F0000}"/>
    <cellStyle name="Normal 13 4 2 3" xfId="7956" xr:uid="{00000000-0005-0000-0000-0000351F0000}"/>
    <cellStyle name="Normal 13 4 2 3 2" xfId="7957" xr:uid="{00000000-0005-0000-0000-0000361F0000}"/>
    <cellStyle name="Normal 13 4 2 3 2 2" xfId="7958" xr:uid="{00000000-0005-0000-0000-0000371F0000}"/>
    <cellStyle name="Normal 13 4 2 3 2 3" xfId="7959" xr:uid="{00000000-0005-0000-0000-0000381F0000}"/>
    <cellStyle name="Normal 13 4 2 3 3" xfId="7960" xr:uid="{00000000-0005-0000-0000-0000391F0000}"/>
    <cellStyle name="Normal 13 4 2 3 4" xfId="7961" xr:uid="{00000000-0005-0000-0000-00003A1F0000}"/>
    <cellStyle name="Normal 13 4 2 3_Lcc_inputs" xfId="7962" xr:uid="{00000000-0005-0000-0000-00003B1F0000}"/>
    <cellStyle name="Normal 13 4 2 4" xfId="7963" xr:uid="{00000000-0005-0000-0000-00003C1F0000}"/>
    <cellStyle name="Normal 13 4 2 4 2" xfId="7964" xr:uid="{00000000-0005-0000-0000-00003D1F0000}"/>
    <cellStyle name="Normal 13 4 2 4 2 2" xfId="7965" xr:uid="{00000000-0005-0000-0000-00003E1F0000}"/>
    <cellStyle name="Normal 13 4 2 4 3" xfId="7966" xr:uid="{00000000-0005-0000-0000-00003F1F0000}"/>
    <cellStyle name="Normal 13 4 2 5" xfId="7967" xr:uid="{00000000-0005-0000-0000-0000401F0000}"/>
    <cellStyle name="Normal 13 4 2 5 2" xfId="7968" xr:uid="{00000000-0005-0000-0000-0000411F0000}"/>
    <cellStyle name="Normal 13 4 2 6" xfId="7969" xr:uid="{00000000-0005-0000-0000-0000421F0000}"/>
    <cellStyle name="Normal 13 4 2 7" xfId="7970" xr:uid="{00000000-0005-0000-0000-0000431F0000}"/>
    <cellStyle name="Normal 13 4 2 8" xfId="7971" xr:uid="{00000000-0005-0000-0000-0000441F0000}"/>
    <cellStyle name="Normal 13 4 2_Lcc_inputs" xfId="7972" xr:uid="{00000000-0005-0000-0000-0000451F0000}"/>
    <cellStyle name="Normal 13 4 3" xfId="7973" xr:uid="{00000000-0005-0000-0000-0000461F0000}"/>
    <cellStyle name="Normal 13 4 3 2" xfId="7974" xr:uid="{00000000-0005-0000-0000-0000471F0000}"/>
    <cellStyle name="Normal 13 4 3 2 2" xfId="7975" xr:uid="{00000000-0005-0000-0000-0000481F0000}"/>
    <cellStyle name="Normal 13 4 3 2 2 2" xfId="7976" xr:uid="{00000000-0005-0000-0000-0000491F0000}"/>
    <cellStyle name="Normal 13 4 3 2 3" xfId="7977" xr:uid="{00000000-0005-0000-0000-00004A1F0000}"/>
    <cellStyle name="Normal 13 4 3 3" xfId="7978" xr:uid="{00000000-0005-0000-0000-00004B1F0000}"/>
    <cellStyle name="Normal 13 4 3 3 2" xfId="7979" xr:uid="{00000000-0005-0000-0000-00004C1F0000}"/>
    <cellStyle name="Normal 13 4 3 3 2 2" xfId="7980" xr:uid="{00000000-0005-0000-0000-00004D1F0000}"/>
    <cellStyle name="Normal 13 4 3 3 3" xfId="7981" xr:uid="{00000000-0005-0000-0000-00004E1F0000}"/>
    <cellStyle name="Normal 13 4 3 4" xfId="7982" xr:uid="{00000000-0005-0000-0000-00004F1F0000}"/>
    <cellStyle name="Normal 13 4 3 4 2" xfId="7983" xr:uid="{00000000-0005-0000-0000-0000501F0000}"/>
    <cellStyle name="Normal 13 4 3 5" xfId="7984" xr:uid="{00000000-0005-0000-0000-0000511F0000}"/>
    <cellStyle name="Normal 13 4 3_Lcc_inputs" xfId="7985" xr:uid="{00000000-0005-0000-0000-0000521F0000}"/>
    <cellStyle name="Normal 13 4 4" xfId="7986" xr:uid="{00000000-0005-0000-0000-0000531F0000}"/>
    <cellStyle name="Normal 13 4 4 2" xfId="7987" xr:uid="{00000000-0005-0000-0000-0000541F0000}"/>
    <cellStyle name="Normal 13 4 4 2 2" xfId="7988" xr:uid="{00000000-0005-0000-0000-0000551F0000}"/>
    <cellStyle name="Normal 13 4 4 2 3" xfId="7989" xr:uid="{00000000-0005-0000-0000-0000561F0000}"/>
    <cellStyle name="Normal 13 4 4 3" xfId="7990" xr:uid="{00000000-0005-0000-0000-0000571F0000}"/>
    <cellStyle name="Normal 13 4 4 4" xfId="7991" xr:uid="{00000000-0005-0000-0000-0000581F0000}"/>
    <cellStyle name="Normal 13 4 4_Lcc_inputs" xfId="7992" xr:uid="{00000000-0005-0000-0000-0000591F0000}"/>
    <cellStyle name="Normal 13 4 5" xfId="7993" xr:uid="{00000000-0005-0000-0000-00005A1F0000}"/>
    <cellStyle name="Normal 13 4 5 2" xfId="7994" xr:uid="{00000000-0005-0000-0000-00005B1F0000}"/>
    <cellStyle name="Normal 13 4 5 2 2" xfId="7995" xr:uid="{00000000-0005-0000-0000-00005C1F0000}"/>
    <cellStyle name="Normal 13 4 5 3" xfId="7996" xr:uid="{00000000-0005-0000-0000-00005D1F0000}"/>
    <cellStyle name="Normal 13 4 6" xfId="7997" xr:uid="{00000000-0005-0000-0000-00005E1F0000}"/>
    <cellStyle name="Normal 13 4 6 2" xfId="7998" xr:uid="{00000000-0005-0000-0000-00005F1F0000}"/>
    <cellStyle name="Normal 13 4 7" xfId="7999" xr:uid="{00000000-0005-0000-0000-0000601F0000}"/>
    <cellStyle name="Normal 13 4 8" xfId="8000" xr:uid="{00000000-0005-0000-0000-0000611F0000}"/>
    <cellStyle name="Normal 13 4 9" xfId="8001" xr:uid="{00000000-0005-0000-0000-0000621F0000}"/>
    <cellStyle name="Normal 13 4_Lcc_inputs" xfId="8002" xr:uid="{00000000-0005-0000-0000-0000631F0000}"/>
    <cellStyle name="Normal 13 5" xfId="8003" xr:uid="{00000000-0005-0000-0000-0000641F0000}"/>
    <cellStyle name="Normal 13 5 2" xfId="8004" xr:uid="{00000000-0005-0000-0000-0000651F0000}"/>
    <cellStyle name="Normal 13 5 2 2" xfId="8005" xr:uid="{00000000-0005-0000-0000-0000661F0000}"/>
    <cellStyle name="Normal 13 5 2 2 2" xfId="8006" xr:uid="{00000000-0005-0000-0000-0000671F0000}"/>
    <cellStyle name="Normal 13 5 2 2 2 2" xfId="8007" xr:uid="{00000000-0005-0000-0000-0000681F0000}"/>
    <cellStyle name="Normal 13 5 2 2 2 2 2" xfId="8008" xr:uid="{00000000-0005-0000-0000-0000691F0000}"/>
    <cellStyle name="Normal 13 5 2 2 2 3" xfId="8009" xr:uid="{00000000-0005-0000-0000-00006A1F0000}"/>
    <cellStyle name="Normal 13 5 2 2 3" xfId="8010" xr:uid="{00000000-0005-0000-0000-00006B1F0000}"/>
    <cellStyle name="Normal 13 5 2 2 3 2" xfId="8011" xr:uid="{00000000-0005-0000-0000-00006C1F0000}"/>
    <cellStyle name="Normal 13 5 2 2 3 2 2" xfId="8012" xr:uid="{00000000-0005-0000-0000-00006D1F0000}"/>
    <cellStyle name="Normal 13 5 2 2 3 3" xfId="8013" xr:uid="{00000000-0005-0000-0000-00006E1F0000}"/>
    <cellStyle name="Normal 13 5 2 2 4" xfId="8014" xr:uid="{00000000-0005-0000-0000-00006F1F0000}"/>
    <cellStyle name="Normal 13 5 2 2 4 2" xfId="8015" xr:uid="{00000000-0005-0000-0000-0000701F0000}"/>
    <cellStyle name="Normal 13 5 2 2 5" xfId="8016" xr:uid="{00000000-0005-0000-0000-0000711F0000}"/>
    <cellStyle name="Normal 13 5 2 2_Lcc_inputs" xfId="8017" xr:uid="{00000000-0005-0000-0000-0000721F0000}"/>
    <cellStyle name="Normal 13 5 2 3" xfId="8018" xr:uid="{00000000-0005-0000-0000-0000731F0000}"/>
    <cellStyle name="Normal 13 5 2 3 2" xfId="8019" xr:uid="{00000000-0005-0000-0000-0000741F0000}"/>
    <cellStyle name="Normal 13 5 2 3 2 2" xfId="8020" xr:uid="{00000000-0005-0000-0000-0000751F0000}"/>
    <cellStyle name="Normal 13 5 2 3 2 3" xfId="8021" xr:uid="{00000000-0005-0000-0000-0000761F0000}"/>
    <cellStyle name="Normal 13 5 2 3 3" xfId="8022" xr:uid="{00000000-0005-0000-0000-0000771F0000}"/>
    <cellStyle name="Normal 13 5 2 3 4" xfId="8023" xr:uid="{00000000-0005-0000-0000-0000781F0000}"/>
    <cellStyle name="Normal 13 5 2 3_Lcc_inputs" xfId="8024" xr:uid="{00000000-0005-0000-0000-0000791F0000}"/>
    <cellStyle name="Normal 13 5 2 4" xfId="8025" xr:uid="{00000000-0005-0000-0000-00007A1F0000}"/>
    <cellStyle name="Normal 13 5 2 4 2" xfId="8026" xr:uid="{00000000-0005-0000-0000-00007B1F0000}"/>
    <cellStyle name="Normal 13 5 2 4 2 2" xfId="8027" xr:uid="{00000000-0005-0000-0000-00007C1F0000}"/>
    <cellStyle name="Normal 13 5 2 4 3" xfId="8028" xr:uid="{00000000-0005-0000-0000-00007D1F0000}"/>
    <cellStyle name="Normal 13 5 2 5" xfId="8029" xr:uid="{00000000-0005-0000-0000-00007E1F0000}"/>
    <cellStyle name="Normal 13 5 2 5 2" xfId="8030" xr:uid="{00000000-0005-0000-0000-00007F1F0000}"/>
    <cellStyle name="Normal 13 5 2 6" xfId="8031" xr:uid="{00000000-0005-0000-0000-0000801F0000}"/>
    <cellStyle name="Normal 13 5 2 7" xfId="8032" xr:uid="{00000000-0005-0000-0000-0000811F0000}"/>
    <cellStyle name="Normal 13 5 2 8" xfId="8033" xr:uid="{00000000-0005-0000-0000-0000821F0000}"/>
    <cellStyle name="Normal 13 5 2_Lcc_inputs" xfId="8034" xr:uid="{00000000-0005-0000-0000-0000831F0000}"/>
    <cellStyle name="Normal 13 5 3" xfId="8035" xr:uid="{00000000-0005-0000-0000-0000841F0000}"/>
    <cellStyle name="Normal 13 5 3 2" xfId="8036" xr:uid="{00000000-0005-0000-0000-0000851F0000}"/>
    <cellStyle name="Normal 13 5 3 2 2" xfId="8037" xr:uid="{00000000-0005-0000-0000-0000861F0000}"/>
    <cellStyle name="Normal 13 5 3 2 2 2" xfId="8038" xr:uid="{00000000-0005-0000-0000-0000871F0000}"/>
    <cellStyle name="Normal 13 5 3 2 3" xfId="8039" xr:uid="{00000000-0005-0000-0000-0000881F0000}"/>
    <cellStyle name="Normal 13 5 3 3" xfId="8040" xr:uid="{00000000-0005-0000-0000-0000891F0000}"/>
    <cellStyle name="Normal 13 5 3 3 2" xfId="8041" xr:uid="{00000000-0005-0000-0000-00008A1F0000}"/>
    <cellStyle name="Normal 13 5 3 3 2 2" xfId="8042" xr:uid="{00000000-0005-0000-0000-00008B1F0000}"/>
    <cellStyle name="Normal 13 5 3 3 3" xfId="8043" xr:uid="{00000000-0005-0000-0000-00008C1F0000}"/>
    <cellStyle name="Normal 13 5 3 4" xfId="8044" xr:uid="{00000000-0005-0000-0000-00008D1F0000}"/>
    <cellStyle name="Normal 13 5 3 4 2" xfId="8045" xr:uid="{00000000-0005-0000-0000-00008E1F0000}"/>
    <cellStyle name="Normal 13 5 3 5" xfId="8046" xr:uid="{00000000-0005-0000-0000-00008F1F0000}"/>
    <cellStyle name="Normal 13 5 3_Lcc_inputs" xfId="8047" xr:uid="{00000000-0005-0000-0000-0000901F0000}"/>
    <cellStyle name="Normal 13 5 4" xfId="8048" xr:uid="{00000000-0005-0000-0000-0000911F0000}"/>
    <cellStyle name="Normal 13 5 4 2" xfId="8049" xr:uid="{00000000-0005-0000-0000-0000921F0000}"/>
    <cellStyle name="Normal 13 5 4 2 2" xfId="8050" xr:uid="{00000000-0005-0000-0000-0000931F0000}"/>
    <cellStyle name="Normal 13 5 4 2 3" xfId="8051" xr:uid="{00000000-0005-0000-0000-0000941F0000}"/>
    <cellStyle name="Normal 13 5 4 3" xfId="8052" xr:uid="{00000000-0005-0000-0000-0000951F0000}"/>
    <cellStyle name="Normal 13 5 4 4" xfId="8053" xr:uid="{00000000-0005-0000-0000-0000961F0000}"/>
    <cellStyle name="Normal 13 5 4_Lcc_inputs" xfId="8054" xr:uid="{00000000-0005-0000-0000-0000971F0000}"/>
    <cellStyle name="Normal 13 5 5" xfId="8055" xr:uid="{00000000-0005-0000-0000-0000981F0000}"/>
    <cellStyle name="Normal 13 5 5 2" xfId="8056" xr:uid="{00000000-0005-0000-0000-0000991F0000}"/>
    <cellStyle name="Normal 13 5 5 2 2" xfId="8057" xr:uid="{00000000-0005-0000-0000-00009A1F0000}"/>
    <cellStyle name="Normal 13 5 5 3" xfId="8058" xr:uid="{00000000-0005-0000-0000-00009B1F0000}"/>
    <cellStyle name="Normal 13 5 6" xfId="8059" xr:uid="{00000000-0005-0000-0000-00009C1F0000}"/>
    <cellStyle name="Normal 13 5 6 2" xfId="8060" xr:uid="{00000000-0005-0000-0000-00009D1F0000}"/>
    <cellStyle name="Normal 13 5 7" xfId="8061" xr:uid="{00000000-0005-0000-0000-00009E1F0000}"/>
    <cellStyle name="Normal 13 5 8" xfId="8062" xr:uid="{00000000-0005-0000-0000-00009F1F0000}"/>
    <cellStyle name="Normal 13 5 9" xfId="8063" xr:uid="{00000000-0005-0000-0000-0000A01F0000}"/>
    <cellStyle name="Normal 13 5_Lcc_inputs" xfId="8064" xr:uid="{00000000-0005-0000-0000-0000A11F0000}"/>
    <cellStyle name="Normal 13 6" xfId="8065" xr:uid="{00000000-0005-0000-0000-0000A21F0000}"/>
    <cellStyle name="Normal 13 6 2" xfId="8066" xr:uid="{00000000-0005-0000-0000-0000A31F0000}"/>
    <cellStyle name="Normal 13 6 2 2" xfId="8067" xr:uid="{00000000-0005-0000-0000-0000A41F0000}"/>
    <cellStyle name="Normal 13 6 2 2 2" xfId="8068" xr:uid="{00000000-0005-0000-0000-0000A51F0000}"/>
    <cellStyle name="Normal 13 6 2 2 2 2" xfId="8069" xr:uid="{00000000-0005-0000-0000-0000A61F0000}"/>
    <cellStyle name="Normal 13 6 2 2 2 2 2" xfId="8070" xr:uid="{00000000-0005-0000-0000-0000A71F0000}"/>
    <cellStyle name="Normal 13 6 2 2 2 3" xfId="8071" xr:uid="{00000000-0005-0000-0000-0000A81F0000}"/>
    <cellStyle name="Normal 13 6 2 2 3" xfId="8072" xr:uid="{00000000-0005-0000-0000-0000A91F0000}"/>
    <cellStyle name="Normal 13 6 2 2 3 2" xfId="8073" xr:uid="{00000000-0005-0000-0000-0000AA1F0000}"/>
    <cellStyle name="Normal 13 6 2 2 3 2 2" xfId="8074" xr:uid="{00000000-0005-0000-0000-0000AB1F0000}"/>
    <cellStyle name="Normal 13 6 2 2 3 3" xfId="8075" xr:uid="{00000000-0005-0000-0000-0000AC1F0000}"/>
    <cellStyle name="Normal 13 6 2 2 4" xfId="8076" xr:uid="{00000000-0005-0000-0000-0000AD1F0000}"/>
    <cellStyle name="Normal 13 6 2 2 4 2" xfId="8077" xr:uid="{00000000-0005-0000-0000-0000AE1F0000}"/>
    <cellStyle name="Normal 13 6 2 2 5" xfId="8078" xr:uid="{00000000-0005-0000-0000-0000AF1F0000}"/>
    <cellStyle name="Normal 13 6 2 2_Lcc_inputs" xfId="8079" xr:uid="{00000000-0005-0000-0000-0000B01F0000}"/>
    <cellStyle name="Normal 13 6 2 3" xfId="8080" xr:uid="{00000000-0005-0000-0000-0000B11F0000}"/>
    <cellStyle name="Normal 13 6 2 3 2" xfId="8081" xr:uid="{00000000-0005-0000-0000-0000B21F0000}"/>
    <cellStyle name="Normal 13 6 2 3 2 2" xfId="8082" xr:uid="{00000000-0005-0000-0000-0000B31F0000}"/>
    <cellStyle name="Normal 13 6 2 3 2 3" xfId="8083" xr:uid="{00000000-0005-0000-0000-0000B41F0000}"/>
    <cellStyle name="Normal 13 6 2 3 3" xfId="8084" xr:uid="{00000000-0005-0000-0000-0000B51F0000}"/>
    <cellStyle name="Normal 13 6 2 3 4" xfId="8085" xr:uid="{00000000-0005-0000-0000-0000B61F0000}"/>
    <cellStyle name="Normal 13 6 2 3_Lcc_inputs" xfId="8086" xr:uid="{00000000-0005-0000-0000-0000B71F0000}"/>
    <cellStyle name="Normal 13 6 2 4" xfId="8087" xr:uid="{00000000-0005-0000-0000-0000B81F0000}"/>
    <cellStyle name="Normal 13 6 2 4 2" xfId="8088" xr:uid="{00000000-0005-0000-0000-0000B91F0000}"/>
    <cellStyle name="Normal 13 6 2 4 2 2" xfId="8089" xr:uid="{00000000-0005-0000-0000-0000BA1F0000}"/>
    <cellStyle name="Normal 13 6 2 4 3" xfId="8090" xr:uid="{00000000-0005-0000-0000-0000BB1F0000}"/>
    <cellStyle name="Normal 13 6 2 5" xfId="8091" xr:uid="{00000000-0005-0000-0000-0000BC1F0000}"/>
    <cellStyle name="Normal 13 6 2 5 2" xfId="8092" xr:uid="{00000000-0005-0000-0000-0000BD1F0000}"/>
    <cellStyle name="Normal 13 6 2 6" xfId="8093" xr:uid="{00000000-0005-0000-0000-0000BE1F0000}"/>
    <cellStyle name="Normal 13 6 2 7" xfId="8094" xr:uid="{00000000-0005-0000-0000-0000BF1F0000}"/>
    <cellStyle name="Normal 13 6 2 8" xfId="8095" xr:uid="{00000000-0005-0000-0000-0000C01F0000}"/>
    <cellStyle name="Normal 13 6 2_Lcc_inputs" xfId="8096" xr:uid="{00000000-0005-0000-0000-0000C11F0000}"/>
    <cellStyle name="Normal 13 6 3" xfId="8097" xr:uid="{00000000-0005-0000-0000-0000C21F0000}"/>
    <cellStyle name="Normal 13 6 3 2" xfId="8098" xr:uid="{00000000-0005-0000-0000-0000C31F0000}"/>
    <cellStyle name="Normal 13 6 3 2 2" xfId="8099" xr:uid="{00000000-0005-0000-0000-0000C41F0000}"/>
    <cellStyle name="Normal 13 6 3 2 2 2" xfId="8100" xr:uid="{00000000-0005-0000-0000-0000C51F0000}"/>
    <cellStyle name="Normal 13 6 3 2 3" xfId="8101" xr:uid="{00000000-0005-0000-0000-0000C61F0000}"/>
    <cellStyle name="Normal 13 6 3 3" xfId="8102" xr:uid="{00000000-0005-0000-0000-0000C71F0000}"/>
    <cellStyle name="Normal 13 6 3 3 2" xfId="8103" xr:uid="{00000000-0005-0000-0000-0000C81F0000}"/>
    <cellStyle name="Normal 13 6 3 3 2 2" xfId="8104" xr:uid="{00000000-0005-0000-0000-0000C91F0000}"/>
    <cellStyle name="Normal 13 6 3 3 3" xfId="8105" xr:uid="{00000000-0005-0000-0000-0000CA1F0000}"/>
    <cellStyle name="Normal 13 6 3 4" xfId="8106" xr:uid="{00000000-0005-0000-0000-0000CB1F0000}"/>
    <cellStyle name="Normal 13 6 3 4 2" xfId="8107" xr:uid="{00000000-0005-0000-0000-0000CC1F0000}"/>
    <cellStyle name="Normal 13 6 3 5" xfId="8108" xr:uid="{00000000-0005-0000-0000-0000CD1F0000}"/>
    <cellStyle name="Normal 13 6 3_Lcc_inputs" xfId="8109" xr:uid="{00000000-0005-0000-0000-0000CE1F0000}"/>
    <cellStyle name="Normal 13 6 4" xfId="8110" xr:uid="{00000000-0005-0000-0000-0000CF1F0000}"/>
    <cellStyle name="Normal 13 6 4 2" xfId="8111" xr:uid="{00000000-0005-0000-0000-0000D01F0000}"/>
    <cellStyle name="Normal 13 6 4 2 2" xfId="8112" xr:uid="{00000000-0005-0000-0000-0000D11F0000}"/>
    <cellStyle name="Normal 13 6 4 2 3" xfId="8113" xr:uid="{00000000-0005-0000-0000-0000D21F0000}"/>
    <cellStyle name="Normal 13 6 4 3" xfId="8114" xr:uid="{00000000-0005-0000-0000-0000D31F0000}"/>
    <cellStyle name="Normal 13 6 4 4" xfId="8115" xr:uid="{00000000-0005-0000-0000-0000D41F0000}"/>
    <cellStyle name="Normal 13 6 4_Lcc_inputs" xfId="8116" xr:uid="{00000000-0005-0000-0000-0000D51F0000}"/>
    <cellStyle name="Normal 13 6 5" xfId="8117" xr:uid="{00000000-0005-0000-0000-0000D61F0000}"/>
    <cellStyle name="Normal 13 6 5 2" xfId="8118" xr:uid="{00000000-0005-0000-0000-0000D71F0000}"/>
    <cellStyle name="Normal 13 6 5 2 2" xfId="8119" xr:uid="{00000000-0005-0000-0000-0000D81F0000}"/>
    <cellStyle name="Normal 13 6 5 3" xfId="8120" xr:uid="{00000000-0005-0000-0000-0000D91F0000}"/>
    <cellStyle name="Normal 13 6 6" xfId="8121" xr:uid="{00000000-0005-0000-0000-0000DA1F0000}"/>
    <cellStyle name="Normal 13 6 6 2" xfId="8122" xr:uid="{00000000-0005-0000-0000-0000DB1F0000}"/>
    <cellStyle name="Normal 13 6 7" xfId="8123" xr:uid="{00000000-0005-0000-0000-0000DC1F0000}"/>
    <cellStyle name="Normal 13 6 8" xfId="8124" xr:uid="{00000000-0005-0000-0000-0000DD1F0000}"/>
    <cellStyle name="Normal 13 6 9" xfId="8125" xr:uid="{00000000-0005-0000-0000-0000DE1F0000}"/>
    <cellStyle name="Normal 13 6_Lcc_inputs" xfId="8126" xr:uid="{00000000-0005-0000-0000-0000DF1F0000}"/>
    <cellStyle name="Normal 13 7" xfId="8127" xr:uid="{00000000-0005-0000-0000-0000E01F0000}"/>
    <cellStyle name="Normal 13 7 2" xfId="8128" xr:uid="{00000000-0005-0000-0000-0000E11F0000}"/>
    <cellStyle name="Normal 13 7 2 2" xfId="8129" xr:uid="{00000000-0005-0000-0000-0000E21F0000}"/>
    <cellStyle name="Normal 13 7 2 2 2" xfId="8130" xr:uid="{00000000-0005-0000-0000-0000E31F0000}"/>
    <cellStyle name="Normal 13 7 2 2 2 2" xfId="8131" xr:uid="{00000000-0005-0000-0000-0000E41F0000}"/>
    <cellStyle name="Normal 13 7 2 2 2 2 2" xfId="8132" xr:uid="{00000000-0005-0000-0000-0000E51F0000}"/>
    <cellStyle name="Normal 13 7 2 2 2 3" xfId="8133" xr:uid="{00000000-0005-0000-0000-0000E61F0000}"/>
    <cellStyle name="Normal 13 7 2 2 3" xfId="8134" xr:uid="{00000000-0005-0000-0000-0000E71F0000}"/>
    <cellStyle name="Normal 13 7 2 2 3 2" xfId="8135" xr:uid="{00000000-0005-0000-0000-0000E81F0000}"/>
    <cellStyle name="Normal 13 7 2 2 3 2 2" xfId="8136" xr:uid="{00000000-0005-0000-0000-0000E91F0000}"/>
    <cellStyle name="Normal 13 7 2 2 3 3" xfId="8137" xr:uid="{00000000-0005-0000-0000-0000EA1F0000}"/>
    <cellStyle name="Normal 13 7 2 2 4" xfId="8138" xr:uid="{00000000-0005-0000-0000-0000EB1F0000}"/>
    <cellStyle name="Normal 13 7 2 2 4 2" xfId="8139" xr:uid="{00000000-0005-0000-0000-0000EC1F0000}"/>
    <cellStyle name="Normal 13 7 2 2 5" xfId="8140" xr:uid="{00000000-0005-0000-0000-0000ED1F0000}"/>
    <cellStyle name="Normal 13 7 2 2_Lcc_inputs" xfId="8141" xr:uid="{00000000-0005-0000-0000-0000EE1F0000}"/>
    <cellStyle name="Normal 13 7 2 3" xfId="8142" xr:uid="{00000000-0005-0000-0000-0000EF1F0000}"/>
    <cellStyle name="Normal 13 7 2 3 2" xfId="8143" xr:uid="{00000000-0005-0000-0000-0000F01F0000}"/>
    <cellStyle name="Normal 13 7 2 3 2 2" xfId="8144" xr:uid="{00000000-0005-0000-0000-0000F11F0000}"/>
    <cellStyle name="Normal 13 7 2 3 2 3" xfId="8145" xr:uid="{00000000-0005-0000-0000-0000F21F0000}"/>
    <cellStyle name="Normal 13 7 2 3 3" xfId="8146" xr:uid="{00000000-0005-0000-0000-0000F31F0000}"/>
    <cellStyle name="Normal 13 7 2 3 4" xfId="8147" xr:uid="{00000000-0005-0000-0000-0000F41F0000}"/>
    <cellStyle name="Normal 13 7 2 3_Lcc_inputs" xfId="8148" xr:uid="{00000000-0005-0000-0000-0000F51F0000}"/>
    <cellStyle name="Normal 13 7 2 4" xfId="8149" xr:uid="{00000000-0005-0000-0000-0000F61F0000}"/>
    <cellStyle name="Normal 13 7 2 4 2" xfId="8150" xr:uid="{00000000-0005-0000-0000-0000F71F0000}"/>
    <cellStyle name="Normal 13 7 2 4 2 2" xfId="8151" xr:uid="{00000000-0005-0000-0000-0000F81F0000}"/>
    <cellStyle name="Normal 13 7 2 4 3" xfId="8152" xr:uid="{00000000-0005-0000-0000-0000F91F0000}"/>
    <cellStyle name="Normal 13 7 2 5" xfId="8153" xr:uid="{00000000-0005-0000-0000-0000FA1F0000}"/>
    <cellStyle name="Normal 13 7 2 5 2" xfId="8154" xr:uid="{00000000-0005-0000-0000-0000FB1F0000}"/>
    <cellStyle name="Normal 13 7 2 6" xfId="8155" xr:uid="{00000000-0005-0000-0000-0000FC1F0000}"/>
    <cellStyle name="Normal 13 7 2 7" xfId="8156" xr:uid="{00000000-0005-0000-0000-0000FD1F0000}"/>
    <cellStyle name="Normal 13 7 2 8" xfId="8157" xr:uid="{00000000-0005-0000-0000-0000FE1F0000}"/>
    <cellStyle name="Normal 13 7 2_Lcc_inputs" xfId="8158" xr:uid="{00000000-0005-0000-0000-0000FF1F0000}"/>
    <cellStyle name="Normal 13 7 3" xfId="8159" xr:uid="{00000000-0005-0000-0000-000000200000}"/>
    <cellStyle name="Normal 13 7 3 2" xfId="8160" xr:uid="{00000000-0005-0000-0000-000001200000}"/>
    <cellStyle name="Normal 13 7 3 2 2" xfId="8161" xr:uid="{00000000-0005-0000-0000-000002200000}"/>
    <cellStyle name="Normal 13 7 3 2 2 2" xfId="8162" xr:uid="{00000000-0005-0000-0000-000003200000}"/>
    <cellStyle name="Normal 13 7 3 2 3" xfId="8163" xr:uid="{00000000-0005-0000-0000-000004200000}"/>
    <cellStyle name="Normal 13 7 3 3" xfId="8164" xr:uid="{00000000-0005-0000-0000-000005200000}"/>
    <cellStyle name="Normal 13 7 3 3 2" xfId="8165" xr:uid="{00000000-0005-0000-0000-000006200000}"/>
    <cellStyle name="Normal 13 7 3 3 2 2" xfId="8166" xr:uid="{00000000-0005-0000-0000-000007200000}"/>
    <cellStyle name="Normal 13 7 3 3 3" xfId="8167" xr:uid="{00000000-0005-0000-0000-000008200000}"/>
    <cellStyle name="Normal 13 7 3 4" xfId="8168" xr:uid="{00000000-0005-0000-0000-000009200000}"/>
    <cellStyle name="Normal 13 7 3 4 2" xfId="8169" xr:uid="{00000000-0005-0000-0000-00000A200000}"/>
    <cellStyle name="Normal 13 7 3 5" xfId="8170" xr:uid="{00000000-0005-0000-0000-00000B200000}"/>
    <cellStyle name="Normal 13 7 3_Lcc_inputs" xfId="8171" xr:uid="{00000000-0005-0000-0000-00000C200000}"/>
    <cellStyle name="Normal 13 7 4" xfId="8172" xr:uid="{00000000-0005-0000-0000-00000D200000}"/>
    <cellStyle name="Normal 13 7 4 2" xfId="8173" xr:uid="{00000000-0005-0000-0000-00000E200000}"/>
    <cellStyle name="Normal 13 7 4 2 2" xfId="8174" xr:uid="{00000000-0005-0000-0000-00000F200000}"/>
    <cellStyle name="Normal 13 7 4 2 3" xfId="8175" xr:uid="{00000000-0005-0000-0000-000010200000}"/>
    <cellStyle name="Normal 13 7 4 3" xfId="8176" xr:uid="{00000000-0005-0000-0000-000011200000}"/>
    <cellStyle name="Normal 13 7 4 4" xfId="8177" xr:uid="{00000000-0005-0000-0000-000012200000}"/>
    <cellStyle name="Normal 13 7 4_Lcc_inputs" xfId="8178" xr:uid="{00000000-0005-0000-0000-000013200000}"/>
    <cellStyle name="Normal 13 7 5" xfId="8179" xr:uid="{00000000-0005-0000-0000-000014200000}"/>
    <cellStyle name="Normal 13 7 5 2" xfId="8180" xr:uid="{00000000-0005-0000-0000-000015200000}"/>
    <cellStyle name="Normal 13 7 5 2 2" xfId="8181" xr:uid="{00000000-0005-0000-0000-000016200000}"/>
    <cellStyle name="Normal 13 7 5 3" xfId="8182" xr:uid="{00000000-0005-0000-0000-000017200000}"/>
    <cellStyle name="Normal 13 7 6" xfId="8183" xr:uid="{00000000-0005-0000-0000-000018200000}"/>
    <cellStyle name="Normal 13 7 6 2" xfId="8184" xr:uid="{00000000-0005-0000-0000-000019200000}"/>
    <cellStyle name="Normal 13 7 7" xfId="8185" xr:uid="{00000000-0005-0000-0000-00001A200000}"/>
    <cellStyle name="Normal 13 7 8" xfId="8186" xr:uid="{00000000-0005-0000-0000-00001B200000}"/>
    <cellStyle name="Normal 13 7 9" xfId="8187" xr:uid="{00000000-0005-0000-0000-00001C200000}"/>
    <cellStyle name="Normal 13 7_Lcc_inputs" xfId="8188" xr:uid="{00000000-0005-0000-0000-00001D200000}"/>
    <cellStyle name="Normal 13 8" xfId="8189" xr:uid="{00000000-0005-0000-0000-00001E200000}"/>
    <cellStyle name="Normal 13 8 2" xfId="8190" xr:uid="{00000000-0005-0000-0000-00001F200000}"/>
    <cellStyle name="Normal 13 8 2 2" xfId="8191" xr:uid="{00000000-0005-0000-0000-000020200000}"/>
    <cellStyle name="Normal 13 8 2 2 2" xfId="8192" xr:uid="{00000000-0005-0000-0000-000021200000}"/>
    <cellStyle name="Normal 13 8 2 2 2 2" xfId="8193" xr:uid="{00000000-0005-0000-0000-000022200000}"/>
    <cellStyle name="Normal 13 8 2 2 3" xfId="8194" xr:uid="{00000000-0005-0000-0000-000023200000}"/>
    <cellStyle name="Normal 13 8 2 3" xfId="8195" xr:uid="{00000000-0005-0000-0000-000024200000}"/>
    <cellStyle name="Normal 13 8 2 3 2" xfId="8196" xr:uid="{00000000-0005-0000-0000-000025200000}"/>
    <cellStyle name="Normal 13 8 2 3 2 2" xfId="8197" xr:uid="{00000000-0005-0000-0000-000026200000}"/>
    <cellStyle name="Normal 13 8 2 3 3" xfId="8198" xr:uid="{00000000-0005-0000-0000-000027200000}"/>
    <cellStyle name="Normal 13 8 2 4" xfId="8199" xr:uid="{00000000-0005-0000-0000-000028200000}"/>
    <cellStyle name="Normal 13 8 2 4 2" xfId="8200" xr:uid="{00000000-0005-0000-0000-000029200000}"/>
    <cellStyle name="Normal 13 8 2 5" xfId="8201" xr:uid="{00000000-0005-0000-0000-00002A200000}"/>
    <cellStyle name="Normal 13 8 2_Lcc_inputs" xfId="8202" xr:uid="{00000000-0005-0000-0000-00002B200000}"/>
    <cellStyle name="Normal 13 8 3" xfId="8203" xr:uid="{00000000-0005-0000-0000-00002C200000}"/>
    <cellStyle name="Normal 13 8 3 2" xfId="8204" xr:uid="{00000000-0005-0000-0000-00002D200000}"/>
    <cellStyle name="Normal 13 8 3 2 2" xfId="8205" xr:uid="{00000000-0005-0000-0000-00002E200000}"/>
    <cellStyle name="Normal 13 8 3 2 3" xfId="8206" xr:uid="{00000000-0005-0000-0000-00002F200000}"/>
    <cellStyle name="Normal 13 8 3 3" xfId="8207" xr:uid="{00000000-0005-0000-0000-000030200000}"/>
    <cellStyle name="Normal 13 8 3 4" xfId="8208" xr:uid="{00000000-0005-0000-0000-000031200000}"/>
    <cellStyle name="Normal 13 8 3_Lcc_inputs" xfId="8209" xr:uid="{00000000-0005-0000-0000-000032200000}"/>
    <cellStyle name="Normal 13 8 4" xfId="8210" xr:uid="{00000000-0005-0000-0000-000033200000}"/>
    <cellStyle name="Normal 13 8 4 2" xfId="8211" xr:uid="{00000000-0005-0000-0000-000034200000}"/>
    <cellStyle name="Normal 13 8 4 2 2" xfId="8212" xr:uid="{00000000-0005-0000-0000-000035200000}"/>
    <cellStyle name="Normal 13 8 4 3" xfId="8213" xr:uid="{00000000-0005-0000-0000-000036200000}"/>
    <cellStyle name="Normal 13 8 5" xfId="8214" xr:uid="{00000000-0005-0000-0000-000037200000}"/>
    <cellStyle name="Normal 13 8 5 2" xfId="8215" xr:uid="{00000000-0005-0000-0000-000038200000}"/>
    <cellStyle name="Normal 13 8 6" xfId="8216" xr:uid="{00000000-0005-0000-0000-000039200000}"/>
    <cellStyle name="Normal 13 8 7" xfId="8217" xr:uid="{00000000-0005-0000-0000-00003A200000}"/>
    <cellStyle name="Normal 13 8 8" xfId="8218" xr:uid="{00000000-0005-0000-0000-00003B200000}"/>
    <cellStyle name="Normal 13 8_Lcc_inputs" xfId="8219" xr:uid="{00000000-0005-0000-0000-00003C200000}"/>
    <cellStyle name="Normal 13 9" xfId="8220" xr:uid="{00000000-0005-0000-0000-00003D200000}"/>
    <cellStyle name="Normal 13 9 2" xfId="8221" xr:uid="{00000000-0005-0000-0000-00003E200000}"/>
    <cellStyle name="Normal 13 9 2 2" xfId="8222" xr:uid="{00000000-0005-0000-0000-00003F200000}"/>
    <cellStyle name="Normal 13 9 2 2 2" xfId="8223" xr:uid="{00000000-0005-0000-0000-000040200000}"/>
    <cellStyle name="Normal 13 9 2 2 2 2" xfId="8224" xr:uid="{00000000-0005-0000-0000-000041200000}"/>
    <cellStyle name="Normal 13 9 2 2 3" xfId="8225" xr:uid="{00000000-0005-0000-0000-000042200000}"/>
    <cellStyle name="Normal 13 9 2 3" xfId="8226" xr:uid="{00000000-0005-0000-0000-000043200000}"/>
    <cellStyle name="Normal 13 9 2 3 2" xfId="8227" xr:uid="{00000000-0005-0000-0000-000044200000}"/>
    <cellStyle name="Normal 13 9 2 3 2 2" xfId="8228" xr:uid="{00000000-0005-0000-0000-000045200000}"/>
    <cellStyle name="Normal 13 9 2 3 3" xfId="8229" xr:uid="{00000000-0005-0000-0000-000046200000}"/>
    <cellStyle name="Normal 13 9 2 4" xfId="8230" xr:uid="{00000000-0005-0000-0000-000047200000}"/>
    <cellStyle name="Normal 13 9 2 4 2" xfId="8231" xr:uid="{00000000-0005-0000-0000-000048200000}"/>
    <cellStyle name="Normal 13 9 2 5" xfId="8232" xr:uid="{00000000-0005-0000-0000-000049200000}"/>
    <cellStyle name="Normal 13 9 2_Lcc_inputs" xfId="8233" xr:uid="{00000000-0005-0000-0000-00004A200000}"/>
    <cellStyle name="Normal 13 9 3" xfId="8234" xr:uid="{00000000-0005-0000-0000-00004B200000}"/>
    <cellStyle name="Normal 13 9 3 2" xfId="8235" xr:uid="{00000000-0005-0000-0000-00004C200000}"/>
    <cellStyle name="Normal 13 9 3 2 2" xfId="8236" xr:uid="{00000000-0005-0000-0000-00004D200000}"/>
    <cellStyle name="Normal 13 9 3 2 3" xfId="8237" xr:uid="{00000000-0005-0000-0000-00004E200000}"/>
    <cellStyle name="Normal 13 9 3 3" xfId="8238" xr:uid="{00000000-0005-0000-0000-00004F200000}"/>
    <cellStyle name="Normal 13 9 3 4" xfId="8239" xr:uid="{00000000-0005-0000-0000-000050200000}"/>
    <cellStyle name="Normal 13 9 3_Lcc_inputs" xfId="8240" xr:uid="{00000000-0005-0000-0000-000051200000}"/>
    <cellStyle name="Normal 13 9 4" xfId="8241" xr:uid="{00000000-0005-0000-0000-000052200000}"/>
    <cellStyle name="Normal 13 9 4 2" xfId="8242" xr:uid="{00000000-0005-0000-0000-000053200000}"/>
    <cellStyle name="Normal 13 9 4 2 2" xfId="8243" xr:uid="{00000000-0005-0000-0000-000054200000}"/>
    <cellStyle name="Normal 13 9 4 3" xfId="8244" xr:uid="{00000000-0005-0000-0000-000055200000}"/>
    <cellStyle name="Normal 13 9 5" xfId="8245" xr:uid="{00000000-0005-0000-0000-000056200000}"/>
    <cellStyle name="Normal 13 9 5 2" xfId="8246" xr:uid="{00000000-0005-0000-0000-000057200000}"/>
    <cellStyle name="Normal 13 9 6" xfId="8247" xr:uid="{00000000-0005-0000-0000-000058200000}"/>
    <cellStyle name="Normal 13 9 7" xfId="8248" xr:uid="{00000000-0005-0000-0000-000059200000}"/>
    <cellStyle name="Normal 13 9 8" xfId="8249" xr:uid="{00000000-0005-0000-0000-00005A200000}"/>
    <cellStyle name="Normal 13 9_Lcc_inputs" xfId="8250" xr:uid="{00000000-0005-0000-0000-00005B200000}"/>
    <cellStyle name="Normal 13_Lcc_inputs" xfId="8251" xr:uid="{00000000-0005-0000-0000-00005C200000}"/>
    <cellStyle name="Normal 14" xfId="8252" xr:uid="{00000000-0005-0000-0000-00005D200000}"/>
    <cellStyle name="Normal 14 10" xfId="8253" xr:uid="{00000000-0005-0000-0000-00005E200000}"/>
    <cellStyle name="Normal 14 10 2" xfId="8254" xr:uid="{00000000-0005-0000-0000-00005F200000}"/>
    <cellStyle name="Normal 14 10 2 2" xfId="8255" xr:uid="{00000000-0005-0000-0000-000060200000}"/>
    <cellStyle name="Normal 14 10 2 2 2" xfId="8256" xr:uid="{00000000-0005-0000-0000-000061200000}"/>
    <cellStyle name="Normal 14 10 2 2 3" xfId="8257" xr:uid="{00000000-0005-0000-0000-000062200000}"/>
    <cellStyle name="Normal 14 10 2 3" xfId="8258" xr:uid="{00000000-0005-0000-0000-000063200000}"/>
    <cellStyle name="Normal 14 10 2 4" xfId="8259" xr:uid="{00000000-0005-0000-0000-000064200000}"/>
    <cellStyle name="Normal 14 10 2_Lcc_inputs" xfId="8260" xr:uid="{00000000-0005-0000-0000-000065200000}"/>
    <cellStyle name="Normal 14 10 3" xfId="8261" xr:uid="{00000000-0005-0000-0000-000066200000}"/>
    <cellStyle name="Normal 14 10 3 2" xfId="8262" xr:uid="{00000000-0005-0000-0000-000067200000}"/>
    <cellStyle name="Normal 14 10 3 2 2" xfId="8263" xr:uid="{00000000-0005-0000-0000-000068200000}"/>
    <cellStyle name="Normal 14 10 3 3" xfId="8264" xr:uid="{00000000-0005-0000-0000-000069200000}"/>
    <cellStyle name="Normal 14 10 4" xfId="8265" xr:uid="{00000000-0005-0000-0000-00006A200000}"/>
    <cellStyle name="Normal 14 10 4 2" xfId="8266" xr:uid="{00000000-0005-0000-0000-00006B200000}"/>
    <cellStyle name="Normal 14 10 5" xfId="8267" xr:uid="{00000000-0005-0000-0000-00006C200000}"/>
    <cellStyle name="Normal 14 10 6" xfId="8268" xr:uid="{00000000-0005-0000-0000-00006D200000}"/>
    <cellStyle name="Normal 14 10 7" xfId="8269" xr:uid="{00000000-0005-0000-0000-00006E200000}"/>
    <cellStyle name="Normal 14 10_Lcc_inputs" xfId="8270" xr:uid="{00000000-0005-0000-0000-00006F200000}"/>
    <cellStyle name="Normal 14 11" xfId="8271" xr:uid="{00000000-0005-0000-0000-000070200000}"/>
    <cellStyle name="Normal 14 11 2" xfId="8272" xr:uid="{00000000-0005-0000-0000-000071200000}"/>
    <cellStyle name="Normal 14 11 2 2" xfId="8273" xr:uid="{00000000-0005-0000-0000-000072200000}"/>
    <cellStyle name="Normal 14 11 2 3" xfId="8274" xr:uid="{00000000-0005-0000-0000-000073200000}"/>
    <cellStyle name="Normal 14 11 3" xfId="8275" xr:uid="{00000000-0005-0000-0000-000074200000}"/>
    <cellStyle name="Normal 14 11 3 2" xfId="8276" xr:uid="{00000000-0005-0000-0000-000075200000}"/>
    <cellStyle name="Normal 14 11 4" xfId="8277" xr:uid="{00000000-0005-0000-0000-000076200000}"/>
    <cellStyle name="Normal 14 11 5" xfId="8278" xr:uid="{00000000-0005-0000-0000-000077200000}"/>
    <cellStyle name="Normal 14 11_Lcc_inputs" xfId="8279" xr:uid="{00000000-0005-0000-0000-000078200000}"/>
    <cellStyle name="Normal 14 12" xfId="8280" xr:uid="{00000000-0005-0000-0000-000079200000}"/>
    <cellStyle name="Normal 14 12 2" xfId="8281" xr:uid="{00000000-0005-0000-0000-00007A200000}"/>
    <cellStyle name="Normal 14 12 2 2" xfId="8282" xr:uid="{00000000-0005-0000-0000-00007B200000}"/>
    <cellStyle name="Normal 14 12 2 3" xfId="8283" xr:uid="{00000000-0005-0000-0000-00007C200000}"/>
    <cellStyle name="Normal 14 12 3" xfId="8284" xr:uid="{00000000-0005-0000-0000-00007D200000}"/>
    <cellStyle name="Normal 14 12 4" xfId="8285" xr:uid="{00000000-0005-0000-0000-00007E200000}"/>
    <cellStyle name="Normal 14 12_Lcc_inputs" xfId="8286" xr:uid="{00000000-0005-0000-0000-00007F200000}"/>
    <cellStyle name="Normal 14 13" xfId="8287" xr:uid="{00000000-0005-0000-0000-000080200000}"/>
    <cellStyle name="Normal 14 13 2" xfId="8288" xr:uid="{00000000-0005-0000-0000-000081200000}"/>
    <cellStyle name="Normal 14 13 3" xfId="8289" xr:uid="{00000000-0005-0000-0000-000082200000}"/>
    <cellStyle name="Normal 14 14" xfId="8290" xr:uid="{00000000-0005-0000-0000-000083200000}"/>
    <cellStyle name="Normal 14 14 2" xfId="8291" xr:uid="{00000000-0005-0000-0000-000084200000}"/>
    <cellStyle name="Normal 14 15" xfId="8292" xr:uid="{00000000-0005-0000-0000-000085200000}"/>
    <cellStyle name="Normal 14 16" xfId="8293" xr:uid="{00000000-0005-0000-0000-000086200000}"/>
    <cellStyle name="Normal 14 17" xfId="8294" xr:uid="{00000000-0005-0000-0000-000087200000}"/>
    <cellStyle name="Normal 14 18" xfId="8295" xr:uid="{00000000-0005-0000-0000-000088200000}"/>
    <cellStyle name="Normal 14 2" xfId="8296" xr:uid="{00000000-0005-0000-0000-000089200000}"/>
    <cellStyle name="Normal 14 2 10" xfId="8297" xr:uid="{00000000-0005-0000-0000-00008A200000}"/>
    <cellStyle name="Normal 14 2 10 2" xfId="8298" xr:uid="{00000000-0005-0000-0000-00008B200000}"/>
    <cellStyle name="Normal 14 2 11" xfId="8299" xr:uid="{00000000-0005-0000-0000-00008C200000}"/>
    <cellStyle name="Normal 14 2 12" xfId="8300" xr:uid="{00000000-0005-0000-0000-00008D200000}"/>
    <cellStyle name="Normal 14 2 2" xfId="8301" xr:uid="{00000000-0005-0000-0000-00008E200000}"/>
    <cellStyle name="Normal 14 2 2 10" xfId="8302" xr:uid="{00000000-0005-0000-0000-00008F200000}"/>
    <cellStyle name="Normal 14 2 2 2" xfId="8303" xr:uid="{00000000-0005-0000-0000-000090200000}"/>
    <cellStyle name="Normal 14 2 2 2 2" xfId="8304" xr:uid="{00000000-0005-0000-0000-000091200000}"/>
    <cellStyle name="Normal 14 2 2 2 2 2" xfId="8305" xr:uid="{00000000-0005-0000-0000-000092200000}"/>
    <cellStyle name="Normal 14 2 2 2 2 2 2" xfId="8306" xr:uid="{00000000-0005-0000-0000-000093200000}"/>
    <cellStyle name="Normal 14 2 2 2 2 2 2 2" xfId="8307" xr:uid="{00000000-0005-0000-0000-000094200000}"/>
    <cellStyle name="Normal 14 2 2 2 2 2 3" xfId="8308" xr:uid="{00000000-0005-0000-0000-000095200000}"/>
    <cellStyle name="Normal 14 2 2 2 2 3" xfId="8309" xr:uid="{00000000-0005-0000-0000-000096200000}"/>
    <cellStyle name="Normal 14 2 2 2 2 3 2" xfId="8310" xr:uid="{00000000-0005-0000-0000-000097200000}"/>
    <cellStyle name="Normal 14 2 2 2 2 3 2 2" xfId="8311" xr:uid="{00000000-0005-0000-0000-000098200000}"/>
    <cellStyle name="Normal 14 2 2 2 2 3 3" xfId="8312" xr:uid="{00000000-0005-0000-0000-000099200000}"/>
    <cellStyle name="Normal 14 2 2 2 2 4" xfId="8313" xr:uid="{00000000-0005-0000-0000-00009A200000}"/>
    <cellStyle name="Normal 14 2 2 2 2 4 2" xfId="8314" xr:uid="{00000000-0005-0000-0000-00009B200000}"/>
    <cellStyle name="Normal 14 2 2 2 2 5" xfId="8315" xr:uid="{00000000-0005-0000-0000-00009C200000}"/>
    <cellStyle name="Normal 14 2 2 2 2_Lcc_inputs" xfId="8316" xr:uid="{00000000-0005-0000-0000-00009D200000}"/>
    <cellStyle name="Normal 14 2 2 2 3" xfId="8317" xr:uid="{00000000-0005-0000-0000-00009E200000}"/>
    <cellStyle name="Normal 14 2 2 2 3 2" xfId="8318" xr:uid="{00000000-0005-0000-0000-00009F200000}"/>
    <cellStyle name="Normal 14 2 2 2 3 2 2" xfId="8319" xr:uid="{00000000-0005-0000-0000-0000A0200000}"/>
    <cellStyle name="Normal 14 2 2 2 3 2 3" xfId="8320" xr:uid="{00000000-0005-0000-0000-0000A1200000}"/>
    <cellStyle name="Normal 14 2 2 2 3 3" xfId="8321" xr:uid="{00000000-0005-0000-0000-0000A2200000}"/>
    <cellStyle name="Normal 14 2 2 2 3 4" xfId="8322" xr:uid="{00000000-0005-0000-0000-0000A3200000}"/>
    <cellStyle name="Normal 14 2 2 2 3_Lcc_inputs" xfId="8323" xr:uid="{00000000-0005-0000-0000-0000A4200000}"/>
    <cellStyle name="Normal 14 2 2 2 4" xfId="8324" xr:uid="{00000000-0005-0000-0000-0000A5200000}"/>
    <cellStyle name="Normal 14 2 2 2 4 2" xfId="8325" xr:uid="{00000000-0005-0000-0000-0000A6200000}"/>
    <cellStyle name="Normal 14 2 2 2 4 2 2" xfId="8326" xr:uid="{00000000-0005-0000-0000-0000A7200000}"/>
    <cellStyle name="Normal 14 2 2 2 4 3" xfId="8327" xr:uid="{00000000-0005-0000-0000-0000A8200000}"/>
    <cellStyle name="Normal 14 2 2 2 5" xfId="8328" xr:uid="{00000000-0005-0000-0000-0000A9200000}"/>
    <cellStyle name="Normal 14 2 2 2 5 2" xfId="8329" xr:uid="{00000000-0005-0000-0000-0000AA200000}"/>
    <cellStyle name="Normal 14 2 2 2 6" xfId="8330" xr:uid="{00000000-0005-0000-0000-0000AB200000}"/>
    <cellStyle name="Normal 14 2 2 2 7" xfId="8331" xr:uid="{00000000-0005-0000-0000-0000AC200000}"/>
    <cellStyle name="Normal 14 2 2 2 8" xfId="8332" xr:uid="{00000000-0005-0000-0000-0000AD200000}"/>
    <cellStyle name="Normal 14 2 2 2_Lcc_inputs" xfId="8333" xr:uid="{00000000-0005-0000-0000-0000AE200000}"/>
    <cellStyle name="Normal 14 2 2 3" xfId="8334" xr:uid="{00000000-0005-0000-0000-0000AF200000}"/>
    <cellStyle name="Normal 14 2 2 3 2" xfId="8335" xr:uid="{00000000-0005-0000-0000-0000B0200000}"/>
    <cellStyle name="Normal 14 2 2 3 2 2" xfId="8336" xr:uid="{00000000-0005-0000-0000-0000B1200000}"/>
    <cellStyle name="Normal 14 2 2 3 2 2 2" xfId="8337" xr:uid="{00000000-0005-0000-0000-0000B2200000}"/>
    <cellStyle name="Normal 14 2 2 3 2 3" xfId="8338" xr:uid="{00000000-0005-0000-0000-0000B3200000}"/>
    <cellStyle name="Normal 14 2 2 3 3" xfId="8339" xr:uid="{00000000-0005-0000-0000-0000B4200000}"/>
    <cellStyle name="Normal 14 2 2 3 3 2" xfId="8340" xr:uid="{00000000-0005-0000-0000-0000B5200000}"/>
    <cellStyle name="Normal 14 2 2 3 3 2 2" xfId="8341" xr:uid="{00000000-0005-0000-0000-0000B6200000}"/>
    <cellStyle name="Normal 14 2 2 3 3 3" xfId="8342" xr:uid="{00000000-0005-0000-0000-0000B7200000}"/>
    <cellStyle name="Normal 14 2 2 3 4" xfId="8343" xr:uid="{00000000-0005-0000-0000-0000B8200000}"/>
    <cellStyle name="Normal 14 2 2 3 4 2" xfId="8344" xr:uid="{00000000-0005-0000-0000-0000B9200000}"/>
    <cellStyle name="Normal 14 2 2 3 5" xfId="8345" xr:uid="{00000000-0005-0000-0000-0000BA200000}"/>
    <cellStyle name="Normal 14 2 2 3_Lcc_inputs" xfId="8346" xr:uid="{00000000-0005-0000-0000-0000BB200000}"/>
    <cellStyle name="Normal 14 2 2 4" xfId="8347" xr:uid="{00000000-0005-0000-0000-0000BC200000}"/>
    <cellStyle name="Normal 14 2 2 4 2" xfId="8348" xr:uid="{00000000-0005-0000-0000-0000BD200000}"/>
    <cellStyle name="Normal 14 2 2 4 2 2" xfId="8349" xr:uid="{00000000-0005-0000-0000-0000BE200000}"/>
    <cellStyle name="Normal 14 2 2 4 2 3" xfId="8350" xr:uid="{00000000-0005-0000-0000-0000BF200000}"/>
    <cellStyle name="Normal 14 2 2 4 3" xfId="8351" xr:uid="{00000000-0005-0000-0000-0000C0200000}"/>
    <cellStyle name="Normal 14 2 2 4 4" xfId="8352" xr:uid="{00000000-0005-0000-0000-0000C1200000}"/>
    <cellStyle name="Normal 14 2 2 4_Lcc_inputs" xfId="8353" xr:uid="{00000000-0005-0000-0000-0000C2200000}"/>
    <cellStyle name="Normal 14 2 2 5" xfId="8354" xr:uid="{00000000-0005-0000-0000-0000C3200000}"/>
    <cellStyle name="Normal 14 2 2 5 2" xfId="8355" xr:uid="{00000000-0005-0000-0000-0000C4200000}"/>
    <cellStyle name="Normal 14 2 2 5 2 2" xfId="8356" xr:uid="{00000000-0005-0000-0000-0000C5200000}"/>
    <cellStyle name="Normal 14 2 2 5 3" xfId="8357" xr:uid="{00000000-0005-0000-0000-0000C6200000}"/>
    <cellStyle name="Normal 14 2 2 6" xfId="8358" xr:uid="{00000000-0005-0000-0000-0000C7200000}"/>
    <cellStyle name="Normal 14 2 2 6 2" xfId="8359" xr:uid="{00000000-0005-0000-0000-0000C8200000}"/>
    <cellStyle name="Normal 14 2 2 7" xfId="8360" xr:uid="{00000000-0005-0000-0000-0000C9200000}"/>
    <cellStyle name="Normal 14 2 2 8" xfId="8361" xr:uid="{00000000-0005-0000-0000-0000CA200000}"/>
    <cellStyle name="Normal 14 2 2 9" xfId="8362" xr:uid="{00000000-0005-0000-0000-0000CB200000}"/>
    <cellStyle name="Normal 14 2 2_Lcc_inputs" xfId="8363" xr:uid="{00000000-0005-0000-0000-0000CC200000}"/>
    <cellStyle name="Normal 14 2 3" xfId="8364" xr:uid="{00000000-0005-0000-0000-0000CD200000}"/>
    <cellStyle name="Normal 14 2 3 2" xfId="8365" xr:uid="{00000000-0005-0000-0000-0000CE200000}"/>
    <cellStyle name="Normal 14 2 3 2 2" xfId="8366" xr:uid="{00000000-0005-0000-0000-0000CF200000}"/>
    <cellStyle name="Normal 14 2 3 2 2 2" xfId="8367" xr:uid="{00000000-0005-0000-0000-0000D0200000}"/>
    <cellStyle name="Normal 14 2 3 2 2 2 2" xfId="8368" xr:uid="{00000000-0005-0000-0000-0000D1200000}"/>
    <cellStyle name="Normal 14 2 3 2 2 3" xfId="8369" xr:uid="{00000000-0005-0000-0000-0000D2200000}"/>
    <cellStyle name="Normal 14 2 3 2 3" xfId="8370" xr:uid="{00000000-0005-0000-0000-0000D3200000}"/>
    <cellStyle name="Normal 14 2 3 2 3 2" xfId="8371" xr:uid="{00000000-0005-0000-0000-0000D4200000}"/>
    <cellStyle name="Normal 14 2 3 2 3 2 2" xfId="8372" xr:uid="{00000000-0005-0000-0000-0000D5200000}"/>
    <cellStyle name="Normal 14 2 3 2 3 3" xfId="8373" xr:uid="{00000000-0005-0000-0000-0000D6200000}"/>
    <cellStyle name="Normal 14 2 3 2 4" xfId="8374" xr:uid="{00000000-0005-0000-0000-0000D7200000}"/>
    <cellStyle name="Normal 14 2 3 2 4 2" xfId="8375" xr:uid="{00000000-0005-0000-0000-0000D8200000}"/>
    <cellStyle name="Normal 14 2 3 2 5" xfId="8376" xr:uid="{00000000-0005-0000-0000-0000D9200000}"/>
    <cellStyle name="Normal 14 2 3 2_Lcc_inputs" xfId="8377" xr:uid="{00000000-0005-0000-0000-0000DA200000}"/>
    <cellStyle name="Normal 14 2 3 3" xfId="8378" xr:uid="{00000000-0005-0000-0000-0000DB200000}"/>
    <cellStyle name="Normal 14 2 3 3 2" xfId="8379" xr:uid="{00000000-0005-0000-0000-0000DC200000}"/>
    <cellStyle name="Normal 14 2 3 3 2 2" xfId="8380" xr:uid="{00000000-0005-0000-0000-0000DD200000}"/>
    <cellStyle name="Normal 14 2 3 3 2 3" xfId="8381" xr:uid="{00000000-0005-0000-0000-0000DE200000}"/>
    <cellStyle name="Normal 14 2 3 3 3" xfId="8382" xr:uid="{00000000-0005-0000-0000-0000DF200000}"/>
    <cellStyle name="Normal 14 2 3 3 4" xfId="8383" xr:uid="{00000000-0005-0000-0000-0000E0200000}"/>
    <cellStyle name="Normal 14 2 3 3_Lcc_inputs" xfId="8384" xr:uid="{00000000-0005-0000-0000-0000E1200000}"/>
    <cellStyle name="Normal 14 2 3 4" xfId="8385" xr:uid="{00000000-0005-0000-0000-0000E2200000}"/>
    <cellStyle name="Normal 14 2 3 4 2" xfId="8386" xr:uid="{00000000-0005-0000-0000-0000E3200000}"/>
    <cellStyle name="Normal 14 2 3 4 2 2" xfId="8387" xr:uid="{00000000-0005-0000-0000-0000E4200000}"/>
    <cellStyle name="Normal 14 2 3 4 3" xfId="8388" xr:uid="{00000000-0005-0000-0000-0000E5200000}"/>
    <cellStyle name="Normal 14 2 3 5" xfId="8389" xr:uid="{00000000-0005-0000-0000-0000E6200000}"/>
    <cellStyle name="Normal 14 2 3 5 2" xfId="8390" xr:uid="{00000000-0005-0000-0000-0000E7200000}"/>
    <cellStyle name="Normal 14 2 3 6" xfId="8391" xr:uid="{00000000-0005-0000-0000-0000E8200000}"/>
    <cellStyle name="Normal 14 2 3 7" xfId="8392" xr:uid="{00000000-0005-0000-0000-0000E9200000}"/>
    <cellStyle name="Normal 14 2 3 8" xfId="8393" xr:uid="{00000000-0005-0000-0000-0000EA200000}"/>
    <cellStyle name="Normal 14 2 3_Lcc_inputs" xfId="8394" xr:uid="{00000000-0005-0000-0000-0000EB200000}"/>
    <cellStyle name="Normal 14 2 4" xfId="8395" xr:uid="{00000000-0005-0000-0000-0000EC200000}"/>
    <cellStyle name="Normal 14 2 4 2" xfId="8396" xr:uid="{00000000-0005-0000-0000-0000ED200000}"/>
    <cellStyle name="Normal 14 2 4 2 2" xfId="8397" xr:uid="{00000000-0005-0000-0000-0000EE200000}"/>
    <cellStyle name="Normal 14 2 4 2 2 2" xfId="8398" xr:uid="{00000000-0005-0000-0000-0000EF200000}"/>
    <cellStyle name="Normal 14 2 4 2 2 2 2" xfId="8399" xr:uid="{00000000-0005-0000-0000-0000F0200000}"/>
    <cellStyle name="Normal 14 2 4 2 2 3" xfId="8400" xr:uid="{00000000-0005-0000-0000-0000F1200000}"/>
    <cellStyle name="Normal 14 2 4 2 3" xfId="8401" xr:uid="{00000000-0005-0000-0000-0000F2200000}"/>
    <cellStyle name="Normal 14 2 4 2 3 2" xfId="8402" xr:uid="{00000000-0005-0000-0000-0000F3200000}"/>
    <cellStyle name="Normal 14 2 4 2 3 2 2" xfId="8403" xr:uid="{00000000-0005-0000-0000-0000F4200000}"/>
    <cellStyle name="Normal 14 2 4 2 3 3" xfId="8404" xr:uid="{00000000-0005-0000-0000-0000F5200000}"/>
    <cellStyle name="Normal 14 2 4 2 4" xfId="8405" xr:uid="{00000000-0005-0000-0000-0000F6200000}"/>
    <cellStyle name="Normal 14 2 4 2 4 2" xfId="8406" xr:uid="{00000000-0005-0000-0000-0000F7200000}"/>
    <cellStyle name="Normal 14 2 4 2 5" xfId="8407" xr:uid="{00000000-0005-0000-0000-0000F8200000}"/>
    <cellStyle name="Normal 14 2 4 2_Lcc_inputs" xfId="8408" xr:uid="{00000000-0005-0000-0000-0000F9200000}"/>
    <cellStyle name="Normal 14 2 4 3" xfId="8409" xr:uid="{00000000-0005-0000-0000-0000FA200000}"/>
    <cellStyle name="Normal 14 2 4 3 2" xfId="8410" xr:uid="{00000000-0005-0000-0000-0000FB200000}"/>
    <cellStyle name="Normal 14 2 4 3 2 2" xfId="8411" xr:uid="{00000000-0005-0000-0000-0000FC200000}"/>
    <cellStyle name="Normal 14 2 4 3 2 3" xfId="8412" xr:uid="{00000000-0005-0000-0000-0000FD200000}"/>
    <cellStyle name="Normal 14 2 4 3 3" xfId="8413" xr:uid="{00000000-0005-0000-0000-0000FE200000}"/>
    <cellStyle name="Normal 14 2 4 3 4" xfId="8414" xr:uid="{00000000-0005-0000-0000-0000FF200000}"/>
    <cellStyle name="Normal 14 2 4 3_Lcc_inputs" xfId="8415" xr:uid="{00000000-0005-0000-0000-000000210000}"/>
    <cellStyle name="Normal 14 2 4 4" xfId="8416" xr:uid="{00000000-0005-0000-0000-000001210000}"/>
    <cellStyle name="Normal 14 2 4 4 2" xfId="8417" xr:uid="{00000000-0005-0000-0000-000002210000}"/>
    <cellStyle name="Normal 14 2 4 4 2 2" xfId="8418" xr:uid="{00000000-0005-0000-0000-000003210000}"/>
    <cellStyle name="Normal 14 2 4 4 3" xfId="8419" xr:uid="{00000000-0005-0000-0000-000004210000}"/>
    <cellStyle name="Normal 14 2 4 5" xfId="8420" xr:uid="{00000000-0005-0000-0000-000005210000}"/>
    <cellStyle name="Normal 14 2 4 5 2" xfId="8421" xr:uid="{00000000-0005-0000-0000-000006210000}"/>
    <cellStyle name="Normal 14 2 4 6" xfId="8422" xr:uid="{00000000-0005-0000-0000-000007210000}"/>
    <cellStyle name="Normal 14 2 4 7" xfId="8423" xr:uid="{00000000-0005-0000-0000-000008210000}"/>
    <cellStyle name="Normal 14 2 4 8" xfId="8424" xr:uid="{00000000-0005-0000-0000-000009210000}"/>
    <cellStyle name="Normal 14 2 4_Lcc_inputs" xfId="8425" xr:uid="{00000000-0005-0000-0000-00000A210000}"/>
    <cellStyle name="Normal 14 2 5" xfId="8426" xr:uid="{00000000-0005-0000-0000-00000B210000}"/>
    <cellStyle name="Normal 14 2 5 2" xfId="8427" xr:uid="{00000000-0005-0000-0000-00000C210000}"/>
    <cellStyle name="Normal 14 2 5 2 2" xfId="8428" xr:uid="{00000000-0005-0000-0000-00000D210000}"/>
    <cellStyle name="Normal 14 2 5 2 2 2" xfId="8429" xr:uid="{00000000-0005-0000-0000-00000E210000}"/>
    <cellStyle name="Normal 14 2 5 2 2 3" xfId="8430" xr:uid="{00000000-0005-0000-0000-00000F210000}"/>
    <cellStyle name="Normal 14 2 5 2 3" xfId="8431" xr:uid="{00000000-0005-0000-0000-000010210000}"/>
    <cellStyle name="Normal 14 2 5 2 4" xfId="8432" xr:uid="{00000000-0005-0000-0000-000011210000}"/>
    <cellStyle name="Normal 14 2 5 2_Lcc_inputs" xfId="8433" xr:uid="{00000000-0005-0000-0000-000012210000}"/>
    <cellStyle name="Normal 14 2 5 3" xfId="8434" xr:uid="{00000000-0005-0000-0000-000013210000}"/>
    <cellStyle name="Normal 14 2 5 3 2" xfId="8435" xr:uid="{00000000-0005-0000-0000-000014210000}"/>
    <cellStyle name="Normal 14 2 5 3 2 2" xfId="8436" xr:uid="{00000000-0005-0000-0000-000015210000}"/>
    <cellStyle name="Normal 14 2 5 3 3" xfId="8437" xr:uid="{00000000-0005-0000-0000-000016210000}"/>
    <cellStyle name="Normal 14 2 5 4" xfId="8438" xr:uid="{00000000-0005-0000-0000-000017210000}"/>
    <cellStyle name="Normal 14 2 5 4 2" xfId="8439" xr:uid="{00000000-0005-0000-0000-000018210000}"/>
    <cellStyle name="Normal 14 2 5 5" xfId="8440" xr:uid="{00000000-0005-0000-0000-000019210000}"/>
    <cellStyle name="Normal 14 2 5 6" xfId="8441" xr:uid="{00000000-0005-0000-0000-00001A210000}"/>
    <cellStyle name="Normal 14 2 5 7" xfId="8442" xr:uid="{00000000-0005-0000-0000-00001B210000}"/>
    <cellStyle name="Normal 14 2 5_Lcc_inputs" xfId="8443" xr:uid="{00000000-0005-0000-0000-00001C210000}"/>
    <cellStyle name="Normal 14 2 6" xfId="8444" xr:uid="{00000000-0005-0000-0000-00001D210000}"/>
    <cellStyle name="Normal 14 2 6 2" xfId="8445" xr:uid="{00000000-0005-0000-0000-00001E210000}"/>
    <cellStyle name="Normal 14 2 6 2 2" xfId="8446" xr:uid="{00000000-0005-0000-0000-00001F210000}"/>
    <cellStyle name="Normal 14 2 6 2 3" xfId="8447" xr:uid="{00000000-0005-0000-0000-000020210000}"/>
    <cellStyle name="Normal 14 2 6 3" xfId="8448" xr:uid="{00000000-0005-0000-0000-000021210000}"/>
    <cellStyle name="Normal 14 2 6 3 2" xfId="8449" xr:uid="{00000000-0005-0000-0000-000022210000}"/>
    <cellStyle name="Normal 14 2 6 4" xfId="8450" xr:uid="{00000000-0005-0000-0000-000023210000}"/>
    <cellStyle name="Normal 14 2 6 5" xfId="8451" xr:uid="{00000000-0005-0000-0000-000024210000}"/>
    <cellStyle name="Normal 14 2 6_Lcc_inputs" xfId="8452" xr:uid="{00000000-0005-0000-0000-000025210000}"/>
    <cellStyle name="Normal 14 2 7" xfId="8453" xr:uid="{00000000-0005-0000-0000-000026210000}"/>
    <cellStyle name="Normal 14 2 7 2" xfId="8454" xr:uid="{00000000-0005-0000-0000-000027210000}"/>
    <cellStyle name="Normal 14 2 7 2 2" xfId="8455" xr:uid="{00000000-0005-0000-0000-000028210000}"/>
    <cellStyle name="Normal 14 2 7 2 3" xfId="8456" xr:uid="{00000000-0005-0000-0000-000029210000}"/>
    <cellStyle name="Normal 14 2 7 3" xfId="8457" xr:uid="{00000000-0005-0000-0000-00002A210000}"/>
    <cellStyle name="Normal 14 2 7 4" xfId="8458" xr:uid="{00000000-0005-0000-0000-00002B210000}"/>
    <cellStyle name="Normal 14 2 7_Lcc_inputs" xfId="8459" xr:uid="{00000000-0005-0000-0000-00002C210000}"/>
    <cellStyle name="Normal 14 2 8" xfId="8460" xr:uid="{00000000-0005-0000-0000-00002D210000}"/>
    <cellStyle name="Normal 14 2 8 2" xfId="8461" xr:uid="{00000000-0005-0000-0000-00002E210000}"/>
    <cellStyle name="Normal 14 2 8 3" xfId="8462" xr:uid="{00000000-0005-0000-0000-00002F210000}"/>
    <cellStyle name="Normal 14 2 9" xfId="8463" xr:uid="{00000000-0005-0000-0000-000030210000}"/>
    <cellStyle name="Normal 14 2 9 2" xfId="8464" xr:uid="{00000000-0005-0000-0000-000031210000}"/>
    <cellStyle name="Normal 14 2_Lcc_inputs" xfId="8465" xr:uid="{00000000-0005-0000-0000-000032210000}"/>
    <cellStyle name="Normal 14 3" xfId="8466" xr:uid="{00000000-0005-0000-0000-000033210000}"/>
    <cellStyle name="Normal 14 3 10" xfId="8467" xr:uid="{00000000-0005-0000-0000-000034210000}"/>
    <cellStyle name="Normal 14 3 11" xfId="8468" xr:uid="{00000000-0005-0000-0000-000035210000}"/>
    <cellStyle name="Normal 14 3 2" xfId="8469" xr:uid="{00000000-0005-0000-0000-000036210000}"/>
    <cellStyle name="Normal 14 3 2 2" xfId="8470" xr:uid="{00000000-0005-0000-0000-000037210000}"/>
    <cellStyle name="Normal 14 3 2 2 2" xfId="8471" xr:uid="{00000000-0005-0000-0000-000038210000}"/>
    <cellStyle name="Normal 14 3 2 2 2 2" xfId="8472" xr:uid="{00000000-0005-0000-0000-000039210000}"/>
    <cellStyle name="Normal 14 3 2 2 2 2 2" xfId="8473" xr:uid="{00000000-0005-0000-0000-00003A210000}"/>
    <cellStyle name="Normal 14 3 2 2 2 3" xfId="8474" xr:uid="{00000000-0005-0000-0000-00003B210000}"/>
    <cellStyle name="Normal 14 3 2 2 3" xfId="8475" xr:uid="{00000000-0005-0000-0000-00003C210000}"/>
    <cellStyle name="Normal 14 3 2 2 3 2" xfId="8476" xr:uid="{00000000-0005-0000-0000-00003D210000}"/>
    <cellStyle name="Normal 14 3 2 2 3 2 2" xfId="8477" xr:uid="{00000000-0005-0000-0000-00003E210000}"/>
    <cellStyle name="Normal 14 3 2 2 3 3" xfId="8478" xr:uid="{00000000-0005-0000-0000-00003F210000}"/>
    <cellStyle name="Normal 14 3 2 2 4" xfId="8479" xr:uid="{00000000-0005-0000-0000-000040210000}"/>
    <cellStyle name="Normal 14 3 2 2 4 2" xfId="8480" xr:uid="{00000000-0005-0000-0000-000041210000}"/>
    <cellStyle name="Normal 14 3 2 2 5" xfId="8481" xr:uid="{00000000-0005-0000-0000-000042210000}"/>
    <cellStyle name="Normal 14 3 2 2_Lcc_inputs" xfId="8482" xr:uid="{00000000-0005-0000-0000-000043210000}"/>
    <cellStyle name="Normal 14 3 2 3" xfId="8483" xr:uid="{00000000-0005-0000-0000-000044210000}"/>
    <cellStyle name="Normal 14 3 2 3 2" xfId="8484" xr:uid="{00000000-0005-0000-0000-000045210000}"/>
    <cellStyle name="Normal 14 3 2 3 2 2" xfId="8485" xr:uid="{00000000-0005-0000-0000-000046210000}"/>
    <cellStyle name="Normal 14 3 2 3 2 3" xfId="8486" xr:uid="{00000000-0005-0000-0000-000047210000}"/>
    <cellStyle name="Normal 14 3 2 3 3" xfId="8487" xr:uid="{00000000-0005-0000-0000-000048210000}"/>
    <cellStyle name="Normal 14 3 2 3 4" xfId="8488" xr:uid="{00000000-0005-0000-0000-000049210000}"/>
    <cellStyle name="Normal 14 3 2 3_Lcc_inputs" xfId="8489" xr:uid="{00000000-0005-0000-0000-00004A210000}"/>
    <cellStyle name="Normal 14 3 2 4" xfId="8490" xr:uid="{00000000-0005-0000-0000-00004B210000}"/>
    <cellStyle name="Normal 14 3 2 4 2" xfId="8491" xr:uid="{00000000-0005-0000-0000-00004C210000}"/>
    <cellStyle name="Normal 14 3 2 4 2 2" xfId="8492" xr:uid="{00000000-0005-0000-0000-00004D210000}"/>
    <cellStyle name="Normal 14 3 2 4 3" xfId="8493" xr:uid="{00000000-0005-0000-0000-00004E210000}"/>
    <cellStyle name="Normal 14 3 2 5" xfId="8494" xr:uid="{00000000-0005-0000-0000-00004F210000}"/>
    <cellStyle name="Normal 14 3 2 5 2" xfId="8495" xr:uid="{00000000-0005-0000-0000-000050210000}"/>
    <cellStyle name="Normal 14 3 2 6" xfId="8496" xr:uid="{00000000-0005-0000-0000-000051210000}"/>
    <cellStyle name="Normal 14 3 2 7" xfId="8497" xr:uid="{00000000-0005-0000-0000-000052210000}"/>
    <cellStyle name="Normal 14 3 2 8" xfId="8498" xr:uid="{00000000-0005-0000-0000-000053210000}"/>
    <cellStyle name="Normal 14 3 2_Lcc_inputs" xfId="8499" xr:uid="{00000000-0005-0000-0000-000054210000}"/>
    <cellStyle name="Normal 14 3 3" xfId="8500" xr:uid="{00000000-0005-0000-0000-000055210000}"/>
    <cellStyle name="Normal 14 3 3 2" xfId="8501" xr:uid="{00000000-0005-0000-0000-000056210000}"/>
    <cellStyle name="Normal 14 3 3 2 2" xfId="8502" xr:uid="{00000000-0005-0000-0000-000057210000}"/>
    <cellStyle name="Normal 14 3 3 2 2 2" xfId="8503" xr:uid="{00000000-0005-0000-0000-000058210000}"/>
    <cellStyle name="Normal 14 3 3 2 2 2 2" xfId="8504" xr:uid="{00000000-0005-0000-0000-000059210000}"/>
    <cellStyle name="Normal 14 3 3 2 2 3" xfId="8505" xr:uid="{00000000-0005-0000-0000-00005A210000}"/>
    <cellStyle name="Normal 14 3 3 2 3" xfId="8506" xr:uid="{00000000-0005-0000-0000-00005B210000}"/>
    <cellStyle name="Normal 14 3 3 2 3 2" xfId="8507" xr:uid="{00000000-0005-0000-0000-00005C210000}"/>
    <cellStyle name="Normal 14 3 3 2 3 2 2" xfId="8508" xr:uid="{00000000-0005-0000-0000-00005D210000}"/>
    <cellStyle name="Normal 14 3 3 2 3 3" xfId="8509" xr:uid="{00000000-0005-0000-0000-00005E210000}"/>
    <cellStyle name="Normal 14 3 3 2 4" xfId="8510" xr:uid="{00000000-0005-0000-0000-00005F210000}"/>
    <cellStyle name="Normal 14 3 3 2 4 2" xfId="8511" xr:uid="{00000000-0005-0000-0000-000060210000}"/>
    <cellStyle name="Normal 14 3 3 2 5" xfId="8512" xr:uid="{00000000-0005-0000-0000-000061210000}"/>
    <cellStyle name="Normal 14 3 3 2_Lcc_inputs" xfId="8513" xr:uid="{00000000-0005-0000-0000-000062210000}"/>
    <cellStyle name="Normal 14 3 3 3" xfId="8514" xr:uid="{00000000-0005-0000-0000-000063210000}"/>
    <cellStyle name="Normal 14 3 3 3 2" xfId="8515" xr:uid="{00000000-0005-0000-0000-000064210000}"/>
    <cellStyle name="Normal 14 3 3 3 2 2" xfId="8516" xr:uid="{00000000-0005-0000-0000-000065210000}"/>
    <cellStyle name="Normal 14 3 3 3 2 3" xfId="8517" xr:uid="{00000000-0005-0000-0000-000066210000}"/>
    <cellStyle name="Normal 14 3 3 3 3" xfId="8518" xr:uid="{00000000-0005-0000-0000-000067210000}"/>
    <cellStyle name="Normal 14 3 3 3 4" xfId="8519" xr:uid="{00000000-0005-0000-0000-000068210000}"/>
    <cellStyle name="Normal 14 3 3 3_Lcc_inputs" xfId="8520" xr:uid="{00000000-0005-0000-0000-000069210000}"/>
    <cellStyle name="Normal 14 3 3 4" xfId="8521" xr:uid="{00000000-0005-0000-0000-00006A210000}"/>
    <cellStyle name="Normal 14 3 3 4 2" xfId="8522" xr:uid="{00000000-0005-0000-0000-00006B210000}"/>
    <cellStyle name="Normal 14 3 3 4 2 2" xfId="8523" xr:uid="{00000000-0005-0000-0000-00006C210000}"/>
    <cellStyle name="Normal 14 3 3 4 3" xfId="8524" xr:uid="{00000000-0005-0000-0000-00006D210000}"/>
    <cellStyle name="Normal 14 3 3 5" xfId="8525" xr:uid="{00000000-0005-0000-0000-00006E210000}"/>
    <cellStyle name="Normal 14 3 3 5 2" xfId="8526" xr:uid="{00000000-0005-0000-0000-00006F210000}"/>
    <cellStyle name="Normal 14 3 3 6" xfId="8527" xr:uid="{00000000-0005-0000-0000-000070210000}"/>
    <cellStyle name="Normal 14 3 3 7" xfId="8528" xr:uid="{00000000-0005-0000-0000-000071210000}"/>
    <cellStyle name="Normal 14 3 3 8" xfId="8529" xr:uid="{00000000-0005-0000-0000-000072210000}"/>
    <cellStyle name="Normal 14 3 3_Lcc_inputs" xfId="8530" xr:uid="{00000000-0005-0000-0000-000073210000}"/>
    <cellStyle name="Normal 14 3 4" xfId="8531" xr:uid="{00000000-0005-0000-0000-000074210000}"/>
    <cellStyle name="Normal 14 3 4 2" xfId="8532" xr:uid="{00000000-0005-0000-0000-000075210000}"/>
    <cellStyle name="Normal 14 3 4 2 2" xfId="8533" xr:uid="{00000000-0005-0000-0000-000076210000}"/>
    <cellStyle name="Normal 14 3 4 3" xfId="8534" xr:uid="{00000000-0005-0000-0000-000077210000}"/>
    <cellStyle name="Normal 14 3 4 3 2" xfId="8535" xr:uid="{00000000-0005-0000-0000-000078210000}"/>
    <cellStyle name="Normal 14 3 4 3 3" xfId="8536" xr:uid="{00000000-0005-0000-0000-000079210000}"/>
    <cellStyle name="Normal 14 3 4 4" xfId="8537" xr:uid="{00000000-0005-0000-0000-00007A210000}"/>
    <cellStyle name="Normal 14 3 4 4 2" xfId="8538" xr:uid="{00000000-0005-0000-0000-00007B210000}"/>
    <cellStyle name="Normal 14 3 4 5" xfId="8539" xr:uid="{00000000-0005-0000-0000-00007C210000}"/>
    <cellStyle name="Normal 14 3 4_Lcc_inputs" xfId="8540" xr:uid="{00000000-0005-0000-0000-00007D210000}"/>
    <cellStyle name="Normal 14 3 5" xfId="8541" xr:uid="{00000000-0005-0000-0000-00007E210000}"/>
    <cellStyle name="Normal 14 3 5 2" xfId="8542" xr:uid="{00000000-0005-0000-0000-00007F210000}"/>
    <cellStyle name="Normal 14 3 5 2 2" xfId="8543" xr:uid="{00000000-0005-0000-0000-000080210000}"/>
    <cellStyle name="Normal 14 3 5 2 2 2" xfId="8544" xr:uid="{00000000-0005-0000-0000-000081210000}"/>
    <cellStyle name="Normal 14 3 5 2 2 3" xfId="8545" xr:uid="{00000000-0005-0000-0000-000082210000}"/>
    <cellStyle name="Normal 14 3 5 2 3" xfId="8546" xr:uid="{00000000-0005-0000-0000-000083210000}"/>
    <cellStyle name="Normal 14 3 5 2 4" xfId="8547" xr:uid="{00000000-0005-0000-0000-000084210000}"/>
    <cellStyle name="Normal 14 3 5 2_Lcc_inputs" xfId="8548" xr:uid="{00000000-0005-0000-0000-000085210000}"/>
    <cellStyle name="Normal 14 3 5 3" xfId="8549" xr:uid="{00000000-0005-0000-0000-000086210000}"/>
    <cellStyle name="Normal 14 3 5 3 2" xfId="8550" xr:uid="{00000000-0005-0000-0000-000087210000}"/>
    <cellStyle name="Normal 14 3 5 3 2 2" xfId="8551" xr:uid="{00000000-0005-0000-0000-000088210000}"/>
    <cellStyle name="Normal 14 3 5 3 3" xfId="8552" xr:uid="{00000000-0005-0000-0000-000089210000}"/>
    <cellStyle name="Normal 14 3 5 4" xfId="8553" xr:uid="{00000000-0005-0000-0000-00008A210000}"/>
    <cellStyle name="Normal 14 3 5 4 2" xfId="8554" xr:uid="{00000000-0005-0000-0000-00008B210000}"/>
    <cellStyle name="Normal 14 3 5 5" xfId="8555" xr:uid="{00000000-0005-0000-0000-00008C210000}"/>
    <cellStyle name="Normal 14 3 5 6" xfId="8556" xr:uid="{00000000-0005-0000-0000-00008D210000}"/>
    <cellStyle name="Normal 14 3 5 7" xfId="8557" xr:uid="{00000000-0005-0000-0000-00008E210000}"/>
    <cellStyle name="Normal 14 3 5_Lcc_inputs" xfId="8558" xr:uid="{00000000-0005-0000-0000-00008F210000}"/>
    <cellStyle name="Normal 14 3 6" xfId="8559" xr:uid="{00000000-0005-0000-0000-000090210000}"/>
    <cellStyle name="Normal 14 3 7" xfId="8560" xr:uid="{00000000-0005-0000-0000-000091210000}"/>
    <cellStyle name="Normal 14 3 7 2" xfId="8561" xr:uid="{00000000-0005-0000-0000-000092210000}"/>
    <cellStyle name="Normal 14 3 7 2 2" xfId="8562" xr:uid="{00000000-0005-0000-0000-000093210000}"/>
    <cellStyle name="Normal 14 3 7 2 3" xfId="8563" xr:uid="{00000000-0005-0000-0000-000094210000}"/>
    <cellStyle name="Normal 14 3 7 3" xfId="8564" xr:uid="{00000000-0005-0000-0000-000095210000}"/>
    <cellStyle name="Normal 14 3 7 4" xfId="8565" xr:uid="{00000000-0005-0000-0000-000096210000}"/>
    <cellStyle name="Normal 14 3 7_Lcc_inputs" xfId="8566" xr:uid="{00000000-0005-0000-0000-000097210000}"/>
    <cellStyle name="Normal 14 3 8" xfId="8567" xr:uid="{00000000-0005-0000-0000-000098210000}"/>
    <cellStyle name="Normal 14 3 8 2" xfId="8568" xr:uid="{00000000-0005-0000-0000-000099210000}"/>
    <cellStyle name="Normal 14 3 8 2 2" xfId="8569" xr:uid="{00000000-0005-0000-0000-00009A210000}"/>
    <cellStyle name="Normal 14 3 8 3" xfId="8570" xr:uid="{00000000-0005-0000-0000-00009B210000}"/>
    <cellStyle name="Normal 14 3 9" xfId="8571" xr:uid="{00000000-0005-0000-0000-00009C210000}"/>
    <cellStyle name="Normal 14 4" xfId="8572" xr:uid="{00000000-0005-0000-0000-00009D210000}"/>
    <cellStyle name="Normal 14 4 2" xfId="8573" xr:uid="{00000000-0005-0000-0000-00009E210000}"/>
    <cellStyle name="Normal 14 4 2 2" xfId="8574" xr:uid="{00000000-0005-0000-0000-00009F210000}"/>
    <cellStyle name="Normal 14 4 2 2 2" xfId="8575" xr:uid="{00000000-0005-0000-0000-0000A0210000}"/>
    <cellStyle name="Normal 14 4 2 2 2 2" xfId="8576" xr:uid="{00000000-0005-0000-0000-0000A1210000}"/>
    <cellStyle name="Normal 14 4 2 2 2 2 2" xfId="8577" xr:uid="{00000000-0005-0000-0000-0000A2210000}"/>
    <cellStyle name="Normal 14 4 2 2 2 3" xfId="8578" xr:uid="{00000000-0005-0000-0000-0000A3210000}"/>
    <cellStyle name="Normal 14 4 2 2 3" xfId="8579" xr:uid="{00000000-0005-0000-0000-0000A4210000}"/>
    <cellStyle name="Normal 14 4 2 2 3 2" xfId="8580" xr:uid="{00000000-0005-0000-0000-0000A5210000}"/>
    <cellStyle name="Normal 14 4 2 2 3 2 2" xfId="8581" xr:uid="{00000000-0005-0000-0000-0000A6210000}"/>
    <cellStyle name="Normal 14 4 2 2 3 3" xfId="8582" xr:uid="{00000000-0005-0000-0000-0000A7210000}"/>
    <cellStyle name="Normal 14 4 2 2 4" xfId="8583" xr:uid="{00000000-0005-0000-0000-0000A8210000}"/>
    <cellStyle name="Normal 14 4 2 2 4 2" xfId="8584" xr:uid="{00000000-0005-0000-0000-0000A9210000}"/>
    <cellStyle name="Normal 14 4 2 2 5" xfId="8585" xr:uid="{00000000-0005-0000-0000-0000AA210000}"/>
    <cellStyle name="Normal 14 4 2 2_Lcc_inputs" xfId="8586" xr:uid="{00000000-0005-0000-0000-0000AB210000}"/>
    <cellStyle name="Normal 14 4 2 3" xfId="8587" xr:uid="{00000000-0005-0000-0000-0000AC210000}"/>
    <cellStyle name="Normal 14 4 2 3 2" xfId="8588" xr:uid="{00000000-0005-0000-0000-0000AD210000}"/>
    <cellStyle name="Normal 14 4 2 3 2 2" xfId="8589" xr:uid="{00000000-0005-0000-0000-0000AE210000}"/>
    <cellStyle name="Normal 14 4 2 3 2 3" xfId="8590" xr:uid="{00000000-0005-0000-0000-0000AF210000}"/>
    <cellStyle name="Normal 14 4 2 3 3" xfId="8591" xr:uid="{00000000-0005-0000-0000-0000B0210000}"/>
    <cellStyle name="Normal 14 4 2 3 4" xfId="8592" xr:uid="{00000000-0005-0000-0000-0000B1210000}"/>
    <cellStyle name="Normal 14 4 2 3_Lcc_inputs" xfId="8593" xr:uid="{00000000-0005-0000-0000-0000B2210000}"/>
    <cellStyle name="Normal 14 4 2 4" xfId="8594" xr:uid="{00000000-0005-0000-0000-0000B3210000}"/>
    <cellStyle name="Normal 14 4 2 4 2" xfId="8595" xr:uid="{00000000-0005-0000-0000-0000B4210000}"/>
    <cellStyle name="Normal 14 4 2 4 2 2" xfId="8596" xr:uid="{00000000-0005-0000-0000-0000B5210000}"/>
    <cellStyle name="Normal 14 4 2 4 3" xfId="8597" xr:uid="{00000000-0005-0000-0000-0000B6210000}"/>
    <cellStyle name="Normal 14 4 2 5" xfId="8598" xr:uid="{00000000-0005-0000-0000-0000B7210000}"/>
    <cellStyle name="Normal 14 4 2 5 2" xfId="8599" xr:uid="{00000000-0005-0000-0000-0000B8210000}"/>
    <cellStyle name="Normal 14 4 2 6" xfId="8600" xr:uid="{00000000-0005-0000-0000-0000B9210000}"/>
    <cellStyle name="Normal 14 4 2 7" xfId="8601" xr:uid="{00000000-0005-0000-0000-0000BA210000}"/>
    <cellStyle name="Normal 14 4 2 8" xfId="8602" xr:uid="{00000000-0005-0000-0000-0000BB210000}"/>
    <cellStyle name="Normal 14 4 2_Lcc_inputs" xfId="8603" xr:uid="{00000000-0005-0000-0000-0000BC210000}"/>
    <cellStyle name="Normal 14 4 3" xfId="8604" xr:uid="{00000000-0005-0000-0000-0000BD210000}"/>
    <cellStyle name="Normal 14 4 3 2" xfId="8605" xr:uid="{00000000-0005-0000-0000-0000BE210000}"/>
    <cellStyle name="Normal 14 4 3 2 2" xfId="8606" xr:uid="{00000000-0005-0000-0000-0000BF210000}"/>
    <cellStyle name="Normal 14 4 3 2 2 2" xfId="8607" xr:uid="{00000000-0005-0000-0000-0000C0210000}"/>
    <cellStyle name="Normal 14 4 3 2 3" xfId="8608" xr:uid="{00000000-0005-0000-0000-0000C1210000}"/>
    <cellStyle name="Normal 14 4 3 3" xfId="8609" xr:uid="{00000000-0005-0000-0000-0000C2210000}"/>
    <cellStyle name="Normal 14 4 3 3 2" xfId="8610" xr:uid="{00000000-0005-0000-0000-0000C3210000}"/>
    <cellStyle name="Normal 14 4 3 3 2 2" xfId="8611" xr:uid="{00000000-0005-0000-0000-0000C4210000}"/>
    <cellStyle name="Normal 14 4 3 3 3" xfId="8612" xr:uid="{00000000-0005-0000-0000-0000C5210000}"/>
    <cellStyle name="Normal 14 4 3 4" xfId="8613" xr:uid="{00000000-0005-0000-0000-0000C6210000}"/>
    <cellStyle name="Normal 14 4 3 4 2" xfId="8614" xr:uid="{00000000-0005-0000-0000-0000C7210000}"/>
    <cellStyle name="Normal 14 4 3 5" xfId="8615" xr:uid="{00000000-0005-0000-0000-0000C8210000}"/>
    <cellStyle name="Normal 14 4 3_Lcc_inputs" xfId="8616" xr:uid="{00000000-0005-0000-0000-0000C9210000}"/>
    <cellStyle name="Normal 14 4 4" xfId="8617" xr:uid="{00000000-0005-0000-0000-0000CA210000}"/>
    <cellStyle name="Normal 14 4 4 2" xfId="8618" xr:uid="{00000000-0005-0000-0000-0000CB210000}"/>
    <cellStyle name="Normal 14 4 4 2 2" xfId="8619" xr:uid="{00000000-0005-0000-0000-0000CC210000}"/>
    <cellStyle name="Normal 14 4 4 2 3" xfId="8620" xr:uid="{00000000-0005-0000-0000-0000CD210000}"/>
    <cellStyle name="Normal 14 4 4 3" xfId="8621" xr:uid="{00000000-0005-0000-0000-0000CE210000}"/>
    <cellStyle name="Normal 14 4 4 4" xfId="8622" xr:uid="{00000000-0005-0000-0000-0000CF210000}"/>
    <cellStyle name="Normal 14 4 4_Lcc_inputs" xfId="8623" xr:uid="{00000000-0005-0000-0000-0000D0210000}"/>
    <cellStyle name="Normal 14 4 5" xfId="8624" xr:uid="{00000000-0005-0000-0000-0000D1210000}"/>
    <cellStyle name="Normal 14 4 5 2" xfId="8625" xr:uid="{00000000-0005-0000-0000-0000D2210000}"/>
    <cellStyle name="Normal 14 4 5 2 2" xfId="8626" xr:uid="{00000000-0005-0000-0000-0000D3210000}"/>
    <cellStyle name="Normal 14 4 5 3" xfId="8627" xr:uid="{00000000-0005-0000-0000-0000D4210000}"/>
    <cellStyle name="Normal 14 4 6" xfId="8628" xr:uid="{00000000-0005-0000-0000-0000D5210000}"/>
    <cellStyle name="Normal 14 4 6 2" xfId="8629" xr:uid="{00000000-0005-0000-0000-0000D6210000}"/>
    <cellStyle name="Normal 14 4 7" xfId="8630" xr:uid="{00000000-0005-0000-0000-0000D7210000}"/>
    <cellStyle name="Normal 14 4 8" xfId="8631" xr:uid="{00000000-0005-0000-0000-0000D8210000}"/>
    <cellStyle name="Normal 14 4 9" xfId="8632" xr:uid="{00000000-0005-0000-0000-0000D9210000}"/>
    <cellStyle name="Normal 14 4_Lcc_inputs" xfId="8633" xr:uid="{00000000-0005-0000-0000-0000DA210000}"/>
    <cellStyle name="Normal 14 5" xfId="8634" xr:uid="{00000000-0005-0000-0000-0000DB210000}"/>
    <cellStyle name="Normal 14 5 2" xfId="8635" xr:uid="{00000000-0005-0000-0000-0000DC210000}"/>
    <cellStyle name="Normal 14 5 2 2" xfId="8636" xr:uid="{00000000-0005-0000-0000-0000DD210000}"/>
    <cellStyle name="Normal 14 5 2 2 2" xfId="8637" xr:uid="{00000000-0005-0000-0000-0000DE210000}"/>
    <cellStyle name="Normal 14 5 2 2 2 2" xfId="8638" xr:uid="{00000000-0005-0000-0000-0000DF210000}"/>
    <cellStyle name="Normal 14 5 2 2 2 2 2" xfId="8639" xr:uid="{00000000-0005-0000-0000-0000E0210000}"/>
    <cellStyle name="Normal 14 5 2 2 2 3" xfId="8640" xr:uid="{00000000-0005-0000-0000-0000E1210000}"/>
    <cellStyle name="Normal 14 5 2 2 3" xfId="8641" xr:uid="{00000000-0005-0000-0000-0000E2210000}"/>
    <cellStyle name="Normal 14 5 2 2 3 2" xfId="8642" xr:uid="{00000000-0005-0000-0000-0000E3210000}"/>
    <cellStyle name="Normal 14 5 2 2 3 2 2" xfId="8643" xr:uid="{00000000-0005-0000-0000-0000E4210000}"/>
    <cellStyle name="Normal 14 5 2 2 3 3" xfId="8644" xr:uid="{00000000-0005-0000-0000-0000E5210000}"/>
    <cellStyle name="Normal 14 5 2 2 4" xfId="8645" xr:uid="{00000000-0005-0000-0000-0000E6210000}"/>
    <cellStyle name="Normal 14 5 2 2 4 2" xfId="8646" xr:uid="{00000000-0005-0000-0000-0000E7210000}"/>
    <cellStyle name="Normal 14 5 2 2 5" xfId="8647" xr:uid="{00000000-0005-0000-0000-0000E8210000}"/>
    <cellStyle name="Normal 14 5 2 2_Lcc_inputs" xfId="8648" xr:uid="{00000000-0005-0000-0000-0000E9210000}"/>
    <cellStyle name="Normal 14 5 2 3" xfId="8649" xr:uid="{00000000-0005-0000-0000-0000EA210000}"/>
    <cellStyle name="Normal 14 5 2 3 2" xfId="8650" xr:uid="{00000000-0005-0000-0000-0000EB210000}"/>
    <cellStyle name="Normal 14 5 2 3 2 2" xfId="8651" xr:uid="{00000000-0005-0000-0000-0000EC210000}"/>
    <cellStyle name="Normal 14 5 2 3 2 3" xfId="8652" xr:uid="{00000000-0005-0000-0000-0000ED210000}"/>
    <cellStyle name="Normal 14 5 2 3 3" xfId="8653" xr:uid="{00000000-0005-0000-0000-0000EE210000}"/>
    <cellStyle name="Normal 14 5 2 3 4" xfId="8654" xr:uid="{00000000-0005-0000-0000-0000EF210000}"/>
    <cellStyle name="Normal 14 5 2 3_Lcc_inputs" xfId="8655" xr:uid="{00000000-0005-0000-0000-0000F0210000}"/>
    <cellStyle name="Normal 14 5 2 4" xfId="8656" xr:uid="{00000000-0005-0000-0000-0000F1210000}"/>
    <cellStyle name="Normal 14 5 2 4 2" xfId="8657" xr:uid="{00000000-0005-0000-0000-0000F2210000}"/>
    <cellStyle name="Normal 14 5 2 4 2 2" xfId="8658" xr:uid="{00000000-0005-0000-0000-0000F3210000}"/>
    <cellStyle name="Normal 14 5 2 4 3" xfId="8659" xr:uid="{00000000-0005-0000-0000-0000F4210000}"/>
    <cellStyle name="Normal 14 5 2 5" xfId="8660" xr:uid="{00000000-0005-0000-0000-0000F5210000}"/>
    <cellStyle name="Normal 14 5 2 5 2" xfId="8661" xr:uid="{00000000-0005-0000-0000-0000F6210000}"/>
    <cellStyle name="Normal 14 5 2 6" xfId="8662" xr:uid="{00000000-0005-0000-0000-0000F7210000}"/>
    <cellStyle name="Normal 14 5 2 7" xfId="8663" xr:uid="{00000000-0005-0000-0000-0000F8210000}"/>
    <cellStyle name="Normal 14 5 2 8" xfId="8664" xr:uid="{00000000-0005-0000-0000-0000F9210000}"/>
    <cellStyle name="Normal 14 5 2_Lcc_inputs" xfId="8665" xr:uid="{00000000-0005-0000-0000-0000FA210000}"/>
    <cellStyle name="Normal 14 5 3" xfId="8666" xr:uid="{00000000-0005-0000-0000-0000FB210000}"/>
    <cellStyle name="Normal 14 5 3 2" xfId="8667" xr:uid="{00000000-0005-0000-0000-0000FC210000}"/>
    <cellStyle name="Normal 14 5 3 2 2" xfId="8668" xr:uid="{00000000-0005-0000-0000-0000FD210000}"/>
    <cellStyle name="Normal 14 5 3 2 2 2" xfId="8669" xr:uid="{00000000-0005-0000-0000-0000FE210000}"/>
    <cellStyle name="Normal 14 5 3 2 3" xfId="8670" xr:uid="{00000000-0005-0000-0000-0000FF210000}"/>
    <cellStyle name="Normal 14 5 3 3" xfId="8671" xr:uid="{00000000-0005-0000-0000-000000220000}"/>
    <cellStyle name="Normal 14 5 3 3 2" xfId="8672" xr:uid="{00000000-0005-0000-0000-000001220000}"/>
    <cellStyle name="Normal 14 5 3 3 2 2" xfId="8673" xr:uid="{00000000-0005-0000-0000-000002220000}"/>
    <cellStyle name="Normal 14 5 3 3 3" xfId="8674" xr:uid="{00000000-0005-0000-0000-000003220000}"/>
    <cellStyle name="Normal 14 5 3 4" xfId="8675" xr:uid="{00000000-0005-0000-0000-000004220000}"/>
    <cellStyle name="Normal 14 5 3 4 2" xfId="8676" xr:uid="{00000000-0005-0000-0000-000005220000}"/>
    <cellStyle name="Normal 14 5 3 5" xfId="8677" xr:uid="{00000000-0005-0000-0000-000006220000}"/>
    <cellStyle name="Normal 14 5 3_Lcc_inputs" xfId="8678" xr:uid="{00000000-0005-0000-0000-000007220000}"/>
    <cellStyle name="Normal 14 5 4" xfId="8679" xr:uid="{00000000-0005-0000-0000-000008220000}"/>
    <cellStyle name="Normal 14 5 4 2" xfId="8680" xr:uid="{00000000-0005-0000-0000-000009220000}"/>
    <cellStyle name="Normal 14 5 4 2 2" xfId="8681" xr:uid="{00000000-0005-0000-0000-00000A220000}"/>
    <cellStyle name="Normal 14 5 4 2 3" xfId="8682" xr:uid="{00000000-0005-0000-0000-00000B220000}"/>
    <cellStyle name="Normal 14 5 4 3" xfId="8683" xr:uid="{00000000-0005-0000-0000-00000C220000}"/>
    <cellStyle name="Normal 14 5 4 4" xfId="8684" xr:uid="{00000000-0005-0000-0000-00000D220000}"/>
    <cellStyle name="Normal 14 5 4_Lcc_inputs" xfId="8685" xr:uid="{00000000-0005-0000-0000-00000E220000}"/>
    <cellStyle name="Normal 14 5 5" xfId="8686" xr:uid="{00000000-0005-0000-0000-00000F220000}"/>
    <cellStyle name="Normal 14 5 5 2" xfId="8687" xr:uid="{00000000-0005-0000-0000-000010220000}"/>
    <cellStyle name="Normal 14 5 5 2 2" xfId="8688" xr:uid="{00000000-0005-0000-0000-000011220000}"/>
    <cellStyle name="Normal 14 5 5 3" xfId="8689" xr:uid="{00000000-0005-0000-0000-000012220000}"/>
    <cellStyle name="Normal 14 5 6" xfId="8690" xr:uid="{00000000-0005-0000-0000-000013220000}"/>
    <cellStyle name="Normal 14 5 6 2" xfId="8691" xr:uid="{00000000-0005-0000-0000-000014220000}"/>
    <cellStyle name="Normal 14 5 7" xfId="8692" xr:uid="{00000000-0005-0000-0000-000015220000}"/>
    <cellStyle name="Normal 14 5 8" xfId="8693" xr:uid="{00000000-0005-0000-0000-000016220000}"/>
    <cellStyle name="Normal 14 5 9" xfId="8694" xr:uid="{00000000-0005-0000-0000-000017220000}"/>
    <cellStyle name="Normal 14 5_Lcc_inputs" xfId="8695" xr:uid="{00000000-0005-0000-0000-000018220000}"/>
    <cellStyle name="Normal 14 6" xfId="8696" xr:uid="{00000000-0005-0000-0000-000019220000}"/>
    <cellStyle name="Normal 14 6 2" xfId="8697" xr:uid="{00000000-0005-0000-0000-00001A220000}"/>
    <cellStyle name="Normal 14 6 2 2" xfId="8698" xr:uid="{00000000-0005-0000-0000-00001B220000}"/>
    <cellStyle name="Normal 14 6 2 2 2" xfId="8699" xr:uid="{00000000-0005-0000-0000-00001C220000}"/>
    <cellStyle name="Normal 14 6 2 2 2 2" xfId="8700" xr:uid="{00000000-0005-0000-0000-00001D220000}"/>
    <cellStyle name="Normal 14 6 2 2 2 2 2" xfId="8701" xr:uid="{00000000-0005-0000-0000-00001E220000}"/>
    <cellStyle name="Normal 14 6 2 2 2 3" xfId="8702" xr:uid="{00000000-0005-0000-0000-00001F220000}"/>
    <cellStyle name="Normal 14 6 2 2 3" xfId="8703" xr:uid="{00000000-0005-0000-0000-000020220000}"/>
    <cellStyle name="Normal 14 6 2 2 3 2" xfId="8704" xr:uid="{00000000-0005-0000-0000-000021220000}"/>
    <cellStyle name="Normal 14 6 2 2 3 2 2" xfId="8705" xr:uid="{00000000-0005-0000-0000-000022220000}"/>
    <cellStyle name="Normal 14 6 2 2 3 3" xfId="8706" xr:uid="{00000000-0005-0000-0000-000023220000}"/>
    <cellStyle name="Normal 14 6 2 2 4" xfId="8707" xr:uid="{00000000-0005-0000-0000-000024220000}"/>
    <cellStyle name="Normal 14 6 2 2 4 2" xfId="8708" xr:uid="{00000000-0005-0000-0000-000025220000}"/>
    <cellStyle name="Normal 14 6 2 2 5" xfId="8709" xr:uid="{00000000-0005-0000-0000-000026220000}"/>
    <cellStyle name="Normal 14 6 2 2_Lcc_inputs" xfId="8710" xr:uid="{00000000-0005-0000-0000-000027220000}"/>
    <cellStyle name="Normal 14 6 2 3" xfId="8711" xr:uid="{00000000-0005-0000-0000-000028220000}"/>
    <cellStyle name="Normal 14 6 2 3 2" xfId="8712" xr:uid="{00000000-0005-0000-0000-000029220000}"/>
    <cellStyle name="Normal 14 6 2 3 2 2" xfId="8713" xr:uid="{00000000-0005-0000-0000-00002A220000}"/>
    <cellStyle name="Normal 14 6 2 3 2 3" xfId="8714" xr:uid="{00000000-0005-0000-0000-00002B220000}"/>
    <cellStyle name="Normal 14 6 2 3 3" xfId="8715" xr:uid="{00000000-0005-0000-0000-00002C220000}"/>
    <cellStyle name="Normal 14 6 2 3 4" xfId="8716" xr:uid="{00000000-0005-0000-0000-00002D220000}"/>
    <cellStyle name="Normal 14 6 2 3_Lcc_inputs" xfId="8717" xr:uid="{00000000-0005-0000-0000-00002E220000}"/>
    <cellStyle name="Normal 14 6 2 4" xfId="8718" xr:uid="{00000000-0005-0000-0000-00002F220000}"/>
    <cellStyle name="Normal 14 6 2 4 2" xfId="8719" xr:uid="{00000000-0005-0000-0000-000030220000}"/>
    <cellStyle name="Normal 14 6 2 4 2 2" xfId="8720" xr:uid="{00000000-0005-0000-0000-000031220000}"/>
    <cellStyle name="Normal 14 6 2 4 3" xfId="8721" xr:uid="{00000000-0005-0000-0000-000032220000}"/>
    <cellStyle name="Normal 14 6 2 5" xfId="8722" xr:uid="{00000000-0005-0000-0000-000033220000}"/>
    <cellStyle name="Normal 14 6 2 5 2" xfId="8723" xr:uid="{00000000-0005-0000-0000-000034220000}"/>
    <cellStyle name="Normal 14 6 2 6" xfId="8724" xr:uid="{00000000-0005-0000-0000-000035220000}"/>
    <cellStyle name="Normal 14 6 2 7" xfId="8725" xr:uid="{00000000-0005-0000-0000-000036220000}"/>
    <cellStyle name="Normal 14 6 2 8" xfId="8726" xr:uid="{00000000-0005-0000-0000-000037220000}"/>
    <cellStyle name="Normal 14 6 2_Lcc_inputs" xfId="8727" xr:uid="{00000000-0005-0000-0000-000038220000}"/>
    <cellStyle name="Normal 14 6 3" xfId="8728" xr:uid="{00000000-0005-0000-0000-000039220000}"/>
    <cellStyle name="Normal 14 6 3 2" xfId="8729" xr:uid="{00000000-0005-0000-0000-00003A220000}"/>
    <cellStyle name="Normal 14 6 3 2 2" xfId="8730" xr:uid="{00000000-0005-0000-0000-00003B220000}"/>
    <cellStyle name="Normal 14 6 3 2 2 2" xfId="8731" xr:uid="{00000000-0005-0000-0000-00003C220000}"/>
    <cellStyle name="Normal 14 6 3 2 3" xfId="8732" xr:uid="{00000000-0005-0000-0000-00003D220000}"/>
    <cellStyle name="Normal 14 6 3 3" xfId="8733" xr:uid="{00000000-0005-0000-0000-00003E220000}"/>
    <cellStyle name="Normal 14 6 3 3 2" xfId="8734" xr:uid="{00000000-0005-0000-0000-00003F220000}"/>
    <cellStyle name="Normal 14 6 3 3 2 2" xfId="8735" xr:uid="{00000000-0005-0000-0000-000040220000}"/>
    <cellStyle name="Normal 14 6 3 3 3" xfId="8736" xr:uid="{00000000-0005-0000-0000-000041220000}"/>
    <cellStyle name="Normal 14 6 3 4" xfId="8737" xr:uid="{00000000-0005-0000-0000-000042220000}"/>
    <cellStyle name="Normal 14 6 3 4 2" xfId="8738" xr:uid="{00000000-0005-0000-0000-000043220000}"/>
    <cellStyle name="Normal 14 6 3 5" xfId="8739" xr:uid="{00000000-0005-0000-0000-000044220000}"/>
    <cellStyle name="Normal 14 6 3_Lcc_inputs" xfId="8740" xr:uid="{00000000-0005-0000-0000-000045220000}"/>
    <cellStyle name="Normal 14 6 4" xfId="8741" xr:uid="{00000000-0005-0000-0000-000046220000}"/>
    <cellStyle name="Normal 14 6 4 2" xfId="8742" xr:uid="{00000000-0005-0000-0000-000047220000}"/>
    <cellStyle name="Normal 14 6 4 2 2" xfId="8743" xr:uid="{00000000-0005-0000-0000-000048220000}"/>
    <cellStyle name="Normal 14 6 4 2 3" xfId="8744" xr:uid="{00000000-0005-0000-0000-000049220000}"/>
    <cellStyle name="Normal 14 6 4 3" xfId="8745" xr:uid="{00000000-0005-0000-0000-00004A220000}"/>
    <cellStyle name="Normal 14 6 4 4" xfId="8746" xr:uid="{00000000-0005-0000-0000-00004B220000}"/>
    <cellStyle name="Normal 14 6 4_Lcc_inputs" xfId="8747" xr:uid="{00000000-0005-0000-0000-00004C220000}"/>
    <cellStyle name="Normal 14 6 5" xfId="8748" xr:uid="{00000000-0005-0000-0000-00004D220000}"/>
    <cellStyle name="Normal 14 6 5 2" xfId="8749" xr:uid="{00000000-0005-0000-0000-00004E220000}"/>
    <cellStyle name="Normal 14 6 5 2 2" xfId="8750" xr:uid="{00000000-0005-0000-0000-00004F220000}"/>
    <cellStyle name="Normal 14 6 5 3" xfId="8751" xr:uid="{00000000-0005-0000-0000-000050220000}"/>
    <cellStyle name="Normal 14 6 6" xfId="8752" xr:uid="{00000000-0005-0000-0000-000051220000}"/>
    <cellStyle name="Normal 14 6 6 2" xfId="8753" xr:uid="{00000000-0005-0000-0000-000052220000}"/>
    <cellStyle name="Normal 14 6 7" xfId="8754" xr:uid="{00000000-0005-0000-0000-000053220000}"/>
    <cellStyle name="Normal 14 6 8" xfId="8755" xr:uid="{00000000-0005-0000-0000-000054220000}"/>
    <cellStyle name="Normal 14 6 9" xfId="8756" xr:uid="{00000000-0005-0000-0000-000055220000}"/>
    <cellStyle name="Normal 14 6_Lcc_inputs" xfId="8757" xr:uid="{00000000-0005-0000-0000-000056220000}"/>
    <cellStyle name="Normal 14 7" xfId="8758" xr:uid="{00000000-0005-0000-0000-000057220000}"/>
    <cellStyle name="Normal 14 7 2" xfId="8759" xr:uid="{00000000-0005-0000-0000-000058220000}"/>
    <cellStyle name="Normal 14 7 2 2" xfId="8760" xr:uid="{00000000-0005-0000-0000-000059220000}"/>
    <cellStyle name="Normal 14 7 2 2 2" xfId="8761" xr:uid="{00000000-0005-0000-0000-00005A220000}"/>
    <cellStyle name="Normal 14 7 2 2 2 2" xfId="8762" xr:uid="{00000000-0005-0000-0000-00005B220000}"/>
    <cellStyle name="Normal 14 7 2 2 2 2 2" xfId="8763" xr:uid="{00000000-0005-0000-0000-00005C220000}"/>
    <cellStyle name="Normal 14 7 2 2 2 3" xfId="8764" xr:uid="{00000000-0005-0000-0000-00005D220000}"/>
    <cellStyle name="Normal 14 7 2 2 3" xfId="8765" xr:uid="{00000000-0005-0000-0000-00005E220000}"/>
    <cellStyle name="Normal 14 7 2 2 3 2" xfId="8766" xr:uid="{00000000-0005-0000-0000-00005F220000}"/>
    <cellStyle name="Normal 14 7 2 2 3 2 2" xfId="8767" xr:uid="{00000000-0005-0000-0000-000060220000}"/>
    <cellStyle name="Normal 14 7 2 2 3 3" xfId="8768" xr:uid="{00000000-0005-0000-0000-000061220000}"/>
    <cellStyle name="Normal 14 7 2 2 4" xfId="8769" xr:uid="{00000000-0005-0000-0000-000062220000}"/>
    <cellStyle name="Normal 14 7 2 2 4 2" xfId="8770" xr:uid="{00000000-0005-0000-0000-000063220000}"/>
    <cellStyle name="Normal 14 7 2 2 5" xfId="8771" xr:uid="{00000000-0005-0000-0000-000064220000}"/>
    <cellStyle name="Normal 14 7 2 2_Lcc_inputs" xfId="8772" xr:uid="{00000000-0005-0000-0000-000065220000}"/>
    <cellStyle name="Normal 14 7 2 3" xfId="8773" xr:uid="{00000000-0005-0000-0000-000066220000}"/>
    <cellStyle name="Normal 14 7 2 3 2" xfId="8774" xr:uid="{00000000-0005-0000-0000-000067220000}"/>
    <cellStyle name="Normal 14 7 2 3 2 2" xfId="8775" xr:uid="{00000000-0005-0000-0000-000068220000}"/>
    <cellStyle name="Normal 14 7 2 3 2 3" xfId="8776" xr:uid="{00000000-0005-0000-0000-000069220000}"/>
    <cellStyle name="Normal 14 7 2 3 3" xfId="8777" xr:uid="{00000000-0005-0000-0000-00006A220000}"/>
    <cellStyle name="Normal 14 7 2 3 4" xfId="8778" xr:uid="{00000000-0005-0000-0000-00006B220000}"/>
    <cellStyle name="Normal 14 7 2 3_Lcc_inputs" xfId="8779" xr:uid="{00000000-0005-0000-0000-00006C220000}"/>
    <cellStyle name="Normal 14 7 2 4" xfId="8780" xr:uid="{00000000-0005-0000-0000-00006D220000}"/>
    <cellStyle name="Normal 14 7 2 4 2" xfId="8781" xr:uid="{00000000-0005-0000-0000-00006E220000}"/>
    <cellStyle name="Normal 14 7 2 4 2 2" xfId="8782" xr:uid="{00000000-0005-0000-0000-00006F220000}"/>
    <cellStyle name="Normal 14 7 2 4 3" xfId="8783" xr:uid="{00000000-0005-0000-0000-000070220000}"/>
    <cellStyle name="Normal 14 7 2 5" xfId="8784" xr:uid="{00000000-0005-0000-0000-000071220000}"/>
    <cellStyle name="Normal 14 7 2 5 2" xfId="8785" xr:uid="{00000000-0005-0000-0000-000072220000}"/>
    <cellStyle name="Normal 14 7 2 6" xfId="8786" xr:uid="{00000000-0005-0000-0000-000073220000}"/>
    <cellStyle name="Normal 14 7 2 7" xfId="8787" xr:uid="{00000000-0005-0000-0000-000074220000}"/>
    <cellStyle name="Normal 14 7 2 8" xfId="8788" xr:uid="{00000000-0005-0000-0000-000075220000}"/>
    <cellStyle name="Normal 14 7 2_Lcc_inputs" xfId="8789" xr:uid="{00000000-0005-0000-0000-000076220000}"/>
    <cellStyle name="Normal 14 7 3" xfId="8790" xr:uid="{00000000-0005-0000-0000-000077220000}"/>
    <cellStyle name="Normal 14 7 3 2" xfId="8791" xr:uid="{00000000-0005-0000-0000-000078220000}"/>
    <cellStyle name="Normal 14 7 3 2 2" xfId="8792" xr:uid="{00000000-0005-0000-0000-000079220000}"/>
    <cellStyle name="Normal 14 7 3 2 2 2" xfId="8793" xr:uid="{00000000-0005-0000-0000-00007A220000}"/>
    <cellStyle name="Normal 14 7 3 2 3" xfId="8794" xr:uid="{00000000-0005-0000-0000-00007B220000}"/>
    <cellStyle name="Normal 14 7 3 3" xfId="8795" xr:uid="{00000000-0005-0000-0000-00007C220000}"/>
    <cellStyle name="Normal 14 7 3 3 2" xfId="8796" xr:uid="{00000000-0005-0000-0000-00007D220000}"/>
    <cellStyle name="Normal 14 7 3 3 2 2" xfId="8797" xr:uid="{00000000-0005-0000-0000-00007E220000}"/>
    <cellStyle name="Normal 14 7 3 3 3" xfId="8798" xr:uid="{00000000-0005-0000-0000-00007F220000}"/>
    <cellStyle name="Normal 14 7 3 4" xfId="8799" xr:uid="{00000000-0005-0000-0000-000080220000}"/>
    <cellStyle name="Normal 14 7 3 4 2" xfId="8800" xr:uid="{00000000-0005-0000-0000-000081220000}"/>
    <cellStyle name="Normal 14 7 3 5" xfId="8801" xr:uid="{00000000-0005-0000-0000-000082220000}"/>
    <cellStyle name="Normal 14 7 3_Lcc_inputs" xfId="8802" xr:uid="{00000000-0005-0000-0000-000083220000}"/>
    <cellStyle name="Normal 14 7 4" xfId="8803" xr:uid="{00000000-0005-0000-0000-000084220000}"/>
    <cellStyle name="Normal 14 7 4 2" xfId="8804" xr:uid="{00000000-0005-0000-0000-000085220000}"/>
    <cellStyle name="Normal 14 7 4 2 2" xfId="8805" xr:uid="{00000000-0005-0000-0000-000086220000}"/>
    <cellStyle name="Normal 14 7 4 2 3" xfId="8806" xr:uid="{00000000-0005-0000-0000-000087220000}"/>
    <cellStyle name="Normal 14 7 4 3" xfId="8807" xr:uid="{00000000-0005-0000-0000-000088220000}"/>
    <cellStyle name="Normal 14 7 4 4" xfId="8808" xr:uid="{00000000-0005-0000-0000-000089220000}"/>
    <cellStyle name="Normal 14 7 4_Lcc_inputs" xfId="8809" xr:uid="{00000000-0005-0000-0000-00008A220000}"/>
    <cellStyle name="Normal 14 7 5" xfId="8810" xr:uid="{00000000-0005-0000-0000-00008B220000}"/>
    <cellStyle name="Normal 14 7 5 2" xfId="8811" xr:uid="{00000000-0005-0000-0000-00008C220000}"/>
    <cellStyle name="Normal 14 7 5 2 2" xfId="8812" xr:uid="{00000000-0005-0000-0000-00008D220000}"/>
    <cellStyle name="Normal 14 7 5 3" xfId="8813" xr:uid="{00000000-0005-0000-0000-00008E220000}"/>
    <cellStyle name="Normal 14 7 6" xfId="8814" xr:uid="{00000000-0005-0000-0000-00008F220000}"/>
    <cellStyle name="Normal 14 7 6 2" xfId="8815" xr:uid="{00000000-0005-0000-0000-000090220000}"/>
    <cellStyle name="Normal 14 7 7" xfId="8816" xr:uid="{00000000-0005-0000-0000-000091220000}"/>
    <cellStyle name="Normal 14 7 8" xfId="8817" xr:uid="{00000000-0005-0000-0000-000092220000}"/>
    <cellStyle name="Normal 14 7 9" xfId="8818" xr:uid="{00000000-0005-0000-0000-000093220000}"/>
    <cellStyle name="Normal 14 7_Lcc_inputs" xfId="8819" xr:uid="{00000000-0005-0000-0000-000094220000}"/>
    <cellStyle name="Normal 14 8" xfId="8820" xr:uid="{00000000-0005-0000-0000-000095220000}"/>
    <cellStyle name="Normal 14 8 2" xfId="8821" xr:uid="{00000000-0005-0000-0000-000096220000}"/>
    <cellStyle name="Normal 14 8 2 2" xfId="8822" xr:uid="{00000000-0005-0000-0000-000097220000}"/>
    <cellStyle name="Normal 14 8 2 2 2" xfId="8823" xr:uid="{00000000-0005-0000-0000-000098220000}"/>
    <cellStyle name="Normal 14 8 2 2 2 2" xfId="8824" xr:uid="{00000000-0005-0000-0000-000099220000}"/>
    <cellStyle name="Normal 14 8 2 2 3" xfId="8825" xr:uid="{00000000-0005-0000-0000-00009A220000}"/>
    <cellStyle name="Normal 14 8 2 3" xfId="8826" xr:uid="{00000000-0005-0000-0000-00009B220000}"/>
    <cellStyle name="Normal 14 8 2 3 2" xfId="8827" xr:uid="{00000000-0005-0000-0000-00009C220000}"/>
    <cellStyle name="Normal 14 8 2 3 2 2" xfId="8828" xr:uid="{00000000-0005-0000-0000-00009D220000}"/>
    <cellStyle name="Normal 14 8 2 3 3" xfId="8829" xr:uid="{00000000-0005-0000-0000-00009E220000}"/>
    <cellStyle name="Normal 14 8 2 4" xfId="8830" xr:uid="{00000000-0005-0000-0000-00009F220000}"/>
    <cellStyle name="Normal 14 8 2 4 2" xfId="8831" xr:uid="{00000000-0005-0000-0000-0000A0220000}"/>
    <cellStyle name="Normal 14 8 2 5" xfId="8832" xr:uid="{00000000-0005-0000-0000-0000A1220000}"/>
    <cellStyle name="Normal 14 8 2_Lcc_inputs" xfId="8833" xr:uid="{00000000-0005-0000-0000-0000A2220000}"/>
    <cellStyle name="Normal 14 8 3" xfId="8834" xr:uid="{00000000-0005-0000-0000-0000A3220000}"/>
    <cellStyle name="Normal 14 8 3 2" xfId="8835" xr:uid="{00000000-0005-0000-0000-0000A4220000}"/>
    <cellStyle name="Normal 14 8 3 2 2" xfId="8836" xr:uid="{00000000-0005-0000-0000-0000A5220000}"/>
    <cellStyle name="Normal 14 8 3 2 3" xfId="8837" xr:uid="{00000000-0005-0000-0000-0000A6220000}"/>
    <cellStyle name="Normal 14 8 3 3" xfId="8838" xr:uid="{00000000-0005-0000-0000-0000A7220000}"/>
    <cellStyle name="Normal 14 8 3 4" xfId="8839" xr:uid="{00000000-0005-0000-0000-0000A8220000}"/>
    <cellStyle name="Normal 14 8 3_Lcc_inputs" xfId="8840" xr:uid="{00000000-0005-0000-0000-0000A9220000}"/>
    <cellStyle name="Normal 14 8 4" xfId="8841" xr:uid="{00000000-0005-0000-0000-0000AA220000}"/>
    <cellStyle name="Normal 14 8 4 2" xfId="8842" xr:uid="{00000000-0005-0000-0000-0000AB220000}"/>
    <cellStyle name="Normal 14 8 4 2 2" xfId="8843" xr:uid="{00000000-0005-0000-0000-0000AC220000}"/>
    <cellStyle name="Normal 14 8 4 3" xfId="8844" xr:uid="{00000000-0005-0000-0000-0000AD220000}"/>
    <cellStyle name="Normal 14 8 5" xfId="8845" xr:uid="{00000000-0005-0000-0000-0000AE220000}"/>
    <cellStyle name="Normal 14 8 5 2" xfId="8846" xr:uid="{00000000-0005-0000-0000-0000AF220000}"/>
    <cellStyle name="Normal 14 8 6" xfId="8847" xr:uid="{00000000-0005-0000-0000-0000B0220000}"/>
    <cellStyle name="Normal 14 8 7" xfId="8848" xr:uid="{00000000-0005-0000-0000-0000B1220000}"/>
    <cellStyle name="Normal 14 8 8" xfId="8849" xr:uid="{00000000-0005-0000-0000-0000B2220000}"/>
    <cellStyle name="Normal 14 8_Lcc_inputs" xfId="8850" xr:uid="{00000000-0005-0000-0000-0000B3220000}"/>
    <cellStyle name="Normal 14 9" xfId="8851" xr:uid="{00000000-0005-0000-0000-0000B4220000}"/>
    <cellStyle name="Normal 14 9 2" xfId="8852" xr:uid="{00000000-0005-0000-0000-0000B5220000}"/>
    <cellStyle name="Normal 14 9 2 2" xfId="8853" xr:uid="{00000000-0005-0000-0000-0000B6220000}"/>
    <cellStyle name="Normal 14 9 2 2 2" xfId="8854" xr:uid="{00000000-0005-0000-0000-0000B7220000}"/>
    <cellStyle name="Normal 14 9 2 2 2 2" xfId="8855" xr:uid="{00000000-0005-0000-0000-0000B8220000}"/>
    <cellStyle name="Normal 14 9 2 2 3" xfId="8856" xr:uid="{00000000-0005-0000-0000-0000B9220000}"/>
    <cellStyle name="Normal 14 9 2 3" xfId="8857" xr:uid="{00000000-0005-0000-0000-0000BA220000}"/>
    <cellStyle name="Normal 14 9 2 3 2" xfId="8858" xr:uid="{00000000-0005-0000-0000-0000BB220000}"/>
    <cellStyle name="Normal 14 9 2 3 2 2" xfId="8859" xr:uid="{00000000-0005-0000-0000-0000BC220000}"/>
    <cellStyle name="Normal 14 9 2 3 3" xfId="8860" xr:uid="{00000000-0005-0000-0000-0000BD220000}"/>
    <cellStyle name="Normal 14 9 2 4" xfId="8861" xr:uid="{00000000-0005-0000-0000-0000BE220000}"/>
    <cellStyle name="Normal 14 9 2 4 2" xfId="8862" xr:uid="{00000000-0005-0000-0000-0000BF220000}"/>
    <cellStyle name="Normal 14 9 2 5" xfId="8863" xr:uid="{00000000-0005-0000-0000-0000C0220000}"/>
    <cellStyle name="Normal 14 9 2_Lcc_inputs" xfId="8864" xr:uid="{00000000-0005-0000-0000-0000C1220000}"/>
    <cellStyle name="Normal 14 9 3" xfId="8865" xr:uid="{00000000-0005-0000-0000-0000C2220000}"/>
    <cellStyle name="Normal 14 9 3 2" xfId="8866" xr:uid="{00000000-0005-0000-0000-0000C3220000}"/>
    <cellStyle name="Normal 14 9 3 2 2" xfId="8867" xr:uid="{00000000-0005-0000-0000-0000C4220000}"/>
    <cellStyle name="Normal 14 9 3 2 3" xfId="8868" xr:uid="{00000000-0005-0000-0000-0000C5220000}"/>
    <cellStyle name="Normal 14 9 3 3" xfId="8869" xr:uid="{00000000-0005-0000-0000-0000C6220000}"/>
    <cellStyle name="Normal 14 9 3 4" xfId="8870" xr:uid="{00000000-0005-0000-0000-0000C7220000}"/>
    <cellStyle name="Normal 14 9 3_Lcc_inputs" xfId="8871" xr:uid="{00000000-0005-0000-0000-0000C8220000}"/>
    <cellStyle name="Normal 14 9 4" xfId="8872" xr:uid="{00000000-0005-0000-0000-0000C9220000}"/>
    <cellStyle name="Normal 14 9 4 2" xfId="8873" xr:uid="{00000000-0005-0000-0000-0000CA220000}"/>
    <cellStyle name="Normal 14 9 4 2 2" xfId="8874" xr:uid="{00000000-0005-0000-0000-0000CB220000}"/>
    <cellStyle name="Normal 14 9 4 3" xfId="8875" xr:uid="{00000000-0005-0000-0000-0000CC220000}"/>
    <cellStyle name="Normal 14 9 5" xfId="8876" xr:uid="{00000000-0005-0000-0000-0000CD220000}"/>
    <cellStyle name="Normal 14 9 5 2" xfId="8877" xr:uid="{00000000-0005-0000-0000-0000CE220000}"/>
    <cellStyle name="Normal 14 9 6" xfId="8878" xr:uid="{00000000-0005-0000-0000-0000CF220000}"/>
    <cellStyle name="Normal 14 9 7" xfId="8879" xr:uid="{00000000-0005-0000-0000-0000D0220000}"/>
    <cellStyle name="Normal 14 9 8" xfId="8880" xr:uid="{00000000-0005-0000-0000-0000D1220000}"/>
    <cellStyle name="Normal 14 9_Lcc_inputs" xfId="8881" xr:uid="{00000000-0005-0000-0000-0000D2220000}"/>
    <cellStyle name="Normal 14_Lcc_inputs" xfId="8882" xr:uid="{00000000-0005-0000-0000-0000D3220000}"/>
    <cellStyle name="Normal 15" xfId="8883" xr:uid="{00000000-0005-0000-0000-0000D4220000}"/>
    <cellStyle name="Normal 15 10" xfId="8884" xr:uid="{00000000-0005-0000-0000-0000D5220000}"/>
    <cellStyle name="Normal 15 10 2" xfId="8885" xr:uid="{00000000-0005-0000-0000-0000D6220000}"/>
    <cellStyle name="Normal 15 10 2 2" xfId="8886" xr:uid="{00000000-0005-0000-0000-0000D7220000}"/>
    <cellStyle name="Normal 15 10 2 2 2" xfId="8887" xr:uid="{00000000-0005-0000-0000-0000D8220000}"/>
    <cellStyle name="Normal 15 10 2 2 3" xfId="8888" xr:uid="{00000000-0005-0000-0000-0000D9220000}"/>
    <cellStyle name="Normal 15 10 2 3" xfId="8889" xr:uid="{00000000-0005-0000-0000-0000DA220000}"/>
    <cellStyle name="Normal 15 10 2 4" xfId="8890" xr:uid="{00000000-0005-0000-0000-0000DB220000}"/>
    <cellStyle name="Normal 15 10 2_Lcc_inputs" xfId="8891" xr:uid="{00000000-0005-0000-0000-0000DC220000}"/>
    <cellStyle name="Normal 15 10 3" xfId="8892" xr:uid="{00000000-0005-0000-0000-0000DD220000}"/>
    <cellStyle name="Normal 15 10 3 2" xfId="8893" xr:uid="{00000000-0005-0000-0000-0000DE220000}"/>
    <cellStyle name="Normal 15 10 3 2 2" xfId="8894" xr:uid="{00000000-0005-0000-0000-0000DF220000}"/>
    <cellStyle name="Normal 15 10 3 3" xfId="8895" xr:uid="{00000000-0005-0000-0000-0000E0220000}"/>
    <cellStyle name="Normal 15 10 4" xfId="8896" xr:uid="{00000000-0005-0000-0000-0000E1220000}"/>
    <cellStyle name="Normal 15 10 4 2" xfId="8897" xr:uid="{00000000-0005-0000-0000-0000E2220000}"/>
    <cellStyle name="Normal 15 10 5" xfId="8898" xr:uid="{00000000-0005-0000-0000-0000E3220000}"/>
    <cellStyle name="Normal 15 10 6" xfId="8899" xr:uid="{00000000-0005-0000-0000-0000E4220000}"/>
    <cellStyle name="Normal 15 10 7" xfId="8900" xr:uid="{00000000-0005-0000-0000-0000E5220000}"/>
    <cellStyle name="Normal 15 10_Lcc_inputs" xfId="8901" xr:uid="{00000000-0005-0000-0000-0000E6220000}"/>
    <cellStyle name="Normal 15 11" xfId="8902" xr:uid="{00000000-0005-0000-0000-0000E7220000}"/>
    <cellStyle name="Normal 15 11 2" xfId="8903" xr:uid="{00000000-0005-0000-0000-0000E8220000}"/>
    <cellStyle name="Normal 15 11 2 2" xfId="8904" xr:uid="{00000000-0005-0000-0000-0000E9220000}"/>
    <cellStyle name="Normal 15 11 2 3" xfId="8905" xr:uid="{00000000-0005-0000-0000-0000EA220000}"/>
    <cellStyle name="Normal 15 11 3" xfId="8906" xr:uid="{00000000-0005-0000-0000-0000EB220000}"/>
    <cellStyle name="Normal 15 11 3 2" xfId="8907" xr:uid="{00000000-0005-0000-0000-0000EC220000}"/>
    <cellStyle name="Normal 15 11 4" xfId="8908" xr:uid="{00000000-0005-0000-0000-0000ED220000}"/>
    <cellStyle name="Normal 15 11 5" xfId="8909" xr:uid="{00000000-0005-0000-0000-0000EE220000}"/>
    <cellStyle name="Normal 15 11_Lcc_inputs" xfId="8910" xr:uid="{00000000-0005-0000-0000-0000EF220000}"/>
    <cellStyle name="Normal 15 12" xfId="8911" xr:uid="{00000000-0005-0000-0000-0000F0220000}"/>
    <cellStyle name="Normal 15 12 2" xfId="8912" xr:uid="{00000000-0005-0000-0000-0000F1220000}"/>
    <cellStyle name="Normal 15 12 2 2" xfId="8913" xr:uid="{00000000-0005-0000-0000-0000F2220000}"/>
    <cellStyle name="Normal 15 12 2 3" xfId="8914" xr:uid="{00000000-0005-0000-0000-0000F3220000}"/>
    <cellStyle name="Normal 15 12 3" xfId="8915" xr:uid="{00000000-0005-0000-0000-0000F4220000}"/>
    <cellStyle name="Normal 15 12 4" xfId="8916" xr:uid="{00000000-0005-0000-0000-0000F5220000}"/>
    <cellStyle name="Normal 15 12_Lcc_inputs" xfId="8917" xr:uid="{00000000-0005-0000-0000-0000F6220000}"/>
    <cellStyle name="Normal 15 13" xfId="8918" xr:uid="{00000000-0005-0000-0000-0000F7220000}"/>
    <cellStyle name="Normal 15 13 2" xfId="8919" xr:uid="{00000000-0005-0000-0000-0000F8220000}"/>
    <cellStyle name="Normal 15 13 3" xfId="8920" xr:uid="{00000000-0005-0000-0000-0000F9220000}"/>
    <cellStyle name="Normal 15 14" xfId="8921" xr:uid="{00000000-0005-0000-0000-0000FA220000}"/>
    <cellStyle name="Normal 15 14 2" xfId="8922" xr:uid="{00000000-0005-0000-0000-0000FB220000}"/>
    <cellStyle name="Normal 15 15" xfId="8923" xr:uid="{00000000-0005-0000-0000-0000FC220000}"/>
    <cellStyle name="Normal 15 16" xfId="8924" xr:uid="{00000000-0005-0000-0000-0000FD220000}"/>
    <cellStyle name="Normal 15 17" xfId="8925" xr:uid="{00000000-0005-0000-0000-0000FE220000}"/>
    <cellStyle name="Normal 15 2" xfId="8926" xr:uid="{00000000-0005-0000-0000-0000FF220000}"/>
    <cellStyle name="Normal 15 2 10" xfId="8927" xr:uid="{00000000-0005-0000-0000-000000230000}"/>
    <cellStyle name="Normal 15 2 2" xfId="8928" xr:uid="{00000000-0005-0000-0000-000001230000}"/>
    <cellStyle name="Normal 15 2 2 2" xfId="8929" xr:uid="{00000000-0005-0000-0000-000002230000}"/>
    <cellStyle name="Normal 15 2 2 2 2" xfId="8930" xr:uid="{00000000-0005-0000-0000-000003230000}"/>
    <cellStyle name="Normal 15 2 2 2 2 2" xfId="8931" xr:uid="{00000000-0005-0000-0000-000004230000}"/>
    <cellStyle name="Normal 15 2 2 2 2 2 2" xfId="8932" xr:uid="{00000000-0005-0000-0000-000005230000}"/>
    <cellStyle name="Normal 15 2 2 2 2 3" xfId="8933" xr:uid="{00000000-0005-0000-0000-000006230000}"/>
    <cellStyle name="Normal 15 2 2 2 3" xfId="8934" xr:uid="{00000000-0005-0000-0000-000007230000}"/>
    <cellStyle name="Normal 15 2 2 2 3 2" xfId="8935" xr:uid="{00000000-0005-0000-0000-000008230000}"/>
    <cellStyle name="Normal 15 2 2 2 3 2 2" xfId="8936" xr:uid="{00000000-0005-0000-0000-000009230000}"/>
    <cellStyle name="Normal 15 2 2 2 3 3" xfId="8937" xr:uid="{00000000-0005-0000-0000-00000A230000}"/>
    <cellStyle name="Normal 15 2 2 2 4" xfId="8938" xr:uid="{00000000-0005-0000-0000-00000B230000}"/>
    <cellStyle name="Normal 15 2 2 2 4 2" xfId="8939" xr:uid="{00000000-0005-0000-0000-00000C230000}"/>
    <cellStyle name="Normal 15 2 2 2 5" xfId="8940" xr:uid="{00000000-0005-0000-0000-00000D230000}"/>
    <cellStyle name="Normal 15 2 2 2_Lcc_inputs" xfId="8941" xr:uid="{00000000-0005-0000-0000-00000E230000}"/>
    <cellStyle name="Normal 15 2 2 3" xfId="8942" xr:uid="{00000000-0005-0000-0000-00000F230000}"/>
    <cellStyle name="Normal 15 2 2 3 2" xfId="8943" xr:uid="{00000000-0005-0000-0000-000010230000}"/>
    <cellStyle name="Normal 15 2 2 3 2 2" xfId="8944" xr:uid="{00000000-0005-0000-0000-000011230000}"/>
    <cellStyle name="Normal 15 2 2 3 2 3" xfId="8945" xr:uid="{00000000-0005-0000-0000-000012230000}"/>
    <cellStyle name="Normal 15 2 2 3 3" xfId="8946" xr:uid="{00000000-0005-0000-0000-000013230000}"/>
    <cellStyle name="Normal 15 2 2 3 4" xfId="8947" xr:uid="{00000000-0005-0000-0000-000014230000}"/>
    <cellStyle name="Normal 15 2 2 3_Lcc_inputs" xfId="8948" xr:uid="{00000000-0005-0000-0000-000015230000}"/>
    <cellStyle name="Normal 15 2 2 4" xfId="8949" xr:uid="{00000000-0005-0000-0000-000016230000}"/>
    <cellStyle name="Normal 15 2 2 4 2" xfId="8950" xr:uid="{00000000-0005-0000-0000-000017230000}"/>
    <cellStyle name="Normal 15 2 2 4 2 2" xfId="8951" xr:uid="{00000000-0005-0000-0000-000018230000}"/>
    <cellStyle name="Normal 15 2 2 4 3" xfId="8952" xr:uid="{00000000-0005-0000-0000-000019230000}"/>
    <cellStyle name="Normal 15 2 2 5" xfId="8953" xr:uid="{00000000-0005-0000-0000-00001A230000}"/>
    <cellStyle name="Normal 15 2 2 5 2" xfId="8954" xr:uid="{00000000-0005-0000-0000-00001B230000}"/>
    <cellStyle name="Normal 15 2 2 6" xfId="8955" xr:uid="{00000000-0005-0000-0000-00001C230000}"/>
    <cellStyle name="Normal 15 2 2 7" xfId="8956" xr:uid="{00000000-0005-0000-0000-00001D230000}"/>
    <cellStyle name="Normal 15 2 2 8" xfId="8957" xr:uid="{00000000-0005-0000-0000-00001E230000}"/>
    <cellStyle name="Normal 15 2 2 9" xfId="8958" xr:uid="{00000000-0005-0000-0000-00001F230000}"/>
    <cellStyle name="Normal 15 2 2_Lcc_inputs" xfId="8959" xr:uid="{00000000-0005-0000-0000-000020230000}"/>
    <cellStyle name="Normal 15 2 3" xfId="8960" xr:uid="{00000000-0005-0000-0000-000021230000}"/>
    <cellStyle name="Normal 15 2 3 2" xfId="8961" xr:uid="{00000000-0005-0000-0000-000022230000}"/>
    <cellStyle name="Normal 15 2 3 2 2" xfId="8962" xr:uid="{00000000-0005-0000-0000-000023230000}"/>
    <cellStyle name="Normal 15 2 3 2 2 2" xfId="8963" xr:uid="{00000000-0005-0000-0000-000024230000}"/>
    <cellStyle name="Normal 15 2 3 2 2 3" xfId="8964" xr:uid="{00000000-0005-0000-0000-000025230000}"/>
    <cellStyle name="Normal 15 2 3 2 3" xfId="8965" xr:uid="{00000000-0005-0000-0000-000026230000}"/>
    <cellStyle name="Normal 15 2 3 2 4" xfId="8966" xr:uid="{00000000-0005-0000-0000-000027230000}"/>
    <cellStyle name="Normal 15 2 3 2_Lcc_inputs" xfId="8967" xr:uid="{00000000-0005-0000-0000-000028230000}"/>
    <cellStyle name="Normal 15 2 3 3" xfId="8968" xr:uid="{00000000-0005-0000-0000-000029230000}"/>
    <cellStyle name="Normal 15 2 3 3 2" xfId="8969" xr:uid="{00000000-0005-0000-0000-00002A230000}"/>
    <cellStyle name="Normal 15 2 3 3 2 2" xfId="8970" xr:uid="{00000000-0005-0000-0000-00002B230000}"/>
    <cellStyle name="Normal 15 2 3 3 3" xfId="8971" xr:uid="{00000000-0005-0000-0000-00002C230000}"/>
    <cellStyle name="Normal 15 2 3 4" xfId="8972" xr:uid="{00000000-0005-0000-0000-00002D230000}"/>
    <cellStyle name="Normal 15 2 3 4 2" xfId="8973" xr:uid="{00000000-0005-0000-0000-00002E230000}"/>
    <cellStyle name="Normal 15 2 3 5" xfId="8974" xr:uid="{00000000-0005-0000-0000-00002F230000}"/>
    <cellStyle name="Normal 15 2 3 6" xfId="8975" xr:uid="{00000000-0005-0000-0000-000030230000}"/>
    <cellStyle name="Normal 15 2 3 7" xfId="8976" xr:uid="{00000000-0005-0000-0000-000031230000}"/>
    <cellStyle name="Normal 15 2 3_Lcc_inputs" xfId="8977" xr:uid="{00000000-0005-0000-0000-000032230000}"/>
    <cellStyle name="Normal 15 2 4" xfId="8978" xr:uid="{00000000-0005-0000-0000-000033230000}"/>
    <cellStyle name="Normal 15 2 4 2" xfId="8979" xr:uid="{00000000-0005-0000-0000-000034230000}"/>
    <cellStyle name="Normal 15 2 4 2 2" xfId="8980" xr:uid="{00000000-0005-0000-0000-000035230000}"/>
    <cellStyle name="Normal 15 2 4 2 3" xfId="8981" xr:uid="{00000000-0005-0000-0000-000036230000}"/>
    <cellStyle name="Normal 15 2 4 3" xfId="8982" xr:uid="{00000000-0005-0000-0000-000037230000}"/>
    <cellStyle name="Normal 15 2 4 3 2" xfId="8983" xr:uid="{00000000-0005-0000-0000-000038230000}"/>
    <cellStyle name="Normal 15 2 4 4" xfId="8984" xr:uid="{00000000-0005-0000-0000-000039230000}"/>
    <cellStyle name="Normal 15 2 4 5" xfId="8985" xr:uid="{00000000-0005-0000-0000-00003A230000}"/>
    <cellStyle name="Normal 15 2 4_Lcc_inputs" xfId="8986" xr:uid="{00000000-0005-0000-0000-00003B230000}"/>
    <cellStyle name="Normal 15 2 5" xfId="8987" xr:uid="{00000000-0005-0000-0000-00003C230000}"/>
    <cellStyle name="Normal 15 2 5 2" xfId="8988" xr:uid="{00000000-0005-0000-0000-00003D230000}"/>
    <cellStyle name="Normal 15 2 5 2 2" xfId="8989" xr:uid="{00000000-0005-0000-0000-00003E230000}"/>
    <cellStyle name="Normal 15 2 5 2 3" xfId="8990" xr:uid="{00000000-0005-0000-0000-00003F230000}"/>
    <cellStyle name="Normal 15 2 5 3" xfId="8991" xr:uid="{00000000-0005-0000-0000-000040230000}"/>
    <cellStyle name="Normal 15 2 5 3 2" xfId="8992" xr:uid="{00000000-0005-0000-0000-000041230000}"/>
    <cellStyle name="Normal 15 2 5 4" xfId="8993" xr:uid="{00000000-0005-0000-0000-000042230000}"/>
    <cellStyle name="Normal 15 2 5 5" xfId="8994" xr:uid="{00000000-0005-0000-0000-000043230000}"/>
    <cellStyle name="Normal 15 2 5_Lcc_inputs" xfId="8995" xr:uid="{00000000-0005-0000-0000-000044230000}"/>
    <cellStyle name="Normal 15 2 6" xfId="8996" xr:uid="{00000000-0005-0000-0000-000045230000}"/>
    <cellStyle name="Normal 15 2 6 2" xfId="8997" xr:uid="{00000000-0005-0000-0000-000046230000}"/>
    <cellStyle name="Normal 15 2 6 2 2" xfId="8998" xr:uid="{00000000-0005-0000-0000-000047230000}"/>
    <cellStyle name="Normal 15 2 6 3" xfId="8999" xr:uid="{00000000-0005-0000-0000-000048230000}"/>
    <cellStyle name="Normal 15 2 6 4" xfId="9000" xr:uid="{00000000-0005-0000-0000-000049230000}"/>
    <cellStyle name="Normal 15 2 6_Lcc_inputs" xfId="9001" xr:uid="{00000000-0005-0000-0000-00004A230000}"/>
    <cellStyle name="Normal 15 2 7" xfId="9002" xr:uid="{00000000-0005-0000-0000-00004B230000}"/>
    <cellStyle name="Normal 15 2 7 2" xfId="9003" xr:uid="{00000000-0005-0000-0000-00004C230000}"/>
    <cellStyle name="Normal 15 2 7 3" xfId="9004" xr:uid="{00000000-0005-0000-0000-00004D230000}"/>
    <cellStyle name="Normal 15 2 8" xfId="9005" xr:uid="{00000000-0005-0000-0000-00004E230000}"/>
    <cellStyle name="Normal 15 2 8 2" xfId="9006" xr:uid="{00000000-0005-0000-0000-00004F230000}"/>
    <cellStyle name="Normal 15 2 9" xfId="9007" xr:uid="{00000000-0005-0000-0000-000050230000}"/>
    <cellStyle name="Normal 15 2_Lcc_inputs" xfId="9008" xr:uid="{00000000-0005-0000-0000-000051230000}"/>
    <cellStyle name="Normal 15 3" xfId="9009" xr:uid="{00000000-0005-0000-0000-000052230000}"/>
    <cellStyle name="Normal 15 3 2" xfId="9010" xr:uid="{00000000-0005-0000-0000-000053230000}"/>
    <cellStyle name="Normal 15 3 2 2" xfId="9011" xr:uid="{00000000-0005-0000-0000-000054230000}"/>
    <cellStyle name="Normal 15 3 2 2 2" xfId="9012" xr:uid="{00000000-0005-0000-0000-000055230000}"/>
    <cellStyle name="Normal 15 3 2 2 2 2" xfId="9013" xr:uid="{00000000-0005-0000-0000-000056230000}"/>
    <cellStyle name="Normal 15 3 2 2 2 2 2" xfId="9014" xr:uid="{00000000-0005-0000-0000-000057230000}"/>
    <cellStyle name="Normal 15 3 2 2 2 3" xfId="9015" xr:uid="{00000000-0005-0000-0000-000058230000}"/>
    <cellStyle name="Normal 15 3 2 2 3" xfId="9016" xr:uid="{00000000-0005-0000-0000-000059230000}"/>
    <cellStyle name="Normal 15 3 2 2 3 2" xfId="9017" xr:uid="{00000000-0005-0000-0000-00005A230000}"/>
    <cellStyle name="Normal 15 3 2 2 3 2 2" xfId="9018" xr:uid="{00000000-0005-0000-0000-00005B230000}"/>
    <cellStyle name="Normal 15 3 2 2 3 3" xfId="9019" xr:uid="{00000000-0005-0000-0000-00005C230000}"/>
    <cellStyle name="Normal 15 3 2 2 4" xfId="9020" xr:uid="{00000000-0005-0000-0000-00005D230000}"/>
    <cellStyle name="Normal 15 3 2 2 4 2" xfId="9021" xr:uid="{00000000-0005-0000-0000-00005E230000}"/>
    <cellStyle name="Normal 15 3 2 2 5" xfId="9022" xr:uid="{00000000-0005-0000-0000-00005F230000}"/>
    <cellStyle name="Normal 15 3 2 2_Lcc_inputs" xfId="9023" xr:uid="{00000000-0005-0000-0000-000060230000}"/>
    <cellStyle name="Normal 15 3 2 3" xfId="9024" xr:uid="{00000000-0005-0000-0000-000061230000}"/>
    <cellStyle name="Normal 15 3 2 3 2" xfId="9025" xr:uid="{00000000-0005-0000-0000-000062230000}"/>
    <cellStyle name="Normal 15 3 2 3 2 2" xfId="9026" xr:uid="{00000000-0005-0000-0000-000063230000}"/>
    <cellStyle name="Normal 15 3 2 3 2 3" xfId="9027" xr:uid="{00000000-0005-0000-0000-000064230000}"/>
    <cellStyle name="Normal 15 3 2 3 3" xfId="9028" xr:uid="{00000000-0005-0000-0000-000065230000}"/>
    <cellStyle name="Normal 15 3 2 3 4" xfId="9029" xr:uid="{00000000-0005-0000-0000-000066230000}"/>
    <cellStyle name="Normal 15 3 2 3_Lcc_inputs" xfId="9030" xr:uid="{00000000-0005-0000-0000-000067230000}"/>
    <cellStyle name="Normal 15 3 2 4" xfId="9031" xr:uid="{00000000-0005-0000-0000-000068230000}"/>
    <cellStyle name="Normal 15 3 2 4 2" xfId="9032" xr:uid="{00000000-0005-0000-0000-000069230000}"/>
    <cellStyle name="Normal 15 3 2 4 2 2" xfId="9033" xr:uid="{00000000-0005-0000-0000-00006A230000}"/>
    <cellStyle name="Normal 15 3 2 4 3" xfId="9034" xr:uid="{00000000-0005-0000-0000-00006B230000}"/>
    <cellStyle name="Normal 15 3 2 5" xfId="9035" xr:uid="{00000000-0005-0000-0000-00006C230000}"/>
    <cellStyle name="Normal 15 3 2 5 2" xfId="9036" xr:uid="{00000000-0005-0000-0000-00006D230000}"/>
    <cellStyle name="Normal 15 3 2 6" xfId="9037" xr:uid="{00000000-0005-0000-0000-00006E230000}"/>
    <cellStyle name="Normal 15 3 2 7" xfId="9038" xr:uid="{00000000-0005-0000-0000-00006F230000}"/>
    <cellStyle name="Normal 15 3 2 8" xfId="9039" xr:uid="{00000000-0005-0000-0000-000070230000}"/>
    <cellStyle name="Normal 15 3 2_Lcc_inputs" xfId="9040" xr:uid="{00000000-0005-0000-0000-000071230000}"/>
    <cellStyle name="Normal 15 3 3" xfId="9041" xr:uid="{00000000-0005-0000-0000-000072230000}"/>
    <cellStyle name="Normal 15 3 3 2" xfId="9042" xr:uid="{00000000-0005-0000-0000-000073230000}"/>
    <cellStyle name="Normal 15 3 3 2 2" xfId="9043" xr:uid="{00000000-0005-0000-0000-000074230000}"/>
    <cellStyle name="Normal 15 3 3 2 2 2" xfId="9044" xr:uid="{00000000-0005-0000-0000-000075230000}"/>
    <cellStyle name="Normal 15 3 3 2 2 3" xfId="9045" xr:uid="{00000000-0005-0000-0000-000076230000}"/>
    <cellStyle name="Normal 15 3 3 2 3" xfId="9046" xr:uid="{00000000-0005-0000-0000-000077230000}"/>
    <cellStyle name="Normal 15 3 3 2 4" xfId="9047" xr:uid="{00000000-0005-0000-0000-000078230000}"/>
    <cellStyle name="Normal 15 3 3 2_Lcc_inputs" xfId="9048" xr:uid="{00000000-0005-0000-0000-000079230000}"/>
    <cellStyle name="Normal 15 3 3 3" xfId="9049" xr:uid="{00000000-0005-0000-0000-00007A230000}"/>
    <cellStyle name="Normal 15 3 3 3 2" xfId="9050" xr:uid="{00000000-0005-0000-0000-00007B230000}"/>
    <cellStyle name="Normal 15 3 3 3 2 2" xfId="9051" xr:uid="{00000000-0005-0000-0000-00007C230000}"/>
    <cellStyle name="Normal 15 3 3 3 3" xfId="9052" xr:uid="{00000000-0005-0000-0000-00007D230000}"/>
    <cellStyle name="Normal 15 3 3 4" xfId="9053" xr:uid="{00000000-0005-0000-0000-00007E230000}"/>
    <cellStyle name="Normal 15 3 3 4 2" xfId="9054" xr:uid="{00000000-0005-0000-0000-00007F230000}"/>
    <cellStyle name="Normal 15 3 3 5" xfId="9055" xr:uid="{00000000-0005-0000-0000-000080230000}"/>
    <cellStyle name="Normal 15 3 3 6" xfId="9056" xr:uid="{00000000-0005-0000-0000-000081230000}"/>
    <cellStyle name="Normal 15 3 3 7" xfId="9057" xr:uid="{00000000-0005-0000-0000-000082230000}"/>
    <cellStyle name="Normal 15 3 3_Lcc_inputs" xfId="9058" xr:uid="{00000000-0005-0000-0000-000083230000}"/>
    <cellStyle name="Normal 15 3 4" xfId="9059" xr:uid="{00000000-0005-0000-0000-000084230000}"/>
    <cellStyle name="Normal 15 3 4 2" xfId="9060" xr:uid="{00000000-0005-0000-0000-000085230000}"/>
    <cellStyle name="Normal 15 3 4 2 2" xfId="9061" xr:uid="{00000000-0005-0000-0000-000086230000}"/>
    <cellStyle name="Normal 15 3 4 2 3" xfId="9062" xr:uid="{00000000-0005-0000-0000-000087230000}"/>
    <cellStyle name="Normal 15 3 4 3" xfId="9063" xr:uid="{00000000-0005-0000-0000-000088230000}"/>
    <cellStyle name="Normal 15 3 4 3 2" xfId="9064" xr:uid="{00000000-0005-0000-0000-000089230000}"/>
    <cellStyle name="Normal 15 3 4 4" xfId="9065" xr:uid="{00000000-0005-0000-0000-00008A230000}"/>
    <cellStyle name="Normal 15 3 4 5" xfId="9066" xr:uid="{00000000-0005-0000-0000-00008B230000}"/>
    <cellStyle name="Normal 15 3 4_Lcc_inputs" xfId="9067" xr:uid="{00000000-0005-0000-0000-00008C230000}"/>
    <cellStyle name="Normal 15 3 5" xfId="9068" xr:uid="{00000000-0005-0000-0000-00008D230000}"/>
    <cellStyle name="Normal 15 3 5 2" xfId="9069" xr:uid="{00000000-0005-0000-0000-00008E230000}"/>
    <cellStyle name="Normal 15 3 5 2 2" xfId="9070" xr:uid="{00000000-0005-0000-0000-00008F230000}"/>
    <cellStyle name="Normal 15 3 5 2 3" xfId="9071" xr:uid="{00000000-0005-0000-0000-000090230000}"/>
    <cellStyle name="Normal 15 3 5 3" xfId="9072" xr:uid="{00000000-0005-0000-0000-000091230000}"/>
    <cellStyle name="Normal 15 3 5 4" xfId="9073" xr:uid="{00000000-0005-0000-0000-000092230000}"/>
    <cellStyle name="Normal 15 3 5_Lcc_inputs" xfId="9074" xr:uid="{00000000-0005-0000-0000-000093230000}"/>
    <cellStyle name="Normal 15 3 6" xfId="9075" xr:uid="{00000000-0005-0000-0000-000094230000}"/>
    <cellStyle name="Normal 15 3 6 2" xfId="9076" xr:uid="{00000000-0005-0000-0000-000095230000}"/>
    <cellStyle name="Normal 15 3 6 3" xfId="9077" xr:uid="{00000000-0005-0000-0000-000096230000}"/>
    <cellStyle name="Normal 15 3 7" xfId="9078" xr:uid="{00000000-0005-0000-0000-000097230000}"/>
    <cellStyle name="Normal 15 3 7 2" xfId="9079" xr:uid="{00000000-0005-0000-0000-000098230000}"/>
    <cellStyle name="Normal 15 3 8" xfId="9080" xr:uid="{00000000-0005-0000-0000-000099230000}"/>
    <cellStyle name="Normal 15 3 9" xfId="9081" xr:uid="{00000000-0005-0000-0000-00009A230000}"/>
    <cellStyle name="Normal 15 3_Lcc_inputs" xfId="9082" xr:uid="{00000000-0005-0000-0000-00009B230000}"/>
    <cellStyle name="Normal 15 4" xfId="9083" xr:uid="{00000000-0005-0000-0000-00009C230000}"/>
    <cellStyle name="Normal 15 4 2" xfId="9084" xr:uid="{00000000-0005-0000-0000-00009D230000}"/>
    <cellStyle name="Normal 15 4 2 2" xfId="9085" xr:uid="{00000000-0005-0000-0000-00009E230000}"/>
    <cellStyle name="Normal 15 4 2 2 2" xfId="9086" xr:uid="{00000000-0005-0000-0000-00009F230000}"/>
    <cellStyle name="Normal 15 4 2 2 2 2" xfId="9087" xr:uid="{00000000-0005-0000-0000-0000A0230000}"/>
    <cellStyle name="Normal 15 4 2 2 2 2 2" xfId="9088" xr:uid="{00000000-0005-0000-0000-0000A1230000}"/>
    <cellStyle name="Normal 15 4 2 2 2 3" xfId="9089" xr:uid="{00000000-0005-0000-0000-0000A2230000}"/>
    <cellStyle name="Normal 15 4 2 2 3" xfId="9090" xr:uid="{00000000-0005-0000-0000-0000A3230000}"/>
    <cellStyle name="Normal 15 4 2 2 3 2" xfId="9091" xr:uid="{00000000-0005-0000-0000-0000A4230000}"/>
    <cellStyle name="Normal 15 4 2 2 3 2 2" xfId="9092" xr:uid="{00000000-0005-0000-0000-0000A5230000}"/>
    <cellStyle name="Normal 15 4 2 2 3 3" xfId="9093" xr:uid="{00000000-0005-0000-0000-0000A6230000}"/>
    <cellStyle name="Normal 15 4 2 2 4" xfId="9094" xr:uid="{00000000-0005-0000-0000-0000A7230000}"/>
    <cellStyle name="Normal 15 4 2 2 4 2" xfId="9095" xr:uid="{00000000-0005-0000-0000-0000A8230000}"/>
    <cellStyle name="Normal 15 4 2 2 5" xfId="9096" xr:uid="{00000000-0005-0000-0000-0000A9230000}"/>
    <cellStyle name="Normal 15 4 2 2_Lcc_inputs" xfId="9097" xr:uid="{00000000-0005-0000-0000-0000AA230000}"/>
    <cellStyle name="Normal 15 4 2 3" xfId="9098" xr:uid="{00000000-0005-0000-0000-0000AB230000}"/>
    <cellStyle name="Normal 15 4 2 3 2" xfId="9099" xr:uid="{00000000-0005-0000-0000-0000AC230000}"/>
    <cellStyle name="Normal 15 4 2 3 2 2" xfId="9100" xr:uid="{00000000-0005-0000-0000-0000AD230000}"/>
    <cellStyle name="Normal 15 4 2 3 2 3" xfId="9101" xr:uid="{00000000-0005-0000-0000-0000AE230000}"/>
    <cellStyle name="Normal 15 4 2 3 3" xfId="9102" xr:uid="{00000000-0005-0000-0000-0000AF230000}"/>
    <cellStyle name="Normal 15 4 2 3 4" xfId="9103" xr:uid="{00000000-0005-0000-0000-0000B0230000}"/>
    <cellStyle name="Normal 15 4 2 3_Lcc_inputs" xfId="9104" xr:uid="{00000000-0005-0000-0000-0000B1230000}"/>
    <cellStyle name="Normal 15 4 2 4" xfId="9105" xr:uid="{00000000-0005-0000-0000-0000B2230000}"/>
    <cellStyle name="Normal 15 4 2 4 2" xfId="9106" xr:uid="{00000000-0005-0000-0000-0000B3230000}"/>
    <cellStyle name="Normal 15 4 2 4 2 2" xfId="9107" xr:uid="{00000000-0005-0000-0000-0000B4230000}"/>
    <cellStyle name="Normal 15 4 2 4 3" xfId="9108" xr:uid="{00000000-0005-0000-0000-0000B5230000}"/>
    <cellStyle name="Normal 15 4 2 5" xfId="9109" xr:uid="{00000000-0005-0000-0000-0000B6230000}"/>
    <cellStyle name="Normal 15 4 2 5 2" xfId="9110" xr:uid="{00000000-0005-0000-0000-0000B7230000}"/>
    <cellStyle name="Normal 15 4 2 6" xfId="9111" xr:uid="{00000000-0005-0000-0000-0000B8230000}"/>
    <cellStyle name="Normal 15 4 2 7" xfId="9112" xr:uid="{00000000-0005-0000-0000-0000B9230000}"/>
    <cellStyle name="Normal 15 4 2 8" xfId="9113" xr:uid="{00000000-0005-0000-0000-0000BA230000}"/>
    <cellStyle name="Normal 15 4 2_Lcc_inputs" xfId="9114" xr:uid="{00000000-0005-0000-0000-0000BB230000}"/>
    <cellStyle name="Normal 15 4 3" xfId="9115" xr:uid="{00000000-0005-0000-0000-0000BC230000}"/>
    <cellStyle name="Normal 15 4 3 2" xfId="9116" xr:uid="{00000000-0005-0000-0000-0000BD230000}"/>
    <cellStyle name="Normal 15 4 3 2 2" xfId="9117" xr:uid="{00000000-0005-0000-0000-0000BE230000}"/>
    <cellStyle name="Normal 15 4 3 2 2 2" xfId="9118" xr:uid="{00000000-0005-0000-0000-0000BF230000}"/>
    <cellStyle name="Normal 15 4 3 2 3" xfId="9119" xr:uid="{00000000-0005-0000-0000-0000C0230000}"/>
    <cellStyle name="Normal 15 4 3 3" xfId="9120" xr:uid="{00000000-0005-0000-0000-0000C1230000}"/>
    <cellStyle name="Normal 15 4 3 3 2" xfId="9121" xr:uid="{00000000-0005-0000-0000-0000C2230000}"/>
    <cellStyle name="Normal 15 4 3 3 2 2" xfId="9122" xr:uid="{00000000-0005-0000-0000-0000C3230000}"/>
    <cellStyle name="Normal 15 4 3 3 3" xfId="9123" xr:uid="{00000000-0005-0000-0000-0000C4230000}"/>
    <cellStyle name="Normal 15 4 3 4" xfId="9124" xr:uid="{00000000-0005-0000-0000-0000C5230000}"/>
    <cellStyle name="Normal 15 4 3 4 2" xfId="9125" xr:uid="{00000000-0005-0000-0000-0000C6230000}"/>
    <cellStyle name="Normal 15 4 3 5" xfId="9126" xr:uid="{00000000-0005-0000-0000-0000C7230000}"/>
    <cellStyle name="Normal 15 4 3_Lcc_inputs" xfId="9127" xr:uid="{00000000-0005-0000-0000-0000C8230000}"/>
    <cellStyle name="Normal 15 4 4" xfId="9128" xr:uid="{00000000-0005-0000-0000-0000C9230000}"/>
    <cellStyle name="Normal 15 4 4 2" xfId="9129" xr:uid="{00000000-0005-0000-0000-0000CA230000}"/>
    <cellStyle name="Normal 15 4 4 2 2" xfId="9130" xr:uid="{00000000-0005-0000-0000-0000CB230000}"/>
    <cellStyle name="Normal 15 4 4 2 3" xfId="9131" xr:uid="{00000000-0005-0000-0000-0000CC230000}"/>
    <cellStyle name="Normal 15 4 4 3" xfId="9132" xr:uid="{00000000-0005-0000-0000-0000CD230000}"/>
    <cellStyle name="Normal 15 4 4 4" xfId="9133" xr:uid="{00000000-0005-0000-0000-0000CE230000}"/>
    <cellStyle name="Normal 15 4 4_Lcc_inputs" xfId="9134" xr:uid="{00000000-0005-0000-0000-0000CF230000}"/>
    <cellStyle name="Normal 15 4 5" xfId="9135" xr:uid="{00000000-0005-0000-0000-0000D0230000}"/>
    <cellStyle name="Normal 15 4 5 2" xfId="9136" xr:uid="{00000000-0005-0000-0000-0000D1230000}"/>
    <cellStyle name="Normal 15 4 5 2 2" xfId="9137" xr:uid="{00000000-0005-0000-0000-0000D2230000}"/>
    <cellStyle name="Normal 15 4 5 3" xfId="9138" xr:uid="{00000000-0005-0000-0000-0000D3230000}"/>
    <cellStyle name="Normal 15 4 6" xfId="9139" xr:uid="{00000000-0005-0000-0000-0000D4230000}"/>
    <cellStyle name="Normal 15 4 6 2" xfId="9140" xr:uid="{00000000-0005-0000-0000-0000D5230000}"/>
    <cellStyle name="Normal 15 4 7" xfId="9141" xr:uid="{00000000-0005-0000-0000-0000D6230000}"/>
    <cellStyle name="Normal 15 4 8" xfId="9142" xr:uid="{00000000-0005-0000-0000-0000D7230000}"/>
    <cellStyle name="Normal 15 4 9" xfId="9143" xr:uid="{00000000-0005-0000-0000-0000D8230000}"/>
    <cellStyle name="Normal 15 4_Lcc_inputs" xfId="9144" xr:uid="{00000000-0005-0000-0000-0000D9230000}"/>
    <cellStyle name="Normal 15 5" xfId="9145" xr:uid="{00000000-0005-0000-0000-0000DA230000}"/>
    <cellStyle name="Normal 15 5 2" xfId="9146" xr:uid="{00000000-0005-0000-0000-0000DB230000}"/>
    <cellStyle name="Normal 15 5 2 2" xfId="9147" xr:uid="{00000000-0005-0000-0000-0000DC230000}"/>
    <cellStyle name="Normal 15 5 2 2 2" xfId="9148" xr:uid="{00000000-0005-0000-0000-0000DD230000}"/>
    <cellStyle name="Normal 15 5 2 2 2 2" xfId="9149" xr:uid="{00000000-0005-0000-0000-0000DE230000}"/>
    <cellStyle name="Normal 15 5 2 2 2 2 2" xfId="9150" xr:uid="{00000000-0005-0000-0000-0000DF230000}"/>
    <cellStyle name="Normal 15 5 2 2 2 3" xfId="9151" xr:uid="{00000000-0005-0000-0000-0000E0230000}"/>
    <cellStyle name="Normal 15 5 2 2 3" xfId="9152" xr:uid="{00000000-0005-0000-0000-0000E1230000}"/>
    <cellStyle name="Normal 15 5 2 2 3 2" xfId="9153" xr:uid="{00000000-0005-0000-0000-0000E2230000}"/>
    <cellStyle name="Normal 15 5 2 2 3 2 2" xfId="9154" xr:uid="{00000000-0005-0000-0000-0000E3230000}"/>
    <cellStyle name="Normal 15 5 2 2 3 3" xfId="9155" xr:uid="{00000000-0005-0000-0000-0000E4230000}"/>
    <cellStyle name="Normal 15 5 2 2 4" xfId="9156" xr:uid="{00000000-0005-0000-0000-0000E5230000}"/>
    <cellStyle name="Normal 15 5 2 2 4 2" xfId="9157" xr:uid="{00000000-0005-0000-0000-0000E6230000}"/>
    <cellStyle name="Normal 15 5 2 2 5" xfId="9158" xr:uid="{00000000-0005-0000-0000-0000E7230000}"/>
    <cellStyle name="Normal 15 5 2 2_Lcc_inputs" xfId="9159" xr:uid="{00000000-0005-0000-0000-0000E8230000}"/>
    <cellStyle name="Normal 15 5 2 3" xfId="9160" xr:uid="{00000000-0005-0000-0000-0000E9230000}"/>
    <cellStyle name="Normal 15 5 2 3 2" xfId="9161" xr:uid="{00000000-0005-0000-0000-0000EA230000}"/>
    <cellStyle name="Normal 15 5 2 3 2 2" xfId="9162" xr:uid="{00000000-0005-0000-0000-0000EB230000}"/>
    <cellStyle name="Normal 15 5 2 3 2 3" xfId="9163" xr:uid="{00000000-0005-0000-0000-0000EC230000}"/>
    <cellStyle name="Normal 15 5 2 3 3" xfId="9164" xr:uid="{00000000-0005-0000-0000-0000ED230000}"/>
    <cellStyle name="Normal 15 5 2 3 4" xfId="9165" xr:uid="{00000000-0005-0000-0000-0000EE230000}"/>
    <cellStyle name="Normal 15 5 2 3_Lcc_inputs" xfId="9166" xr:uid="{00000000-0005-0000-0000-0000EF230000}"/>
    <cellStyle name="Normal 15 5 2 4" xfId="9167" xr:uid="{00000000-0005-0000-0000-0000F0230000}"/>
    <cellStyle name="Normal 15 5 2 4 2" xfId="9168" xr:uid="{00000000-0005-0000-0000-0000F1230000}"/>
    <cellStyle name="Normal 15 5 2 4 2 2" xfId="9169" xr:uid="{00000000-0005-0000-0000-0000F2230000}"/>
    <cellStyle name="Normal 15 5 2 4 3" xfId="9170" xr:uid="{00000000-0005-0000-0000-0000F3230000}"/>
    <cellStyle name="Normal 15 5 2 5" xfId="9171" xr:uid="{00000000-0005-0000-0000-0000F4230000}"/>
    <cellStyle name="Normal 15 5 2 5 2" xfId="9172" xr:uid="{00000000-0005-0000-0000-0000F5230000}"/>
    <cellStyle name="Normal 15 5 2 6" xfId="9173" xr:uid="{00000000-0005-0000-0000-0000F6230000}"/>
    <cellStyle name="Normal 15 5 2 7" xfId="9174" xr:uid="{00000000-0005-0000-0000-0000F7230000}"/>
    <cellStyle name="Normal 15 5 2 8" xfId="9175" xr:uid="{00000000-0005-0000-0000-0000F8230000}"/>
    <cellStyle name="Normal 15 5 2_Lcc_inputs" xfId="9176" xr:uid="{00000000-0005-0000-0000-0000F9230000}"/>
    <cellStyle name="Normal 15 5 3" xfId="9177" xr:uid="{00000000-0005-0000-0000-0000FA230000}"/>
    <cellStyle name="Normal 15 5 3 2" xfId="9178" xr:uid="{00000000-0005-0000-0000-0000FB230000}"/>
    <cellStyle name="Normal 15 5 3 2 2" xfId="9179" xr:uid="{00000000-0005-0000-0000-0000FC230000}"/>
    <cellStyle name="Normal 15 5 3 2 2 2" xfId="9180" xr:uid="{00000000-0005-0000-0000-0000FD230000}"/>
    <cellStyle name="Normal 15 5 3 2 3" xfId="9181" xr:uid="{00000000-0005-0000-0000-0000FE230000}"/>
    <cellStyle name="Normal 15 5 3 3" xfId="9182" xr:uid="{00000000-0005-0000-0000-0000FF230000}"/>
    <cellStyle name="Normal 15 5 3 3 2" xfId="9183" xr:uid="{00000000-0005-0000-0000-000000240000}"/>
    <cellStyle name="Normal 15 5 3 3 2 2" xfId="9184" xr:uid="{00000000-0005-0000-0000-000001240000}"/>
    <cellStyle name="Normal 15 5 3 3 3" xfId="9185" xr:uid="{00000000-0005-0000-0000-000002240000}"/>
    <cellStyle name="Normal 15 5 3 4" xfId="9186" xr:uid="{00000000-0005-0000-0000-000003240000}"/>
    <cellStyle name="Normal 15 5 3 4 2" xfId="9187" xr:uid="{00000000-0005-0000-0000-000004240000}"/>
    <cellStyle name="Normal 15 5 3 5" xfId="9188" xr:uid="{00000000-0005-0000-0000-000005240000}"/>
    <cellStyle name="Normal 15 5 3_Lcc_inputs" xfId="9189" xr:uid="{00000000-0005-0000-0000-000006240000}"/>
    <cellStyle name="Normal 15 5 4" xfId="9190" xr:uid="{00000000-0005-0000-0000-000007240000}"/>
    <cellStyle name="Normal 15 5 4 2" xfId="9191" xr:uid="{00000000-0005-0000-0000-000008240000}"/>
    <cellStyle name="Normal 15 5 4 2 2" xfId="9192" xr:uid="{00000000-0005-0000-0000-000009240000}"/>
    <cellStyle name="Normal 15 5 4 2 3" xfId="9193" xr:uid="{00000000-0005-0000-0000-00000A240000}"/>
    <cellStyle name="Normal 15 5 4 3" xfId="9194" xr:uid="{00000000-0005-0000-0000-00000B240000}"/>
    <cellStyle name="Normal 15 5 4 4" xfId="9195" xr:uid="{00000000-0005-0000-0000-00000C240000}"/>
    <cellStyle name="Normal 15 5 4_Lcc_inputs" xfId="9196" xr:uid="{00000000-0005-0000-0000-00000D240000}"/>
    <cellStyle name="Normal 15 5 5" xfId="9197" xr:uid="{00000000-0005-0000-0000-00000E240000}"/>
    <cellStyle name="Normal 15 5 5 2" xfId="9198" xr:uid="{00000000-0005-0000-0000-00000F240000}"/>
    <cellStyle name="Normal 15 5 5 2 2" xfId="9199" xr:uid="{00000000-0005-0000-0000-000010240000}"/>
    <cellStyle name="Normal 15 5 5 3" xfId="9200" xr:uid="{00000000-0005-0000-0000-000011240000}"/>
    <cellStyle name="Normal 15 5 6" xfId="9201" xr:uid="{00000000-0005-0000-0000-000012240000}"/>
    <cellStyle name="Normal 15 5 6 2" xfId="9202" xr:uid="{00000000-0005-0000-0000-000013240000}"/>
    <cellStyle name="Normal 15 5 7" xfId="9203" xr:uid="{00000000-0005-0000-0000-000014240000}"/>
    <cellStyle name="Normal 15 5 8" xfId="9204" xr:uid="{00000000-0005-0000-0000-000015240000}"/>
    <cellStyle name="Normal 15 5 9" xfId="9205" xr:uid="{00000000-0005-0000-0000-000016240000}"/>
    <cellStyle name="Normal 15 5_Lcc_inputs" xfId="9206" xr:uid="{00000000-0005-0000-0000-000017240000}"/>
    <cellStyle name="Normal 15 6" xfId="9207" xr:uid="{00000000-0005-0000-0000-000018240000}"/>
    <cellStyle name="Normal 15 6 2" xfId="9208" xr:uid="{00000000-0005-0000-0000-000019240000}"/>
    <cellStyle name="Normal 15 6 2 2" xfId="9209" xr:uid="{00000000-0005-0000-0000-00001A240000}"/>
    <cellStyle name="Normal 15 6 2 2 2" xfId="9210" xr:uid="{00000000-0005-0000-0000-00001B240000}"/>
    <cellStyle name="Normal 15 6 2 2 2 2" xfId="9211" xr:uid="{00000000-0005-0000-0000-00001C240000}"/>
    <cellStyle name="Normal 15 6 2 2 2 2 2" xfId="9212" xr:uid="{00000000-0005-0000-0000-00001D240000}"/>
    <cellStyle name="Normal 15 6 2 2 2 3" xfId="9213" xr:uid="{00000000-0005-0000-0000-00001E240000}"/>
    <cellStyle name="Normal 15 6 2 2 3" xfId="9214" xr:uid="{00000000-0005-0000-0000-00001F240000}"/>
    <cellStyle name="Normal 15 6 2 2 3 2" xfId="9215" xr:uid="{00000000-0005-0000-0000-000020240000}"/>
    <cellStyle name="Normal 15 6 2 2 3 2 2" xfId="9216" xr:uid="{00000000-0005-0000-0000-000021240000}"/>
    <cellStyle name="Normal 15 6 2 2 3 3" xfId="9217" xr:uid="{00000000-0005-0000-0000-000022240000}"/>
    <cellStyle name="Normal 15 6 2 2 4" xfId="9218" xr:uid="{00000000-0005-0000-0000-000023240000}"/>
    <cellStyle name="Normal 15 6 2 2 4 2" xfId="9219" xr:uid="{00000000-0005-0000-0000-000024240000}"/>
    <cellStyle name="Normal 15 6 2 2 5" xfId="9220" xr:uid="{00000000-0005-0000-0000-000025240000}"/>
    <cellStyle name="Normal 15 6 2 2_Lcc_inputs" xfId="9221" xr:uid="{00000000-0005-0000-0000-000026240000}"/>
    <cellStyle name="Normal 15 6 2 3" xfId="9222" xr:uid="{00000000-0005-0000-0000-000027240000}"/>
    <cellStyle name="Normal 15 6 2 3 2" xfId="9223" xr:uid="{00000000-0005-0000-0000-000028240000}"/>
    <cellStyle name="Normal 15 6 2 3 2 2" xfId="9224" xr:uid="{00000000-0005-0000-0000-000029240000}"/>
    <cellStyle name="Normal 15 6 2 3 2 3" xfId="9225" xr:uid="{00000000-0005-0000-0000-00002A240000}"/>
    <cellStyle name="Normal 15 6 2 3 3" xfId="9226" xr:uid="{00000000-0005-0000-0000-00002B240000}"/>
    <cellStyle name="Normal 15 6 2 3 4" xfId="9227" xr:uid="{00000000-0005-0000-0000-00002C240000}"/>
    <cellStyle name="Normal 15 6 2 3_Lcc_inputs" xfId="9228" xr:uid="{00000000-0005-0000-0000-00002D240000}"/>
    <cellStyle name="Normal 15 6 2 4" xfId="9229" xr:uid="{00000000-0005-0000-0000-00002E240000}"/>
    <cellStyle name="Normal 15 6 2 4 2" xfId="9230" xr:uid="{00000000-0005-0000-0000-00002F240000}"/>
    <cellStyle name="Normal 15 6 2 4 2 2" xfId="9231" xr:uid="{00000000-0005-0000-0000-000030240000}"/>
    <cellStyle name="Normal 15 6 2 4 3" xfId="9232" xr:uid="{00000000-0005-0000-0000-000031240000}"/>
    <cellStyle name="Normal 15 6 2 5" xfId="9233" xr:uid="{00000000-0005-0000-0000-000032240000}"/>
    <cellStyle name="Normal 15 6 2 5 2" xfId="9234" xr:uid="{00000000-0005-0000-0000-000033240000}"/>
    <cellStyle name="Normal 15 6 2 6" xfId="9235" xr:uid="{00000000-0005-0000-0000-000034240000}"/>
    <cellStyle name="Normal 15 6 2 7" xfId="9236" xr:uid="{00000000-0005-0000-0000-000035240000}"/>
    <cellStyle name="Normal 15 6 2 8" xfId="9237" xr:uid="{00000000-0005-0000-0000-000036240000}"/>
    <cellStyle name="Normal 15 6 2_Lcc_inputs" xfId="9238" xr:uid="{00000000-0005-0000-0000-000037240000}"/>
    <cellStyle name="Normal 15 6 3" xfId="9239" xr:uid="{00000000-0005-0000-0000-000038240000}"/>
    <cellStyle name="Normal 15 6 3 2" xfId="9240" xr:uid="{00000000-0005-0000-0000-000039240000}"/>
    <cellStyle name="Normal 15 6 3 2 2" xfId="9241" xr:uid="{00000000-0005-0000-0000-00003A240000}"/>
    <cellStyle name="Normal 15 6 3 2 2 2" xfId="9242" xr:uid="{00000000-0005-0000-0000-00003B240000}"/>
    <cellStyle name="Normal 15 6 3 2 3" xfId="9243" xr:uid="{00000000-0005-0000-0000-00003C240000}"/>
    <cellStyle name="Normal 15 6 3 3" xfId="9244" xr:uid="{00000000-0005-0000-0000-00003D240000}"/>
    <cellStyle name="Normal 15 6 3 3 2" xfId="9245" xr:uid="{00000000-0005-0000-0000-00003E240000}"/>
    <cellStyle name="Normal 15 6 3 3 2 2" xfId="9246" xr:uid="{00000000-0005-0000-0000-00003F240000}"/>
    <cellStyle name="Normal 15 6 3 3 3" xfId="9247" xr:uid="{00000000-0005-0000-0000-000040240000}"/>
    <cellStyle name="Normal 15 6 3 4" xfId="9248" xr:uid="{00000000-0005-0000-0000-000041240000}"/>
    <cellStyle name="Normal 15 6 3 4 2" xfId="9249" xr:uid="{00000000-0005-0000-0000-000042240000}"/>
    <cellStyle name="Normal 15 6 3 5" xfId="9250" xr:uid="{00000000-0005-0000-0000-000043240000}"/>
    <cellStyle name="Normal 15 6 3_Lcc_inputs" xfId="9251" xr:uid="{00000000-0005-0000-0000-000044240000}"/>
    <cellStyle name="Normal 15 6 4" xfId="9252" xr:uid="{00000000-0005-0000-0000-000045240000}"/>
    <cellStyle name="Normal 15 6 4 2" xfId="9253" xr:uid="{00000000-0005-0000-0000-000046240000}"/>
    <cellStyle name="Normal 15 6 4 2 2" xfId="9254" xr:uid="{00000000-0005-0000-0000-000047240000}"/>
    <cellStyle name="Normal 15 6 4 2 3" xfId="9255" xr:uid="{00000000-0005-0000-0000-000048240000}"/>
    <cellStyle name="Normal 15 6 4 3" xfId="9256" xr:uid="{00000000-0005-0000-0000-000049240000}"/>
    <cellStyle name="Normal 15 6 4 4" xfId="9257" xr:uid="{00000000-0005-0000-0000-00004A240000}"/>
    <cellStyle name="Normal 15 6 4_Lcc_inputs" xfId="9258" xr:uid="{00000000-0005-0000-0000-00004B240000}"/>
    <cellStyle name="Normal 15 6 5" xfId="9259" xr:uid="{00000000-0005-0000-0000-00004C240000}"/>
    <cellStyle name="Normal 15 6 5 2" xfId="9260" xr:uid="{00000000-0005-0000-0000-00004D240000}"/>
    <cellStyle name="Normal 15 6 5 2 2" xfId="9261" xr:uid="{00000000-0005-0000-0000-00004E240000}"/>
    <cellStyle name="Normal 15 6 5 3" xfId="9262" xr:uid="{00000000-0005-0000-0000-00004F240000}"/>
    <cellStyle name="Normal 15 6 6" xfId="9263" xr:uid="{00000000-0005-0000-0000-000050240000}"/>
    <cellStyle name="Normal 15 6 6 2" xfId="9264" xr:uid="{00000000-0005-0000-0000-000051240000}"/>
    <cellStyle name="Normal 15 6 7" xfId="9265" xr:uid="{00000000-0005-0000-0000-000052240000}"/>
    <cellStyle name="Normal 15 6 8" xfId="9266" xr:uid="{00000000-0005-0000-0000-000053240000}"/>
    <cellStyle name="Normal 15 6 9" xfId="9267" xr:uid="{00000000-0005-0000-0000-000054240000}"/>
    <cellStyle name="Normal 15 6_Lcc_inputs" xfId="9268" xr:uid="{00000000-0005-0000-0000-000055240000}"/>
    <cellStyle name="Normal 15 7" xfId="9269" xr:uid="{00000000-0005-0000-0000-000056240000}"/>
    <cellStyle name="Normal 15 7 2" xfId="9270" xr:uid="{00000000-0005-0000-0000-000057240000}"/>
    <cellStyle name="Normal 15 7 2 2" xfId="9271" xr:uid="{00000000-0005-0000-0000-000058240000}"/>
    <cellStyle name="Normal 15 7 2 2 2" xfId="9272" xr:uid="{00000000-0005-0000-0000-000059240000}"/>
    <cellStyle name="Normal 15 7 2 2 2 2" xfId="9273" xr:uid="{00000000-0005-0000-0000-00005A240000}"/>
    <cellStyle name="Normal 15 7 2 2 2 2 2" xfId="9274" xr:uid="{00000000-0005-0000-0000-00005B240000}"/>
    <cellStyle name="Normal 15 7 2 2 2 3" xfId="9275" xr:uid="{00000000-0005-0000-0000-00005C240000}"/>
    <cellStyle name="Normal 15 7 2 2 3" xfId="9276" xr:uid="{00000000-0005-0000-0000-00005D240000}"/>
    <cellStyle name="Normal 15 7 2 2 3 2" xfId="9277" xr:uid="{00000000-0005-0000-0000-00005E240000}"/>
    <cellStyle name="Normal 15 7 2 2 3 2 2" xfId="9278" xr:uid="{00000000-0005-0000-0000-00005F240000}"/>
    <cellStyle name="Normal 15 7 2 2 3 3" xfId="9279" xr:uid="{00000000-0005-0000-0000-000060240000}"/>
    <cellStyle name="Normal 15 7 2 2 4" xfId="9280" xr:uid="{00000000-0005-0000-0000-000061240000}"/>
    <cellStyle name="Normal 15 7 2 2 4 2" xfId="9281" xr:uid="{00000000-0005-0000-0000-000062240000}"/>
    <cellStyle name="Normal 15 7 2 2 5" xfId="9282" xr:uid="{00000000-0005-0000-0000-000063240000}"/>
    <cellStyle name="Normal 15 7 2 2_Lcc_inputs" xfId="9283" xr:uid="{00000000-0005-0000-0000-000064240000}"/>
    <cellStyle name="Normal 15 7 2 3" xfId="9284" xr:uid="{00000000-0005-0000-0000-000065240000}"/>
    <cellStyle name="Normal 15 7 2 3 2" xfId="9285" xr:uid="{00000000-0005-0000-0000-000066240000}"/>
    <cellStyle name="Normal 15 7 2 3 2 2" xfId="9286" xr:uid="{00000000-0005-0000-0000-000067240000}"/>
    <cellStyle name="Normal 15 7 2 3 2 3" xfId="9287" xr:uid="{00000000-0005-0000-0000-000068240000}"/>
    <cellStyle name="Normal 15 7 2 3 3" xfId="9288" xr:uid="{00000000-0005-0000-0000-000069240000}"/>
    <cellStyle name="Normal 15 7 2 3 4" xfId="9289" xr:uid="{00000000-0005-0000-0000-00006A240000}"/>
    <cellStyle name="Normal 15 7 2 3_Lcc_inputs" xfId="9290" xr:uid="{00000000-0005-0000-0000-00006B240000}"/>
    <cellStyle name="Normal 15 7 2 4" xfId="9291" xr:uid="{00000000-0005-0000-0000-00006C240000}"/>
    <cellStyle name="Normal 15 7 2 4 2" xfId="9292" xr:uid="{00000000-0005-0000-0000-00006D240000}"/>
    <cellStyle name="Normal 15 7 2 4 2 2" xfId="9293" xr:uid="{00000000-0005-0000-0000-00006E240000}"/>
    <cellStyle name="Normal 15 7 2 4 3" xfId="9294" xr:uid="{00000000-0005-0000-0000-00006F240000}"/>
    <cellStyle name="Normal 15 7 2 5" xfId="9295" xr:uid="{00000000-0005-0000-0000-000070240000}"/>
    <cellStyle name="Normal 15 7 2 5 2" xfId="9296" xr:uid="{00000000-0005-0000-0000-000071240000}"/>
    <cellStyle name="Normal 15 7 2 6" xfId="9297" xr:uid="{00000000-0005-0000-0000-000072240000}"/>
    <cellStyle name="Normal 15 7 2 7" xfId="9298" xr:uid="{00000000-0005-0000-0000-000073240000}"/>
    <cellStyle name="Normal 15 7 2 8" xfId="9299" xr:uid="{00000000-0005-0000-0000-000074240000}"/>
    <cellStyle name="Normal 15 7 2_Lcc_inputs" xfId="9300" xr:uid="{00000000-0005-0000-0000-000075240000}"/>
    <cellStyle name="Normal 15 7 3" xfId="9301" xr:uid="{00000000-0005-0000-0000-000076240000}"/>
    <cellStyle name="Normal 15 7 3 2" xfId="9302" xr:uid="{00000000-0005-0000-0000-000077240000}"/>
    <cellStyle name="Normal 15 7 3 2 2" xfId="9303" xr:uid="{00000000-0005-0000-0000-000078240000}"/>
    <cellStyle name="Normal 15 7 3 2 2 2" xfId="9304" xr:uid="{00000000-0005-0000-0000-000079240000}"/>
    <cellStyle name="Normal 15 7 3 2 3" xfId="9305" xr:uid="{00000000-0005-0000-0000-00007A240000}"/>
    <cellStyle name="Normal 15 7 3 3" xfId="9306" xr:uid="{00000000-0005-0000-0000-00007B240000}"/>
    <cellStyle name="Normal 15 7 3 3 2" xfId="9307" xr:uid="{00000000-0005-0000-0000-00007C240000}"/>
    <cellStyle name="Normal 15 7 3 3 2 2" xfId="9308" xr:uid="{00000000-0005-0000-0000-00007D240000}"/>
    <cellStyle name="Normal 15 7 3 3 3" xfId="9309" xr:uid="{00000000-0005-0000-0000-00007E240000}"/>
    <cellStyle name="Normal 15 7 3 4" xfId="9310" xr:uid="{00000000-0005-0000-0000-00007F240000}"/>
    <cellStyle name="Normal 15 7 3 4 2" xfId="9311" xr:uid="{00000000-0005-0000-0000-000080240000}"/>
    <cellStyle name="Normal 15 7 3 5" xfId="9312" xr:uid="{00000000-0005-0000-0000-000081240000}"/>
    <cellStyle name="Normal 15 7 3_Lcc_inputs" xfId="9313" xr:uid="{00000000-0005-0000-0000-000082240000}"/>
    <cellStyle name="Normal 15 7 4" xfId="9314" xr:uid="{00000000-0005-0000-0000-000083240000}"/>
    <cellStyle name="Normal 15 7 4 2" xfId="9315" xr:uid="{00000000-0005-0000-0000-000084240000}"/>
    <cellStyle name="Normal 15 7 4 2 2" xfId="9316" xr:uid="{00000000-0005-0000-0000-000085240000}"/>
    <cellStyle name="Normal 15 7 4 2 3" xfId="9317" xr:uid="{00000000-0005-0000-0000-000086240000}"/>
    <cellStyle name="Normal 15 7 4 3" xfId="9318" xr:uid="{00000000-0005-0000-0000-000087240000}"/>
    <cellStyle name="Normal 15 7 4 4" xfId="9319" xr:uid="{00000000-0005-0000-0000-000088240000}"/>
    <cellStyle name="Normal 15 7 4_Lcc_inputs" xfId="9320" xr:uid="{00000000-0005-0000-0000-000089240000}"/>
    <cellStyle name="Normal 15 7 5" xfId="9321" xr:uid="{00000000-0005-0000-0000-00008A240000}"/>
    <cellStyle name="Normal 15 7 5 2" xfId="9322" xr:uid="{00000000-0005-0000-0000-00008B240000}"/>
    <cellStyle name="Normal 15 7 5 2 2" xfId="9323" xr:uid="{00000000-0005-0000-0000-00008C240000}"/>
    <cellStyle name="Normal 15 7 5 3" xfId="9324" xr:uid="{00000000-0005-0000-0000-00008D240000}"/>
    <cellStyle name="Normal 15 7 6" xfId="9325" xr:uid="{00000000-0005-0000-0000-00008E240000}"/>
    <cellStyle name="Normal 15 7 6 2" xfId="9326" xr:uid="{00000000-0005-0000-0000-00008F240000}"/>
    <cellStyle name="Normal 15 7 7" xfId="9327" xr:uid="{00000000-0005-0000-0000-000090240000}"/>
    <cellStyle name="Normal 15 7 8" xfId="9328" xr:uid="{00000000-0005-0000-0000-000091240000}"/>
    <cellStyle name="Normal 15 7 9" xfId="9329" xr:uid="{00000000-0005-0000-0000-000092240000}"/>
    <cellStyle name="Normal 15 7_Lcc_inputs" xfId="9330" xr:uid="{00000000-0005-0000-0000-000093240000}"/>
    <cellStyle name="Normal 15 8" xfId="9331" xr:uid="{00000000-0005-0000-0000-000094240000}"/>
    <cellStyle name="Normal 15 8 2" xfId="9332" xr:uid="{00000000-0005-0000-0000-000095240000}"/>
    <cellStyle name="Normal 15 8 2 2" xfId="9333" xr:uid="{00000000-0005-0000-0000-000096240000}"/>
    <cellStyle name="Normal 15 8 2 2 2" xfId="9334" xr:uid="{00000000-0005-0000-0000-000097240000}"/>
    <cellStyle name="Normal 15 8 2 2 2 2" xfId="9335" xr:uid="{00000000-0005-0000-0000-000098240000}"/>
    <cellStyle name="Normal 15 8 2 2 3" xfId="9336" xr:uid="{00000000-0005-0000-0000-000099240000}"/>
    <cellStyle name="Normal 15 8 2 3" xfId="9337" xr:uid="{00000000-0005-0000-0000-00009A240000}"/>
    <cellStyle name="Normal 15 8 2 3 2" xfId="9338" xr:uid="{00000000-0005-0000-0000-00009B240000}"/>
    <cellStyle name="Normal 15 8 2 3 2 2" xfId="9339" xr:uid="{00000000-0005-0000-0000-00009C240000}"/>
    <cellStyle name="Normal 15 8 2 3 3" xfId="9340" xr:uid="{00000000-0005-0000-0000-00009D240000}"/>
    <cellStyle name="Normal 15 8 2 4" xfId="9341" xr:uid="{00000000-0005-0000-0000-00009E240000}"/>
    <cellStyle name="Normal 15 8 2 4 2" xfId="9342" xr:uid="{00000000-0005-0000-0000-00009F240000}"/>
    <cellStyle name="Normal 15 8 2 5" xfId="9343" xr:uid="{00000000-0005-0000-0000-0000A0240000}"/>
    <cellStyle name="Normal 15 8 2_Lcc_inputs" xfId="9344" xr:uid="{00000000-0005-0000-0000-0000A1240000}"/>
    <cellStyle name="Normal 15 8 3" xfId="9345" xr:uid="{00000000-0005-0000-0000-0000A2240000}"/>
    <cellStyle name="Normal 15 8 3 2" xfId="9346" xr:uid="{00000000-0005-0000-0000-0000A3240000}"/>
    <cellStyle name="Normal 15 8 3 2 2" xfId="9347" xr:uid="{00000000-0005-0000-0000-0000A4240000}"/>
    <cellStyle name="Normal 15 8 3 2 3" xfId="9348" xr:uid="{00000000-0005-0000-0000-0000A5240000}"/>
    <cellStyle name="Normal 15 8 3 3" xfId="9349" xr:uid="{00000000-0005-0000-0000-0000A6240000}"/>
    <cellStyle name="Normal 15 8 3 4" xfId="9350" xr:uid="{00000000-0005-0000-0000-0000A7240000}"/>
    <cellStyle name="Normal 15 8 3_Lcc_inputs" xfId="9351" xr:uid="{00000000-0005-0000-0000-0000A8240000}"/>
    <cellStyle name="Normal 15 8 4" xfId="9352" xr:uid="{00000000-0005-0000-0000-0000A9240000}"/>
    <cellStyle name="Normal 15 8 4 2" xfId="9353" xr:uid="{00000000-0005-0000-0000-0000AA240000}"/>
    <cellStyle name="Normal 15 8 4 2 2" xfId="9354" xr:uid="{00000000-0005-0000-0000-0000AB240000}"/>
    <cellStyle name="Normal 15 8 4 3" xfId="9355" xr:uid="{00000000-0005-0000-0000-0000AC240000}"/>
    <cellStyle name="Normal 15 8 5" xfId="9356" xr:uid="{00000000-0005-0000-0000-0000AD240000}"/>
    <cellStyle name="Normal 15 8 5 2" xfId="9357" xr:uid="{00000000-0005-0000-0000-0000AE240000}"/>
    <cellStyle name="Normal 15 8 6" xfId="9358" xr:uid="{00000000-0005-0000-0000-0000AF240000}"/>
    <cellStyle name="Normal 15 8 7" xfId="9359" xr:uid="{00000000-0005-0000-0000-0000B0240000}"/>
    <cellStyle name="Normal 15 8 8" xfId="9360" xr:uid="{00000000-0005-0000-0000-0000B1240000}"/>
    <cellStyle name="Normal 15 8_Lcc_inputs" xfId="9361" xr:uid="{00000000-0005-0000-0000-0000B2240000}"/>
    <cellStyle name="Normal 15 9" xfId="9362" xr:uid="{00000000-0005-0000-0000-0000B3240000}"/>
    <cellStyle name="Normal 15 9 2" xfId="9363" xr:uid="{00000000-0005-0000-0000-0000B4240000}"/>
    <cellStyle name="Normal 15 9 2 2" xfId="9364" xr:uid="{00000000-0005-0000-0000-0000B5240000}"/>
    <cellStyle name="Normal 15 9 2 2 2" xfId="9365" xr:uid="{00000000-0005-0000-0000-0000B6240000}"/>
    <cellStyle name="Normal 15 9 2 2 2 2" xfId="9366" xr:uid="{00000000-0005-0000-0000-0000B7240000}"/>
    <cellStyle name="Normal 15 9 2 2 3" xfId="9367" xr:uid="{00000000-0005-0000-0000-0000B8240000}"/>
    <cellStyle name="Normal 15 9 2 3" xfId="9368" xr:uid="{00000000-0005-0000-0000-0000B9240000}"/>
    <cellStyle name="Normal 15 9 2 3 2" xfId="9369" xr:uid="{00000000-0005-0000-0000-0000BA240000}"/>
    <cellStyle name="Normal 15 9 2 3 2 2" xfId="9370" xr:uid="{00000000-0005-0000-0000-0000BB240000}"/>
    <cellStyle name="Normal 15 9 2 3 3" xfId="9371" xr:uid="{00000000-0005-0000-0000-0000BC240000}"/>
    <cellStyle name="Normal 15 9 2 4" xfId="9372" xr:uid="{00000000-0005-0000-0000-0000BD240000}"/>
    <cellStyle name="Normal 15 9 2 4 2" xfId="9373" xr:uid="{00000000-0005-0000-0000-0000BE240000}"/>
    <cellStyle name="Normal 15 9 2 5" xfId="9374" xr:uid="{00000000-0005-0000-0000-0000BF240000}"/>
    <cellStyle name="Normal 15 9 2_Lcc_inputs" xfId="9375" xr:uid="{00000000-0005-0000-0000-0000C0240000}"/>
    <cellStyle name="Normal 15 9 3" xfId="9376" xr:uid="{00000000-0005-0000-0000-0000C1240000}"/>
    <cellStyle name="Normal 15 9 3 2" xfId="9377" xr:uid="{00000000-0005-0000-0000-0000C2240000}"/>
    <cellStyle name="Normal 15 9 3 2 2" xfId="9378" xr:uid="{00000000-0005-0000-0000-0000C3240000}"/>
    <cellStyle name="Normal 15 9 3 2 3" xfId="9379" xr:uid="{00000000-0005-0000-0000-0000C4240000}"/>
    <cellStyle name="Normal 15 9 3 3" xfId="9380" xr:uid="{00000000-0005-0000-0000-0000C5240000}"/>
    <cellStyle name="Normal 15 9 3 4" xfId="9381" xr:uid="{00000000-0005-0000-0000-0000C6240000}"/>
    <cellStyle name="Normal 15 9 3_Lcc_inputs" xfId="9382" xr:uid="{00000000-0005-0000-0000-0000C7240000}"/>
    <cellStyle name="Normal 15 9 4" xfId="9383" xr:uid="{00000000-0005-0000-0000-0000C8240000}"/>
    <cellStyle name="Normal 15 9 4 2" xfId="9384" xr:uid="{00000000-0005-0000-0000-0000C9240000}"/>
    <cellStyle name="Normal 15 9 4 2 2" xfId="9385" xr:uid="{00000000-0005-0000-0000-0000CA240000}"/>
    <cellStyle name="Normal 15 9 4 3" xfId="9386" xr:uid="{00000000-0005-0000-0000-0000CB240000}"/>
    <cellStyle name="Normal 15 9 5" xfId="9387" xr:uid="{00000000-0005-0000-0000-0000CC240000}"/>
    <cellStyle name="Normal 15 9 5 2" xfId="9388" xr:uid="{00000000-0005-0000-0000-0000CD240000}"/>
    <cellStyle name="Normal 15 9 6" xfId="9389" xr:uid="{00000000-0005-0000-0000-0000CE240000}"/>
    <cellStyle name="Normal 15 9 7" xfId="9390" xr:uid="{00000000-0005-0000-0000-0000CF240000}"/>
    <cellStyle name="Normal 15 9 8" xfId="9391" xr:uid="{00000000-0005-0000-0000-0000D0240000}"/>
    <cellStyle name="Normal 15 9_Lcc_inputs" xfId="9392" xr:uid="{00000000-0005-0000-0000-0000D1240000}"/>
    <cellStyle name="Normal 15_Lcc_inputs" xfId="9393" xr:uid="{00000000-0005-0000-0000-0000D2240000}"/>
    <cellStyle name="Normal 16" xfId="9394" xr:uid="{00000000-0005-0000-0000-0000D3240000}"/>
    <cellStyle name="Normal 16 10" xfId="9395" xr:uid="{00000000-0005-0000-0000-0000D4240000}"/>
    <cellStyle name="Normal 16 10 2" xfId="9396" xr:uid="{00000000-0005-0000-0000-0000D5240000}"/>
    <cellStyle name="Normal 16 10 2 2" xfId="9397" xr:uid="{00000000-0005-0000-0000-0000D6240000}"/>
    <cellStyle name="Normal 16 10 2 2 2" xfId="9398" xr:uid="{00000000-0005-0000-0000-0000D7240000}"/>
    <cellStyle name="Normal 16 10 2 2 3" xfId="9399" xr:uid="{00000000-0005-0000-0000-0000D8240000}"/>
    <cellStyle name="Normal 16 10 2 3" xfId="9400" xr:uid="{00000000-0005-0000-0000-0000D9240000}"/>
    <cellStyle name="Normal 16 10 2 4" xfId="9401" xr:uid="{00000000-0005-0000-0000-0000DA240000}"/>
    <cellStyle name="Normal 16 10 2_Lcc_inputs" xfId="9402" xr:uid="{00000000-0005-0000-0000-0000DB240000}"/>
    <cellStyle name="Normal 16 10 3" xfId="9403" xr:uid="{00000000-0005-0000-0000-0000DC240000}"/>
    <cellStyle name="Normal 16 10 3 2" xfId="9404" xr:uid="{00000000-0005-0000-0000-0000DD240000}"/>
    <cellStyle name="Normal 16 10 3 2 2" xfId="9405" xr:uid="{00000000-0005-0000-0000-0000DE240000}"/>
    <cellStyle name="Normal 16 10 3 3" xfId="9406" xr:uid="{00000000-0005-0000-0000-0000DF240000}"/>
    <cellStyle name="Normal 16 10 4" xfId="9407" xr:uid="{00000000-0005-0000-0000-0000E0240000}"/>
    <cellStyle name="Normal 16 10 4 2" xfId="9408" xr:uid="{00000000-0005-0000-0000-0000E1240000}"/>
    <cellStyle name="Normal 16 10 5" xfId="9409" xr:uid="{00000000-0005-0000-0000-0000E2240000}"/>
    <cellStyle name="Normal 16 10 6" xfId="9410" xr:uid="{00000000-0005-0000-0000-0000E3240000}"/>
    <cellStyle name="Normal 16 10 7" xfId="9411" xr:uid="{00000000-0005-0000-0000-0000E4240000}"/>
    <cellStyle name="Normal 16 10_Lcc_inputs" xfId="9412" xr:uid="{00000000-0005-0000-0000-0000E5240000}"/>
    <cellStyle name="Normal 16 11" xfId="9413" xr:uid="{00000000-0005-0000-0000-0000E6240000}"/>
    <cellStyle name="Normal 16 11 2" xfId="9414" xr:uid="{00000000-0005-0000-0000-0000E7240000}"/>
    <cellStyle name="Normal 16 11 2 2" xfId="9415" xr:uid="{00000000-0005-0000-0000-0000E8240000}"/>
    <cellStyle name="Normal 16 11 2 3" xfId="9416" xr:uid="{00000000-0005-0000-0000-0000E9240000}"/>
    <cellStyle name="Normal 16 11 3" xfId="9417" xr:uid="{00000000-0005-0000-0000-0000EA240000}"/>
    <cellStyle name="Normal 16 11 3 2" xfId="9418" xr:uid="{00000000-0005-0000-0000-0000EB240000}"/>
    <cellStyle name="Normal 16 11 4" xfId="9419" xr:uid="{00000000-0005-0000-0000-0000EC240000}"/>
    <cellStyle name="Normal 16 11 5" xfId="9420" xr:uid="{00000000-0005-0000-0000-0000ED240000}"/>
    <cellStyle name="Normal 16 11_Lcc_inputs" xfId="9421" xr:uid="{00000000-0005-0000-0000-0000EE240000}"/>
    <cellStyle name="Normal 16 12" xfId="9422" xr:uid="{00000000-0005-0000-0000-0000EF240000}"/>
    <cellStyle name="Normal 16 12 2" xfId="9423" xr:uid="{00000000-0005-0000-0000-0000F0240000}"/>
    <cellStyle name="Normal 16 12 2 2" xfId="9424" xr:uid="{00000000-0005-0000-0000-0000F1240000}"/>
    <cellStyle name="Normal 16 12 2 3" xfId="9425" xr:uid="{00000000-0005-0000-0000-0000F2240000}"/>
    <cellStyle name="Normal 16 12 3" xfId="9426" xr:uid="{00000000-0005-0000-0000-0000F3240000}"/>
    <cellStyle name="Normal 16 12 4" xfId="9427" xr:uid="{00000000-0005-0000-0000-0000F4240000}"/>
    <cellStyle name="Normal 16 12_Lcc_inputs" xfId="9428" xr:uid="{00000000-0005-0000-0000-0000F5240000}"/>
    <cellStyle name="Normal 16 13" xfId="9429" xr:uid="{00000000-0005-0000-0000-0000F6240000}"/>
    <cellStyle name="Normal 16 13 2" xfId="9430" xr:uid="{00000000-0005-0000-0000-0000F7240000}"/>
    <cellStyle name="Normal 16 13 3" xfId="9431" xr:uid="{00000000-0005-0000-0000-0000F8240000}"/>
    <cellStyle name="Normal 16 14" xfId="9432" xr:uid="{00000000-0005-0000-0000-0000F9240000}"/>
    <cellStyle name="Normal 16 14 2" xfId="9433" xr:uid="{00000000-0005-0000-0000-0000FA240000}"/>
    <cellStyle name="Normal 16 15" xfId="9434" xr:uid="{00000000-0005-0000-0000-0000FB240000}"/>
    <cellStyle name="Normal 16 16" xfId="9435" xr:uid="{00000000-0005-0000-0000-0000FC240000}"/>
    <cellStyle name="Normal 16 17" xfId="9436" xr:uid="{00000000-0005-0000-0000-0000FD240000}"/>
    <cellStyle name="Normal 16 2" xfId="9437" xr:uid="{00000000-0005-0000-0000-0000FE240000}"/>
    <cellStyle name="Normal 16 2 2" xfId="9438" xr:uid="{00000000-0005-0000-0000-0000FF240000}"/>
    <cellStyle name="Normal 16 2 2 2" xfId="9439" xr:uid="{00000000-0005-0000-0000-000000250000}"/>
    <cellStyle name="Normal 16 2 2 2 2" xfId="9440" xr:uid="{00000000-0005-0000-0000-000001250000}"/>
    <cellStyle name="Normal 16 2 2 2 2 2" xfId="9441" xr:uid="{00000000-0005-0000-0000-000002250000}"/>
    <cellStyle name="Normal 16 2 2 2 2 2 2" xfId="9442" xr:uid="{00000000-0005-0000-0000-000003250000}"/>
    <cellStyle name="Normal 16 2 2 2 2 2 2 2" xfId="9443" xr:uid="{00000000-0005-0000-0000-000004250000}"/>
    <cellStyle name="Normal 16 2 2 2 2 2 3" xfId="9444" xr:uid="{00000000-0005-0000-0000-000005250000}"/>
    <cellStyle name="Normal 16 2 2 2 2 3" xfId="9445" xr:uid="{00000000-0005-0000-0000-000006250000}"/>
    <cellStyle name="Normal 16 2 2 2 2 3 2" xfId="9446" xr:uid="{00000000-0005-0000-0000-000007250000}"/>
    <cellStyle name="Normal 16 2 2 2 2 3 2 2" xfId="9447" xr:uid="{00000000-0005-0000-0000-000008250000}"/>
    <cellStyle name="Normal 16 2 2 2 2 3 3" xfId="9448" xr:uid="{00000000-0005-0000-0000-000009250000}"/>
    <cellStyle name="Normal 16 2 2 2 2 4" xfId="9449" xr:uid="{00000000-0005-0000-0000-00000A250000}"/>
    <cellStyle name="Normal 16 2 2 2 2 4 2" xfId="9450" xr:uid="{00000000-0005-0000-0000-00000B250000}"/>
    <cellStyle name="Normal 16 2 2 2 2 5" xfId="9451" xr:uid="{00000000-0005-0000-0000-00000C250000}"/>
    <cellStyle name="Normal 16 2 2 2 2_Lcc_inputs" xfId="9452" xr:uid="{00000000-0005-0000-0000-00000D250000}"/>
    <cellStyle name="Normal 16 2 2 2 3" xfId="9453" xr:uid="{00000000-0005-0000-0000-00000E250000}"/>
    <cellStyle name="Normal 16 2 2 2 3 2" xfId="9454" xr:uid="{00000000-0005-0000-0000-00000F250000}"/>
    <cellStyle name="Normal 16 2 2 2 3 2 2" xfId="9455" xr:uid="{00000000-0005-0000-0000-000010250000}"/>
    <cellStyle name="Normal 16 2 2 2 3 2 3" xfId="9456" xr:uid="{00000000-0005-0000-0000-000011250000}"/>
    <cellStyle name="Normal 16 2 2 2 3 3" xfId="9457" xr:uid="{00000000-0005-0000-0000-000012250000}"/>
    <cellStyle name="Normal 16 2 2 2 3 4" xfId="9458" xr:uid="{00000000-0005-0000-0000-000013250000}"/>
    <cellStyle name="Normal 16 2 2 2 3_Lcc_inputs" xfId="9459" xr:uid="{00000000-0005-0000-0000-000014250000}"/>
    <cellStyle name="Normal 16 2 2 2 4" xfId="9460" xr:uid="{00000000-0005-0000-0000-000015250000}"/>
    <cellStyle name="Normal 16 2 2 2 4 2" xfId="9461" xr:uid="{00000000-0005-0000-0000-000016250000}"/>
    <cellStyle name="Normal 16 2 2 2 4 2 2" xfId="9462" xr:uid="{00000000-0005-0000-0000-000017250000}"/>
    <cellStyle name="Normal 16 2 2 2 4 3" xfId="9463" xr:uid="{00000000-0005-0000-0000-000018250000}"/>
    <cellStyle name="Normal 16 2 2 2 5" xfId="9464" xr:uid="{00000000-0005-0000-0000-000019250000}"/>
    <cellStyle name="Normal 16 2 2 2 5 2" xfId="9465" xr:uid="{00000000-0005-0000-0000-00001A250000}"/>
    <cellStyle name="Normal 16 2 2 2 6" xfId="9466" xr:uid="{00000000-0005-0000-0000-00001B250000}"/>
    <cellStyle name="Normal 16 2 2 2 7" xfId="9467" xr:uid="{00000000-0005-0000-0000-00001C250000}"/>
    <cellStyle name="Normal 16 2 2 2 8" xfId="9468" xr:uid="{00000000-0005-0000-0000-00001D250000}"/>
    <cellStyle name="Normal 16 2 2 2_Lcc_inputs" xfId="9469" xr:uid="{00000000-0005-0000-0000-00001E250000}"/>
    <cellStyle name="Normal 16 2 2 3" xfId="9470" xr:uid="{00000000-0005-0000-0000-00001F250000}"/>
    <cellStyle name="Normal 16 2 2 3 2" xfId="9471" xr:uid="{00000000-0005-0000-0000-000020250000}"/>
    <cellStyle name="Normal 16 2 2 3 2 2" xfId="9472" xr:uid="{00000000-0005-0000-0000-000021250000}"/>
    <cellStyle name="Normal 16 2 2 3 2 2 2" xfId="9473" xr:uid="{00000000-0005-0000-0000-000022250000}"/>
    <cellStyle name="Normal 16 2 2 3 2 3" xfId="9474" xr:uid="{00000000-0005-0000-0000-000023250000}"/>
    <cellStyle name="Normal 16 2 2 3 3" xfId="9475" xr:uid="{00000000-0005-0000-0000-000024250000}"/>
    <cellStyle name="Normal 16 2 2 3 3 2" xfId="9476" xr:uid="{00000000-0005-0000-0000-000025250000}"/>
    <cellStyle name="Normal 16 2 2 3 3 2 2" xfId="9477" xr:uid="{00000000-0005-0000-0000-000026250000}"/>
    <cellStyle name="Normal 16 2 2 3 3 3" xfId="9478" xr:uid="{00000000-0005-0000-0000-000027250000}"/>
    <cellStyle name="Normal 16 2 2 3 4" xfId="9479" xr:uid="{00000000-0005-0000-0000-000028250000}"/>
    <cellStyle name="Normal 16 2 2 3 4 2" xfId="9480" xr:uid="{00000000-0005-0000-0000-000029250000}"/>
    <cellStyle name="Normal 16 2 2 3 5" xfId="9481" xr:uid="{00000000-0005-0000-0000-00002A250000}"/>
    <cellStyle name="Normal 16 2 2 3_Lcc_inputs" xfId="9482" xr:uid="{00000000-0005-0000-0000-00002B250000}"/>
    <cellStyle name="Normal 16 2 2 4" xfId="9483" xr:uid="{00000000-0005-0000-0000-00002C250000}"/>
    <cellStyle name="Normal 16 2 2 4 2" xfId="9484" xr:uid="{00000000-0005-0000-0000-00002D250000}"/>
    <cellStyle name="Normal 16 2 2 4 2 2" xfId="9485" xr:uid="{00000000-0005-0000-0000-00002E250000}"/>
    <cellStyle name="Normal 16 2 2 4 2 3" xfId="9486" xr:uid="{00000000-0005-0000-0000-00002F250000}"/>
    <cellStyle name="Normal 16 2 2 4 3" xfId="9487" xr:uid="{00000000-0005-0000-0000-000030250000}"/>
    <cellStyle name="Normal 16 2 2 4 4" xfId="9488" xr:uid="{00000000-0005-0000-0000-000031250000}"/>
    <cellStyle name="Normal 16 2 2 4_Lcc_inputs" xfId="9489" xr:uid="{00000000-0005-0000-0000-000032250000}"/>
    <cellStyle name="Normal 16 2 2 5" xfId="9490" xr:uid="{00000000-0005-0000-0000-000033250000}"/>
    <cellStyle name="Normal 16 2 2 5 2" xfId="9491" xr:uid="{00000000-0005-0000-0000-000034250000}"/>
    <cellStyle name="Normal 16 2 2 5 2 2" xfId="9492" xr:uid="{00000000-0005-0000-0000-000035250000}"/>
    <cellStyle name="Normal 16 2 2 5 3" xfId="9493" xr:uid="{00000000-0005-0000-0000-000036250000}"/>
    <cellStyle name="Normal 16 2 2 6" xfId="9494" xr:uid="{00000000-0005-0000-0000-000037250000}"/>
    <cellStyle name="Normal 16 2 2 6 2" xfId="9495" xr:uid="{00000000-0005-0000-0000-000038250000}"/>
    <cellStyle name="Normal 16 2 2 7" xfId="9496" xr:uid="{00000000-0005-0000-0000-000039250000}"/>
    <cellStyle name="Normal 16 2 2 8" xfId="9497" xr:uid="{00000000-0005-0000-0000-00003A250000}"/>
    <cellStyle name="Normal 16 2 2 9" xfId="9498" xr:uid="{00000000-0005-0000-0000-00003B250000}"/>
    <cellStyle name="Normal 16 2 2_Lcc_inputs" xfId="9499" xr:uid="{00000000-0005-0000-0000-00003C250000}"/>
    <cellStyle name="Normal 16 2 3" xfId="9500" xr:uid="{00000000-0005-0000-0000-00003D250000}"/>
    <cellStyle name="Normal 16 2 3 2" xfId="9501" xr:uid="{00000000-0005-0000-0000-00003E250000}"/>
    <cellStyle name="Normal 16 2 3 2 2" xfId="9502" xr:uid="{00000000-0005-0000-0000-00003F250000}"/>
    <cellStyle name="Normal 16 2 3 2 2 2" xfId="9503" xr:uid="{00000000-0005-0000-0000-000040250000}"/>
    <cellStyle name="Normal 16 2 3 2 2 2 2" xfId="9504" xr:uid="{00000000-0005-0000-0000-000041250000}"/>
    <cellStyle name="Normal 16 2 3 2 2 3" xfId="9505" xr:uid="{00000000-0005-0000-0000-000042250000}"/>
    <cellStyle name="Normal 16 2 3 2 3" xfId="9506" xr:uid="{00000000-0005-0000-0000-000043250000}"/>
    <cellStyle name="Normal 16 2 3 2 3 2" xfId="9507" xr:uid="{00000000-0005-0000-0000-000044250000}"/>
    <cellStyle name="Normal 16 2 3 2 3 2 2" xfId="9508" xr:uid="{00000000-0005-0000-0000-000045250000}"/>
    <cellStyle name="Normal 16 2 3 2 3 3" xfId="9509" xr:uid="{00000000-0005-0000-0000-000046250000}"/>
    <cellStyle name="Normal 16 2 3 2 4" xfId="9510" xr:uid="{00000000-0005-0000-0000-000047250000}"/>
    <cellStyle name="Normal 16 2 3 2 4 2" xfId="9511" xr:uid="{00000000-0005-0000-0000-000048250000}"/>
    <cellStyle name="Normal 16 2 3 2 5" xfId="9512" xr:uid="{00000000-0005-0000-0000-000049250000}"/>
    <cellStyle name="Normal 16 2 3 2_Lcc_inputs" xfId="9513" xr:uid="{00000000-0005-0000-0000-00004A250000}"/>
    <cellStyle name="Normal 16 2 3 3" xfId="9514" xr:uid="{00000000-0005-0000-0000-00004B250000}"/>
    <cellStyle name="Normal 16 2 3 3 2" xfId="9515" xr:uid="{00000000-0005-0000-0000-00004C250000}"/>
    <cellStyle name="Normal 16 2 3 3 2 2" xfId="9516" xr:uid="{00000000-0005-0000-0000-00004D250000}"/>
    <cellStyle name="Normal 16 2 3 3 2 3" xfId="9517" xr:uid="{00000000-0005-0000-0000-00004E250000}"/>
    <cellStyle name="Normal 16 2 3 3 3" xfId="9518" xr:uid="{00000000-0005-0000-0000-00004F250000}"/>
    <cellStyle name="Normal 16 2 3 3 4" xfId="9519" xr:uid="{00000000-0005-0000-0000-000050250000}"/>
    <cellStyle name="Normal 16 2 3 3_Lcc_inputs" xfId="9520" xr:uid="{00000000-0005-0000-0000-000051250000}"/>
    <cellStyle name="Normal 16 2 3 4" xfId="9521" xr:uid="{00000000-0005-0000-0000-000052250000}"/>
    <cellStyle name="Normal 16 2 3 4 2" xfId="9522" xr:uid="{00000000-0005-0000-0000-000053250000}"/>
    <cellStyle name="Normal 16 2 3 4 2 2" xfId="9523" xr:uid="{00000000-0005-0000-0000-000054250000}"/>
    <cellStyle name="Normal 16 2 3 4 3" xfId="9524" xr:uid="{00000000-0005-0000-0000-000055250000}"/>
    <cellStyle name="Normal 16 2 3 5" xfId="9525" xr:uid="{00000000-0005-0000-0000-000056250000}"/>
    <cellStyle name="Normal 16 2 3 5 2" xfId="9526" xr:uid="{00000000-0005-0000-0000-000057250000}"/>
    <cellStyle name="Normal 16 2 3 6" xfId="9527" xr:uid="{00000000-0005-0000-0000-000058250000}"/>
    <cellStyle name="Normal 16 2 3 7" xfId="9528" xr:uid="{00000000-0005-0000-0000-000059250000}"/>
    <cellStyle name="Normal 16 2 3 8" xfId="9529" xr:uid="{00000000-0005-0000-0000-00005A250000}"/>
    <cellStyle name="Normal 16 2 3_Lcc_inputs" xfId="9530" xr:uid="{00000000-0005-0000-0000-00005B250000}"/>
    <cellStyle name="Normal 16 2 4" xfId="9531" xr:uid="{00000000-0005-0000-0000-00005C250000}"/>
    <cellStyle name="Normal 16 2 4 2" xfId="9532" xr:uid="{00000000-0005-0000-0000-00005D250000}"/>
    <cellStyle name="Normal 16 2 4 2 2" xfId="9533" xr:uid="{00000000-0005-0000-0000-00005E250000}"/>
    <cellStyle name="Normal 16 2 4 3" xfId="9534" xr:uid="{00000000-0005-0000-0000-00005F250000}"/>
    <cellStyle name="Normal 16 2 4 3 2" xfId="9535" xr:uid="{00000000-0005-0000-0000-000060250000}"/>
    <cellStyle name="Normal 16 2 4 3 3" xfId="9536" xr:uid="{00000000-0005-0000-0000-000061250000}"/>
    <cellStyle name="Normal 16 2 4 4" xfId="9537" xr:uid="{00000000-0005-0000-0000-000062250000}"/>
    <cellStyle name="Normal 16 2 4 4 2" xfId="9538" xr:uid="{00000000-0005-0000-0000-000063250000}"/>
    <cellStyle name="Normal 16 2 4 5" xfId="9539" xr:uid="{00000000-0005-0000-0000-000064250000}"/>
    <cellStyle name="Normal 16 2 4_Lcc_inputs" xfId="9540" xr:uid="{00000000-0005-0000-0000-000065250000}"/>
    <cellStyle name="Normal 16 2 5" xfId="9541" xr:uid="{00000000-0005-0000-0000-000066250000}"/>
    <cellStyle name="Normal 16 2 5 2" xfId="9542" xr:uid="{00000000-0005-0000-0000-000067250000}"/>
    <cellStyle name="Normal 16 2 5 2 2" xfId="9543" xr:uid="{00000000-0005-0000-0000-000068250000}"/>
    <cellStyle name="Normal 16 2 5 2 2 2" xfId="9544" xr:uid="{00000000-0005-0000-0000-000069250000}"/>
    <cellStyle name="Normal 16 2 5 2 2 3" xfId="9545" xr:uid="{00000000-0005-0000-0000-00006A250000}"/>
    <cellStyle name="Normal 16 2 5 2 3" xfId="9546" xr:uid="{00000000-0005-0000-0000-00006B250000}"/>
    <cellStyle name="Normal 16 2 5 2 4" xfId="9547" xr:uid="{00000000-0005-0000-0000-00006C250000}"/>
    <cellStyle name="Normal 16 2 5 2_Lcc_inputs" xfId="9548" xr:uid="{00000000-0005-0000-0000-00006D250000}"/>
    <cellStyle name="Normal 16 2 5 3" xfId="9549" xr:uid="{00000000-0005-0000-0000-00006E250000}"/>
    <cellStyle name="Normal 16 2 5 3 2" xfId="9550" xr:uid="{00000000-0005-0000-0000-00006F250000}"/>
    <cellStyle name="Normal 16 2 5 3 2 2" xfId="9551" xr:uid="{00000000-0005-0000-0000-000070250000}"/>
    <cellStyle name="Normal 16 2 5 3 3" xfId="9552" xr:uid="{00000000-0005-0000-0000-000071250000}"/>
    <cellStyle name="Normal 16 2 5 4" xfId="9553" xr:uid="{00000000-0005-0000-0000-000072250000}"/>
    <cellStyle name="Normal 16 2 5 4 2" xfId="9554" xr:uid="{00000000-0005-0000-0000-000073250000}"/>
    <cellStyle name="Normal 16 2 5 5" xfId="9555" xr:uid="{00000000-0005-0000-0000-000074250000}"/>
    <cellStyle name="Normal 16 2 5 6" xfId="9556" xr:uid="{00000000-0005-0000-0000-000075250000}"/>
    <cellStyle name="Normal 16 2 5 7" xfId="9557" xr:uid="{00000000-0005-0000-0000-000076250000}"/>
    <cellStyle name="Normal 16 2 5_Lcc_inputs" xfId="9558" xr:uid="{00000000-0005-0000-0000-000077250000}"/>
    <cellStyle name="Normal 16 2 6" xfId="9559" xr:uid="{00000000-0005-0000-0000-000078250000}"/>
    <cellStyle name="Normal 16 2 6 2" xfId="9560" xr:uid="{00000000-0005-0000-0000-000079250000}"/>
    <cellStyle name="Normal 16 2 6 2 2" xfId="9561" xr:uid="{00000000-0005-0000-0000-00007A250000}"/>
    <cellStyle name="Normal 16 2 6 3" xfId="9562" xr:uid="{00000000-0005-0000-0000-00007B250000}"/>
    <cellStyle name="Normal 16 2 6 3 2" xfId="9563" xr:uid="{00000000-0005-0000-0000-00007C250000}"/>
    <cellStyle name="Normal 16 2 6 3 3" xfId="9564" xr:uid="{00000000-0005-0000-0000-00007D250000}"/>
    <cellStyle name="Normal 16 2 6 4" xfId="9565" xr:uid="{00000000-0005-0000-0000-00007E250000}"/>
    <cellStyle name="Normal 16 2 6 5" xfId="9566" xr:uid="{00000000-0005-0000-0000-00007F250000}"/>
    <cellStyle name="Normal 16 2 6_Lcc_inputs" xfId="9567" xr:uid="{00000000-0005-0000-0000-000080250000}"/>
    <cellStyle name="Normal 16 2 7" xfId="9568" xr:uid="{00000000-0005-0000-0000-000081250000}"/>
    <cellStyle name="Normal 16 2 7 2" xfId="9569" xr:uid="{00000000-0005-0000-0000-000082250000}"/>
    <cellStyle name="Normal 16 2 7 2 2" xfId="9570" xr:uid="{00000000-0005-0000-0000-000083250000}"/>
    <cellStyle name="Normal 16 2 7 2 3" xfId="9571" xr:uid="{00000000-0005-0000-0000-000084250000}"/>
    <cellStyle name="Normal 16 2 7 3" xfId="9572" xr:uid="{00000000-0005-0000-0000-000085250000}"/>
    <cellStyle name="Normal 16 2 7 4" xfId="9573" xr:uid="{00000000-0005-0000-0000-000086250000}"/>
    <cellStyle name="Normal 16 2 7_Lcc_inputs" xfId="9574" xr:uid="{00000000-0005-0000-0000-000087250000}"/>
    <cellStyle name="Normal 16 2 8" xfId="9575" xr:uid="{00000000-0005-0000-0000-000088250000}"/>
    <cellStyle name="Normal 16 2 8 2" xfId="9576" xr:uid="{00000000-0005-0000-0000-000089250000}"/>
    <cellStyle name="Normal 16 2 8 2 2" xfId="9577" xr:uid="{00000000-0005-0000-0000-00008A250000}"/>
    <cellStyle name="Normal 16 2 8 3" xfId="9578" xr:uid="{00000000-0005-0000-0000-00008B250000}"/>
    <cellStyle name="Normal 16 2 9" xfId="9579" xr:uid="{00000000-0005-0000-0000-00008C250000}"/>
    <cellStyle name="Normal 16 2_Lcc_inputs" xfId="9580" xr:uid="{00000000-0005-0000-0000-00008D250000}"/>
    <cellStyle name="Normal 16 3" xfId="9581" xr:uid="{00000000-0005-0000-0000-00008E250000}"/>
    <cellStyle name="Normal 16 3 2" xfId="9582" xr:uid="{00000000-0005-0000-0000-00008F250000}"/>
    <cellStyle name="Normal 16 3 2 2" xfId="9583" xr:uid="{00000000-0005-0000-0000-000090250000}"/>
    <cellStyle name="Normal 16 3 2 2 2" xfId="9584" xr:uid="{00000000-0005-0000-0000-000091250000}"/>
    <cellStyle name="Normal 16 3 2 2 2 2" xfId="9585" xr:uid="{00000000-0005-0000-0000-000092250000}"/>
    <cellStyle name="Normal 16 3 2 2 2 2 2" xfId="9586" xr:uid="{00000000-0005-0000-0000-000093250000}"/>
    <cellStyle name="Normal 16 3 2 2 2 3" xfId="9587" xr:uid="{00000000-0005-0000-0000-000094250000}"/>
    <cellStyle name="Normal 16 3 2 2 3" xfId="9588" xr:uid="{00000000-0005-0000-0000-000095250000}"/>
    <cellStyle name="Normal 16 3 2 2 3 2" xfId="9589" xr:uid="{00000000-0005-0000-0000-000096250000}"/>
    <cellStyle name="Normal 16 3 2 2 3 2 2" xfId="9590" xr:uid="{00000000-0005-0000-0000-000097250000}"/>
    <cellStyle name="Normal 16 3 2 2 3 3" xfId="9591" xr:uid="{00000000-0005-0000-0000-000098250000}"/>
    <cellStyle name="Normal 16 3 2 2 4" xfId="9592" xr:uid="{00000000-0005-0000-0000-000099250000}"/>
    <cellStyle name="Normal 16 3 2 2 4 2" xfId="9593" xr:uid="{00000000-0005-0000-0000-00009A250000}"/>
    <cellStyle name="Normal 16 3 2 2 5" xfId="9594" xr:uid="{00000000-0005-0000-0000-00009B250000}"/>
    <cellStyle name="Normal 16 3 2 2_Lcc_inputs" xfId="9595" xr:uid="{00000000-0005-0000-0000-00009C250000}"/>
    <cellStyle name="Normal 16 3 2 3" xfId="9596" xr:uid="{00000000-0005-0000-0000-00009D250000}"/>
    <cellStyle name="Normal 16 3 2 3 2" xfId="9597" xr:uid="{00000000-0005-0000-0000-00009E250000}"/>
    <cellStyle name="Normal 16 3 2 3 2 2" xfId="9598" xr:uid="{00000000-0005-0000-0000-00009F250000}"/>
    <cellStyle name="Normal 16 3 2 3 2 3" xfId="9599" xr:uid="{00000000-0005-0000-0000-0000A0250000}"/>
    <cellStyle name="Normal 16 3 2 3 3" xfId="9600" xr:uid="{00000000-0005-0000-0000-0000A1250000}"/>
    <cellStyle name="Normal 16 3 2 3 4" xfId="9601" xr:uid="{00000000-0005-0000-0000-0000A2250000}"/>
    <cellStyle name="Normal 16 3 2 3_Lcc_inputs" xfId="9602" xr:uid="{00000000-0005-0000-0000-0000A3250000}"/>
    <cellStyle name="Normal 16 3 2 4" xfId="9603" xr:uid="{00000000-0005-0000-0000-0000A4250000}"/>
    <cellStyle name="Normal 16 3 2 4 2" xfId="9604" xr:uid="{00000000-0005-0000-0000-0000A5250000}"/>
    <cellStyle name="Normal 16 3 2 4 2 2" xfId="9605" xr:uid="{00000000-0005-0000-0000-0000A6250000}"/>
    <cellStyle name="Normal 16 3 2 4 3" xfId="9606" xr:uid="{00000000-0005-0000-0000-0000A7250000}"/>
    <cellStyle name="Normal 16 3 2 5" xfId="9607" xr:uid="{00000000-0005-0000-0000-0000A8250000}"/>
    <cellStyle name="Normal 16 3 2 5 2" xfId="9608" xr:uid="{00000000-0005-0000-0000-0000A9250000}"/>
    <cellStyle name="Normal 16 3 2 6" xfId="9609" xr:uid="{00000000-0005-0000-0000-0000AA250000}"/>
    <cellStyle name="Normal 16 3 2 7" xfId="9610" xr:uid="{00000000-0005-0000-0000-0000AB250000}"/>
    <cellStyle name="Normal 16 3 2 8" xfId="9611" xr:uid="{00000000-0005-0000-0000-0000AC250000}"/>
    <cellStyle name="Normal 16 3 2_Lcc_inputs" xfId="9612" xr:uid="{00000000-0005-0000-0000-0000AD250000}"/>
    <cellStyle name="Normal 16 3 3" xfId="9613" xr:uid="{00000000-0005-0000-0000-0000AE250000}"/>
    <cellStyle name="Normal 16 3 3 2" xfId="9614" xr:uid="{00000000-0005-0000-0000-0000AF250000}"/>
    <cellStyle name="Normal 16 3 3 2 2" xfId="9615" xr:uid="{00000000-0005-0000-0000-0000B0250000}"/>
    <cellStyle name="Normal 16 3 3 2 2 2" xfId="9616" xr:uid="{00000000-0005-0000-0000-0000B1250000}"/>
    <cellStyle name="Normal 16 3 3 2 2 3" xfId="9617" xr:uid="{00000000-0005-0000-0000-0000B2250000}"/>
    <cellStyle name="Normal 16 3 3 2 3" xfId="9618" xr:uid="{00000000-0005-0000-0000-0000B3250000}"/>
    <cellStyle name="Normal 16 3 3 2 4" xfId="9619" xr:uid="{00000000-0005-0000-0000-0000B4250000}"/>
    <cellStyle name="Normal 16 3 3 2_Lcc_inputs" xfId="9620" xr:uid="{00000000-0005-0000-0000-0000B5250000}"/>
    <cellStyle name="Normal 16 3 3 3" xfId="9621" xr:uid="{00000000-0005-0000-0000-0000B6250000}"/>
    <cellStyle name="Normal 16 3 3 3 2" xfId="9622" xr:uid="{00000000-0005-0000-0000-0000B7250000}"/>
    <cellStyle name="Normal 16 3 3 3 2 2" xfId="9623" xr:uid="{00000000-0005-0000-0000-0000B8250000}"/>
    <cellStyle name="Normal 16 3 3 3 3" xfId="9624" xr:uid="{00000000-0005-0000-0000-0000B9250000}"/>
    <cellStyle name="Normal 16 3 3 4" xfId="9625" xr:uid="{00000000-0005-0000-0000-0000BA250000}"/>
    <cellStyle name="Normal 16 3 3 4 2" xfId="9626" xr:uid="{00000000-0005-0000-0000-0000BB250000}"/>
    <cellStyle name="Normal 16 3 3 5" xfId="9627" xr:uid="{00000000-0005-0000-0000-0000BC250000}"/>
    <cellStyle name="Normal 16 3 3 6" xfId="9628" xr:uid="{00000000-0005-0000-0000-0000BD250000}"/>
    <cellStyle name="Normal 16 3 3 7" xfId="9629" xr:uid="{00000000-0005-0000-0000-0000BE250000}"/>
    <cellStyle name="Normal 16 3 3_Lcc_inputs" xfId="9630" xr:uid="{00000000-0005-0000-0000-0000BF250000}"/>
    <cellStyle name="Normal 16 3 4" xfId="9631" xr:uid="{00000000-0005-0000-0000-0000C0250000}"/>
    <cellStyle name="Normal 16 3 4 2" xfId="9632" xr:uid="{00000000-0005-0000-0000-0000C1250000}"/>
    <cellStyle name="Normal 16 3 4 2 2" xfId="9633" xr:uid="{00000000-0005-0000-0000-0000C2250000}"/>
    <cellStyle name="Normal 16 3 4 2 3" xfId="9634" xr:uid="{00000000-0005-0000-0000-0000C3250000}"/>
    <cellStyle name="Normal 16 3 4 3" xfId="9635" xr:uid="{00000000-0005-0000-0000-0000C4250000}"/>
    <cellStyle name="Normal 16 3 4 3 2" xfId="9636" xr:uid="{00000000-0005-0000-0000-0000C5250000}"/>
    <cellStyle name="Normal 16 3 4 4" xfId="9637" xr:uid="{00000000-0005-0000-0000-0000C6250000}"/>
    <cellStyle name="Normal 16 3 4 5" xfId="9638" xr:uid="{00000000-0005-0000-0000-0000C7250000}"/>
    <cellStyle name="Normal 16 3 4_Lcc_inputs" xfId="9639" xr:uid="{00000000-0005-0000-0000-0000C8250000}"/>
    <cellStyle name="Normal 16 3 5" xfId="9640" xr:uid="{00000000-0005-0000-0000-0000C9250000}"/>
    <cellStyle name="Normal 16 3 5 2" xfId="9641" xr:uid="{00000000-0005-0000-0000-0000CA250000}"/>
    <cellStyle name="Normal 16 3 5 2 2" xfId="9642" xr:uid="{00000000-0005-0000-0000-0000CB250000}"/>
    <cellStyle name="Normal 16 3 5 2 3" xfId="9643" xr:uid="{00000000-0005-0000-0000-0000CC250000}"/>
    <cellStyle name="Normal 16 3 5 3" xfId="9644" xr:uid="{00000000-0005-0000-0000-0000CD250000}"/>
    <cellStyle name="Normal 16 3 5 4" xfId="9645" xr:uid="{00000000-0005-0000-0000-0000CE250000}"/>
    <cellStyle name="Normal 16 3 5_Lcc_inputs" xfId="9646" xr:uid="{00000000-0005-0000-0000-0000CF250000}"/>
    <cellStyle name="Normal 16 3 6" xfId="9647" xr:uid="{00000000-0005-0000-0000-0000D0250000}"/>
    <cellStyle name="Normal 16 3 6 2" xfId="9648" xr:uid="{00000000-0005-0000-0000-0000D1250000}"/>
    <cellStyle name="Normal 16 3 6 3" xfId="9649" xr:uid="{00000000-0005-0000-0000-0000D2250000}"/>
    <cellStyle name="Normal 16 3 7" xfId="9650" xr:uid="{00000000-0005-0000-0000-0000D3250000}"/>
    <cellStyle name="Normal 16 3 7 2" xfId="9651" xr:uid="{00000000-0005-0000-0000-0000D4250000}"/>
    <cellStyle name="Normal 16 3 8" xfId="9652" xr:uid="{00000000-0005-0000-0000-0000D5250000}"/>
    <cellStyle name="Normal 16 3 9" xfId="9653" xr:uid="{00000000-0005-0000-0000-0000D6250000}"/>
    <cellStyle name="Normal 16 3_Lcc_inputs" xfId="9654" xr:uid="{00000000-0005-0000-0000-0000D7250000}"/>
    <cellStyle name="Normal 16 4" xfId="9655" xr:uid="{00000000-0005-0000-0000-0000D8250000}"/>
    <cellStyle name="Normal 16 4 2" xfId="9656" xr:uid="{00000000-0005-0000-0000-0000D9250000}"/>
    <cellStyle name="Normal 16 4 2 2" xfId="9657" xr:uid="{00000000-0005-0000-0000-0000DA250000}"/>
    <cellStyle name="Normal 16 4 2 2 2" xfId="9658" xr:uid="{00000000-0005-0000-0000-0000DB250000}"/>
    <cellStyle name="Normal 16 4 2 2 2 2" xfId="9659" xr:uid="{00000000-0005-0000-0000-0000DC250000}"/>
    <cellStyle name="Normal 16 4 2 2 2 2 2" xfId="9660" xr:uid="{00000000-0005-0000-0000-0000DD250000}"/>
    <cellStyle name="Normal 16 4 2 2 2 3" xfId="9661" xr:uid="{00000000-0005-0000-0000-0000DE250000}"/>
    <cellStyle name="Normal 16 4 2 2 3" xfId="9662" xr:uid="{00000000-0005-0000-0000-0000DF250000}"/>
    <cellStyle name="Normal 16 4 2 2 3 2" xfId="9663" xr:uid="{00000000-0005-0000-0000-0000E0250000}"/>
    <cellStyle name="Normal 16 4 2 2 3 2 2" xfId="9664" xr:uid="{00000000-0005-0000-0000-0000E1250000}"/>
    <cellStyle name="Normal 16 4 2 2 3 3" xfId="9665" xr:uid="{00000000-0005-0000-0000-0000E2250000}"/>
    <cellStyle name="Normal 16 4 2 2 4" xfId="9666" xr:uid="{00000000-0005-0000-0000-0000E3250000}"/>
    <cellStyle name="Normal 16 4 2 2 4 2" xfId="9667" xr:uid="{00000000-0005-0000-0000-0000E4250000}"/>
    <cellStyle name="Normal 16 4 2 2 5" xfId="9668" xr:uid="{00000000-0005-0000-0000-0000E5250000}"/>
    <cellStyle name="Normal 16 4 2 2_Lcc_inputs" xfId="9669" xr:uid="{00000000-0005-0000-0000-0000E6250000}"/>
    <cellStyle name="Normal 16 4 2 3" xfId="9670" xr:uid="{00000000-0005-0000-0000-0000E7250000}"/>
    <cellStyle name="Normal 16 4 2 3 2" xfId="9671" xr:uid="{00000000-0005-0000-0000-0000E8250000}"/>
    <cellStyle name="Normal 16 4 2 3 2 2" xfId="9672" xr:uid="{00000000-0005-0000-0000-0000E9250000}"/>
    <cellStyle name="Normal 16 4 2 3 2 3" xfId="9673" xr:uid="{00000000-0005-0000-0000-0000EA250000}"/>
    <cellStyle name="Normal 16 4 2 3 3" xfId="9674" xr:uid="{00000000-0005-0000-0000-0000EB250000}"/>
    <cellStyle name="Normal 16 4 2 3 4" xfId="9675" xr:uid="{00000000-0005-0000-0000-0000EC250000}"/>
    <cellStyle name="Normal 16 4 2 3_Lcc_inputs" xfId="9676" xr:uid="{00000000-0005-0000-0000-0000ED250000}"/>
    <cellStyle name="Normal 16 4 2 4" xfId="9677" xr:uid="{00000000-0005-0000-0000-0000EE250000}"/>
    <cellStyle name="Normal 16 4 2 4 2" xfId="9678" xr:uid="{00000000-0005-0000-0000-0000EF250000}"/>
    <cellStyle name="Normal 16 4 2 4 2 2" xfId="9679" xr:uid="{00000000-0005-0000-0000-0000F0250000}"/>
    <cellStyle name="Normal 16 4 2 4 3" xfId="9680" xr:uid="{00000000-0005-0000-0000-0000F1250000}"/>
    <cellStyle name="Normal 16 4 2 5" xfId="9681" xr:uid="{00000000-0005-0000-0000-0000F2250000}"/>
    <cellStyle name="Normal 16 4 2 5 2" xfId="9682" xr:uid="{00000000-0005-0000-0000-0000F3250000}"/>
    <cellStyle name="Normal 16 4 2 6" xfId="9683" xr:uid="{00000000-0005-0000-0000-0000F4250000}"/>
    <cellStyle name="Normal 16 4 2 7" xfId="9684" xr:uid="{00000000-0005-0000-0000-0000F5250000}"/>
    <cellStyle name="Normal 16 4 2 8" xfId="9685" xr:uid="{00000000-0005-0000-0000-0000F6250000}"/>
    <cellStyle name="Normal 16 4 2_Lcc_inputs" xfId="9686" xr:uid="{00000000-0005-0000-0000-0000F7250000}"/>
    <cellStyle name="Normal 16 4 3" xfId="9687" xr:uid="{00000000-0005-0000-0000-0000F8250000}"/>
    <cellStyle name="Normal 16 4 3 2" xfId="9688" xr:uid="{00000000-0005-0000-0000-0000F9250000}"/>
    <cellStyle name="Normal 16 4 3 2 2" xfId="9689" xr:uid="{00000000-0005-0000-0000-0000FA250000}"/>
    <cellStyle name="Normal 16 4 3 2 2 2" xfId="9690" xr:uid="{00000000-0005-0000-0000-0000FB250000}"/>
    <cellStyle name="Normal 16 4 3 2 3" xfId="9691" xr:uid="{00000000-0005-0000-0000-0000FC250000}"/>
    <cellStyle name="Normal 16 4 3 3" xfId="9692" xr:uid="{00000000-0005-0000-0000-0000FD250000}"/>
    <cellStyle name="Normal 16 4 3 3 2" xfId="9693" xr:uid="{00000000-0005-0000-0000-0000FE250000}"/>
    <cellStyle name="Normal 16 4 3 3 2 2" xfId="9694" xr:uid="{00000000-0005-0000-0000-0000FF250000}"/>
    <cellStyle name="Normal 16 4 3 3 3" xfId="9695" xr:uid="{00000000-0005-0000-0000-000000260000}"/>
    <cellStyle name="Normal 16 4 3 4" xfId="9696" xr:uid="{00000000-0005-0000-0000-000001260000}"/>
    <cellStyle name="Normal 16 4 3 4 2" xfId="9697" xr:uid="{00000000-0005-0000-0000-000002260000}"/>
    <cellStyle name="Normal 16 4 3 5" xfId="9698" xr:uid="{00000000-0005-0000-0000-000003260000}"/>
    <cellStyle name="Normal 16 4 3_Lcc_inputs" xfId="9699" xr:uid="{00000000-0005-0000-0000-000004260000}"/>
    <cellStyle name="Normal 16 4 4" xfId="9700" xr:uid="{00000000-0005-0000-0000-000005260000}"/>
    <cellStyle name="Normal 16 4 4 2" xfId="9701" xr:uid="{00000000-0005-0000-0000-000006260000}"/>
    <cellStyle name="Normal 16 4 4 2 2" xfId="9702" xr:uid="{00000000-0005-0000-0000-000007260000}"/>
    <cellStyle name="Normal 16 4 4 2 3" xfId="9703" xr:uid="{00000000-0005-0000-0000-000008260000}"/>
    <cellStyle name="Normal 16 4 4 3" xfId="9704" xr:uid="{00000000-0005-0000-0000-000009260000}"/>
    <cellStyle name="Normal 16 4 4 4" xfId="9705" xr:uid="{00000000-0005-0000-0000-00000A260000}"/>
    <cellStyle name="Normal 16 4 4_Lcc_inputs" xfId="9706" xr:uid="{00000000-0005-0000-0000-00000B260000}"/>
    <cellStyle name="Normal 16 4 5" xfId="9707" xr:uid="{00000000-0005-0000-0000-00000C260000}"/>
    <cellStyle name="Normal 16 4 5 2" xfId="9708" xr:uid="{00000000-0005-0000-0000-00000D260000}"/>
    <cellStyle name="Normal 16 4 5 2 2" xfId="9709" xr:uid="{00000000-0005-0000-0000-00000E260000}"/>
    <cellStyle name="Normal 16 4 5 3" xfId="9710" xr:uid="{00000000-0005-0000-0000-00000F260000}"/>
    <cellStyle name="Normal 16 4 6" xfId="9711" xr:uid="{00000000-0005-0000-0000-000010260000}"/>
    <cellStyle name="Normal 16 4 6 2" xfId="9712" xr:uid="{00000000-0005-0000-0000-000011260000}"/>
    <cellStyle name="Normal 16 4 7" xfId="9713" xr:uid="{00000000-0005-0000-0000-000012260000}"/>
    <cellStyle name="Normal 16 4 8" xfId="9714" xr:uid="{00000000-0005-0000-0000-000013260000}"/>
    <cellStyle name="Normal 16 4 9" xfId="9715" xr:uid="{00000000-0005-0000-0000-000014260000}"/>
    <cellStyle name="Normal 16 4_Lcc_inputs" xfId="9716" xr:uid="{00000000-0005-0000-0000-000015260000}"/>
    <cellStyle name="Normal 16 5" xfId="9717" xr:uid="{00000000-0005-0000-0000-000016260000}"/>
    <cellStyle name="Normal 16 5 2" xfId="9718" xr:uid="{00000000-0005-0000-0000-000017260000}"/>
    <cellStyle name="Normal 16 5 2 2" xfId="9719" xr:uid="{00000000-0005-0000-0000-000018260000}"/>
    <cellStyle name="Normal 16 5 2 2 2" xfId="9720" xr:uid="{00000000-0005-0000-0000-000019260000}"/>
    <cellStyle name="Normal 16 5 2 2 2 2" xfId="9721" xr:uid="{00000000-0005-0000-0000-00001A260000}"/>
    <cellStyle name="Normal 16 5 2 2 2 2 2" xfId="9722" xr:uid="{00000000-0005-0000-0000-00001B260000}"/>
    <cellStyle name="Normal 16 5 2 2 2 3" xfId="9723" xr:uid="{00000000-0005-0000-0000-00001C260000}"/>
    <cellStyle name="Normal 16 5 2 2 3" xfId="9724" xr:uid="{00000000-0005-0000-0000-00001D260000}"/>
    <cellStyle name="Normal 16 5 2 2 3 2" xfId="9725" xr:uid="{00000000-0005-0000-0000-00001E260000}"/>
    <cellStyle name="Normal 16 5 2 2 3 2 2" xfId="9726" xr:uid="{00000000-0005-0000-0000-00001F260000}"/>
    <cellStyle name="Normal 16 5 2 2 3 3" xfId="9727" xr:uid="{00000000-0005-0000-0000-000020260000}"/>
    <cellStyle name="Normal 16 5 2 2 4" xfId="9728" xr:uid="{00000000-0005-0000-0000-000021260000}"/>
    <cellStyle name="Normal 16 5 2 2 4 2" xfId="9729" xr:uid="{00000000-0005-0000-0000-000022260000}"/>
    <cellStyle name="Normal 16 5 2 2 5" xfId="9730" xr:uid="{00000000-0005-0000-0000-000023260000}"/>
    <cellStyle name="Normal 16 5 2 2_Lcc_inputs" xfId="9731" xr:uid="{00000000-0005-0000-0000-000024260000}"/>
    <cellStyle name="Normal 16 5 2 3" xfId="9732" xr:uid="{00000000-0005-0000-0000-000025260000}"/>
    <cellStyle name="Normal 16 5 2 3 2" xfId="9733" xr:uid="{00000000-0005-0000-0000-000026260000}"/>
    <cellStyle name="Normal 16 5 2 3 2 2" xfId="9734" xr:uid="{00000000-0005-0000-0000-000027260000}"/>
    <cellStyle name="Normal 16 5 2 3 2 3" xfId="9735" xr:uid="{00000000-0005-0000-0000-000028260000}"/>
    <cellStyle name="Normal 16 5 2 3 3" xfId="9736" xr:uid="{00000000-0005-0000-0000-000029260000}"/>
    <cellStyle name="Normal 16 5 2 3 4" xfId="9737" xr:uid="{00000000-0005-0000-0000-00002A260000}"/>
    <cellStyle name="Normal 16 5 2 3_Lcc_inputs" xfId="9738" xr:uid="{00000000-0005-0000-0000-00002B260000}"/>
    <cellStyle name="Normal 16 5 2 4" xfId="9739" xr:uid="{00000000-0005-0000-0000-00002C260000}"/>
    <cellStyle name="Normal 16 5 2 4 2" xfId="9740" xr:uid="{00000000-0005-0000-0000-00002D260000}"/>
    <cellStyle name="Normal 16 5 2 4 2 2" xfId="9741" xr:uid="{00000000-0005-0000-0000-00002E260000}"/>
    <cellStyle name="Normal 16 5 2 4 3" xfId="9742" xr:uid="{00000000-0005-0000-0000-00002F260000}"/>
    <cellStyle name="Normal 16 5 2 5" xfId="9743" xr:uid="{00000000-0005-0000-0000-000030260000}"/>
    <cellStyle name="Normal 16 5 2 5 2" xfId="9744" xr:uid="{00000000-0005-0000-0000-000031260000}"/>
    <cellStyle name="Normal 16 5 2 6" xfId="9745" xr:uid="{00000000-0005-0000-0000-000032260000}"/>
    <cellStyle name="Normal 16 5 2 7" xfId="9746" xr:uid="{00000000-0005-0000-0000-000033260000}"/>
    <cellStyle name="Normal 16 5 2 8" xfId="9747" xr:uid="{00000000-0005-0000-0000-000034260000}"/>
    <cellStyle name="Normal 16 5 2_Lcc_inputs" xfId="9748" xr:uid="{00000000-0005-0000-0000-000035260000}"/>
    <cellStyle name="Normal 16 5 3" xfId="9749" xr:uid="{00000000-0005-0000-0000-000036260000}"/>
    <cellStyle name="Normal 16 5 3 2" xfId="9750" xr:uid="{00000000-0005-0000-0000-000037260000}"/>
    <cellStyle name="Normal 16 5 3 2 2" xfId="9751" xr:uid="{00000000-0005-0000-0000-000038260000}"/>
    <cellStyle name="Normal 16 5 3 2 2 2" xfId="9752" xr:uid="{00000000-0005-0000-0000-000039260000}"/>
    <cellStyle name="Normal 16 5 3 2 3" xfId="9753" xr:uid="{00000000-0005-0000-0000-00003A260000}"/>
    <cellStyle name="Normal 16 5 3 3" xfId="9754" xr:uid="{00000000-0005-0000-0000-00003B260000}"/>
    <cellStyle name="Normal 16 5 3 3 2" xfId="9755" xr:uid="{00000000-0005-0000-0000-00003C260000}"/>
    <cellStyle name="Normal 16 5 3 3 2 2" xfId="9756" xr:uid="{00000000-0005-0000-0000-00003D260000}"/>
    <cellStyle name="Normal 16 5 3 3 3" xfId="9757" xr:uid="{00000000-0005-0000-0000-00003E260000}"/>
    <cellStyle name="Normal 16 5 3 4" xfId="9758" xr:uid="{00000000-0005-0000-0000-00003F260000}"/>
    <cellStyle name="Normal 16 5 3 4 2" xfId="9759" xr:uid="{00000000-0005-0000-0000-000040260000}"/>
    <cellStyle name="Normal 16 5 3 5" xfId="9760" xr:uid="{00000000-0005-0000-0000-000041260000}"/>
    <cellStyle name="Normal 16 5 3_Lcc_inputs" xfId="9761" xr:uid="{00000000-0005-0000-0000-000042260000}"/>
    <cellStyle name="Normal 16 5 4" xfId="9762" xr:uid="{00000000-0005-0000-0000-000043260000}"/>
    <cellStyle name="Normal 16 5 4 2" xfId="9763" xr:uid="{00000000-0005-0000-0000-000044260000}"/>
    <cellStyle name="Normal 16 5 4 2 2" xfId="9764" xr:uid="{00000000-0005-0000-0000-000045260000}"/>
    <cellStyle name="Normal 16 5 4 2 3" xfId="9765" xr:uid="{00000000-0005-0000-0000-000046260000}"/>
    <cellStyle name="Normal 16 5 4 3" xfId="9766" xr:uid="{00000000-0005-0000-0000-000047260000}"/>
    <cellStyle name="Normal 16 5 4 4" xfId="9767" xr:uid="{00000000-0005-0000-0000-000048260000}"/>
    <cellStyle name="Normal 16 5 4_Lcc_inputs" xfId="9768" xr:uid="{00000000-0005-0000-0000-000049260000}"/>
    <cellStyle name="Normal 16 5 5" xfId="9769" xr:uid="{00000000-0005-0000-0000-00004A260000}"/>
    <cellStyle name="Normal 16 5 5 2" xfId="9770" xr:uid="{00000000-0005-0000-0000-00004B260000}"/>
    <cellStyle name="Normal 16 5 5 2 2" xfId="9771" xr:uid="{00000000-0005-0000-0000-00004C260000}"/>
    <cellStyle name="Normal 16 5 5 3" xfId="9772" xr:uid="{00000000-0005-0000-0000-00004D260000}"/>
    <cellStyle name="Normal 16 5 6" xfId="9773" xr:uid="{00000000-0005-0000-0000-00004E260000}"/>
    <cellStyle name="Normal 16 5 6 2" xfId="9774" xr:uid="{00000000-0005-0000-0000-00004F260000}"/>
    <cellStyle name="Normal 16 5 7" xfId="9775" xr:uid="{00000000-0005-0000-0000-000050260000}"/>
    <cellStyle name="Normal 16 5 8" xfId="9776" xr:uid="{00000000-0005-0000-0000-000051260000}"/>
    <cellStyle name="Normal 16 5 9" xfId="9777" xr:uid="{00000000-0005-0000-0000-000052260000}"/>
    <cellStyle name="Normal 16 5_Lcc_inputs" xfId="9778" xr:uid="{00000000-0005-0000-0000-000053260000}"/>
    <cellStyle name="Normal 16 6" xfId="9779" xr:uid="{00000000-0005-0000-0000-000054260000}"/>
    <cellStyle name="Normal 16 6 2" xfId="9780" xr:uid="{00000000-0005-0000-0000-000055260000}"/>
    <cellStyle name="Normal 16 6 2 2" xfId="9781" xr:uid="{00000000-0005-0000-0000-000056260000}"/>
    <cellStyle name="Normal 16 6 2 2 2" xfId="9782" xr:uid="{00000000-0005-0000-0000-000057260000}"/>
    <cellStyle name="Normal 16 6 2 2 2 2" xfId="9783" xr:uid="{00000000-0005-0000-0000-000058260000}"/>
    <cellStyle name="Normal 16 6 2 2 2 2 2" xfId="9784" xr:uid="{00000000-0005-0000-0000-000059260000}"/>
    <cellStyle name="Normal 16 6 2 2 2 3" xfId="9785" xr:uid="{00000000-0005-0000-0000-00005A260000}"/>
    <cellStyle name="Normal 16 6 2 2 3" xfId="9786" xr:uid="{00000000-0005-0000-0000-00005B260000}"/>
    <cellStyle name="Normal 16 6 2 2 3 2" xfId="9787" xr:uid="{00000000-0005-0000-0000-00005C260000}"/>
    <cellStyle name="Normal 16 6 2 2 3 2 2" xfId="9788" xr:uid="{00000000-0005-0000-0000-00005D260000}"/>
    <cellStyle name="Normal 16 6 2 2 3 3" xfId="9789" xr:uid="{00000000-0005-0000-0000-00005E260000}"/>
    <cellStyle name="Normal 16 6 2 2 4" xfId="9790" xr:uid="{00000000-0005-0000-0000-00005F260000}"/>
    <cellStyle name="Normal 16 6 2 2 4 2" xfId="9791" xr:uid="{00000000-0005-0000-0000-000060260000}"/>
    <cellStyle name="Normal 16 6 2 2 5" xfId="9792" xr:uid="{00000000-0005-0000-0000-000061260000}"/>
    <cellStyle name="Normal 16 6 2 2_Lcc_inputs" xfId="9793" xr:uid="{00000000-0005-0000-0000-000062260000}"/>
    <cellStyle name="Normal 16 6 2 3" xfId="9794" xr:uid="{00000000-0005-0000-0000-000063260000}"/>
    <cellStyle name="Normal 16 6 2 3 2" xfId="9795" xr:uid="{00000000-0005-0000-0000-000064260000}"/>
    <cellStyle name="Normal 16 6 2 3 2 2" xfId="9796" xr:uid="{00000000-0005-0000-0000-000065260000}"/>
    <cellStyle name="Normal 16 6 2 3 2 3" xfId="9797" xr:uid="{00000000-0005-0000-0000-000066260000}"/>
    <cellStyle name="Normal 16 6 2 3 3" xfId="9798" xr:uid="{00000000-0005-0000-0000-000067260000}"/>
    <cellStyle name="Normal 16 6 2 3 4" xfId="9799" xr:uid="{00000000-0005-0000-0000-000068260000}"/>
    <cellStyle name="Normal 16 6 2 3_Lcc_inputs" xfId="9800" xr:uid="{00000000-0005-0000-0000-000069260000}"/>
    <cellStyle name="Normal 16 6 2 4" xfId="9801" xr:uid="{00000000-0005-0000-0000-00006A260000}"/>
    <cellStyle name="Normal 16 6 2 4 2" xfId="9802" xr:uid="{00000000-0005-0000-0000-00006B260000}"/>
    <cellStyle name="Normal 16 6 2 4 2 2" xfId="9803" xr:uid="{00000000-0005-0000-0000-00006C260000}"/>
    <cellStyle name="Normal 16 6 2 4 3" xfId="9804" xr:uid="{00000000-0005-0000-0000-00006D260000}"/>
    <cellStyle name="Normal 16 6 2 5" xfId="9805" xr:uid="{00000000-0005-0000-0000-00006E260000}"/>
    <cellStyle name="Normal 16 6 2 5 2" xfId="9806" xr:uid="{00000000-0005-0000-0000-00006F260000}"/>
    <cellStyle name="Normal 16 6 2 6" xfId="9807" xr:uid="{00000000-0005-0000-0000-000070260000}"/>
    <cellStyle name="Normal 16 6 2 7" xfId="9808" xr:uid="{00000000-0005-0000-0000-000071260000}"/>
    <cellStyle name="Normal 16 6 2 8" xfId="9809" xr:uid="{00000000-0005-0000-0000-000072260000}"/>
    <cellStyle name="Normal 16 6 2_Lcc_inputs" xfId="9810" xr:uid="{00000000-0005-0000-0000-000073260000}"/>
    <cellStyle name="Normal 16 6 3" xfId="9811" xr:uid="{00000000-0005-0000-0000-000074260000}"/>
    <cellStyle name="Normal 16 6 3 2" xfId="9812" xr:uid="{00000000-0005-0000-0000-000075260000}"/>
    <cellStyle name="Normal 16 6 3 2 2" xfId="9813" xr:uid="{00000000-0005-0000-0000-000076260000}"/>
    <cellStyle name="Normal 16 6 3 2 2 2" xfId="9814" xr:uid="{00000000-0005-0000-0000-000077260000}"/>
    <cellStyle name="Normal 16 6 3 2 3" xfId="9815" xr:uid="{00000000-0005-0000-0000-000078260000}"/>
    <cellStyle name="Normal 16 6 3 3" xfId="9816" xr:uid="{00000000-0005-0000-0000-000079260000}"/>
    <cellStyle name="Normal 16 6 3 3 2" xfId="9817" xr:uid="{00000000-0005-0000-0000-00007A260000}"/>
    <cellStyle name="Normal 16 6 3 3 2 2" xfId="9818" xr:uid="{00000000-0005-0000-0000-00007B260000}"/>
    <cellStyle name="Normal 16 6 3 3 3" xfId="9819" xr:uid="{00000000-0005-0000-0000-00007C260000}"/>
    <cellStyle name="Normal 16 6 3 4" xfId="9820" xr:uid="{00000000-0005-0000-0000-00007D260000}"/>
    <cellStyle name="Normal 16 6 3 4 2" xfId="9821" xr:uid="{00000000-0005-0000-0000-00007E260000}"/>
    <cellStyle name="Normal 16 6 3 5" xfId="9822" xr:uid="{00000000-0005-0000-0000-00007F260000}"/>
    <cellStyle name="Normal 16 6 3_Lcc_inputs" xfId="9823" xr:uid="{00000000-0005-0000-0000-000080260000}"/>
    <cellStyle name="Normal 16 6 4" xfId="9824" xr:uid="{00000000-0005-0000-0000-000081260000}"/>
    <cellStyle name="Normal 16 6 4 2" xfId="9825" xr:uid="{00000000-0005-0000-0000-000082260000}"/>
    <cellStyle name="Normal 16 6 4 2 2" xfId="9826" xr:uid="{00000000-0005-0000-0000-000083260000}"/>
    <cellStyle name="Normal 16 6 4 2 3" xfId="9827" xr:uid="{00000000-0005-0000-0000-000084260000}"/>
    <cellStyle name="Normal 16 6 4 3" xfId="9828" xr:uid="{00000000-0005-0000-0000-000085260000}"/>
    <cellStyle name="Normal 16 6 4 4" xfId="9829" xr:uid="{00000000-0005-0000-0000-000086260000}"/>
    <cellStyle name="Normal 16 6 4_Lcc_inputs" xfId="9830" xr:uid="{00000000-0005-0000-0000-000087260000}"/>
    <cellStyle name="Normal 16 6 5" xfId="9831" xr:uid="{00000000-0005-0000-0000-000088260000}"/>
    <cellStyle name="Normal 16 6 5 2" xfId="9832" xr:uid="{00000000-0005-0000-0000-000089260000}"/>
    <cellStyle name="Normal 16 6 5 2 2" xfId="9833" xr:uid="{00000000-0005-0000-0000-00008A260000}"/>
    <cellStyle name="Normal 16 6 5 3" xfId="9834" xr:uid="{00000000-0005-0000-0000-00008B260000}"/>
    <cellStyle name="Normal 16 6 6" xfId="9835" xr:uid="{00000000-0005-0000-0000-00008C260000}"/>
    <cellStyle name="Normal 16 6 6 2" xfId="9836" xr:uid="{00000000-0005-0000-0000-00008D260000}"/>
    <cellStyle name="Normal 16 6 7" xfId="9837" xr:uid="{00000000-0005-0000-0000-00008E260000}"/>
    <cellStyle name="Normal 16 6 8" xfId="9838" xr:uid="{00000000-0005-0000-0000-00008F260000}"/>
    <cellStyle name="Normal 16 6 9" xfId="9839" xr:uid="{00000000-0005-0000-0000-000090260000}"/>
    <cellStyle name="Normal 16 6_Lcc_inputs" xfId="9840" xr:uid="{00000000-0005-0000-0000-000091260000}"/>
    <cellStyle name="Normal 16 7" xfId="9841" xr:uid="{00000000-0005-0000-0000-000092260000}"/>
    <cellStyle name="Normal 16 7 2" xfId="9842" xr:uid="{00000000-0005-0000-0000-000093260000}"/>
    <cellStyle name="Normal 16 7 2 2" xfId="9843" xr:uid="{00000000-0005-0000-0000-000094260000}"/>
    <cellStyle name="Normal 16 7 2 2 2" xfId="9844" xr:uid="{00000000-0005-0000-0000-000095260000}"/>
    <cellStyle name="Normal 16 7 2 2 2 2" xfId="9845" xr:uid="{00000000-0005-0000-0000-000096260000}"/>
    <cellStyle name="Normal 16 7 2 2 2 2 2" xfId="9846" xr:uid="{00000000-0005-0000-0000-000097260000}"/>
    <cellStyle name="Normal 16 7 2 2 2 3" xfId="9847" xr:uid="{00000000-0005-0000-0000-000098260000}"/>
    <cellStyle name="Normal 16 7 2 2 3" xfId="9848" xr:uid="{00000000-0005-0000-0000-000099260000}"/>
    <cellStyle name="Normal 16 7 2 2 3 2" xfId="9849" xr:uid="{00000000-0005-0000-0000-00009A260000}"/>
    <cellStyle name="Normal 16 7 2 2 3 2 2" xfId="9850" xr:uid="{00000000-0005-0000-0000-00009B260000}"/>
    <cellStyle name="Normal 16 7 2 2 3 3" xfId="9851" xr:uid="{00000000-0005-0000-0000-00009C260000}"/>
    <cellStyle name="Normal 16 7 2 2 4" xfId="9852" xr:uid="{00000000-0005-0000-0000-00009D260000}"/>
    <cellStyle name="Normal 16 7 2 2 4 2" xfId="9853" xr:uid="{00000000-0005-0000-0000-00009E260000}"/>
    <cellStyle name="Normal 16 7 2 2 5" xfId="9854" xr:uid="{00000000-0005-0000-0000-00009F260000}"/>
    <cellStyle name="Normal 16 7 2 2_Lcc_inputs" xfId="9855" xr:uid="{00000000-0005-0000-0000-0000A0260000}"/>
    <cellStyle name="Normal 16 7 2 3" xfId="9856" xr:uid="{00000000-0005-0000-0000-0000A1260000}"/>
    <cellStyle name="Normal 16 7 2 3 2" xfId="9857" xr:uid="{00000000-0005-0000-0000-0000A2260000}"/>
    <cellStyle name="Normal 16 7 2 3 2 2" xfId="9858" xr:uid="{00000000-0005-0000-0000-0000A3260000}"/>
    <cellStyle name="Normal 16 7 2 3 2 3" xfId="9859" xr:uid="{00000000-0005-0000-0000-0000A4260000}"/>
    <cellStyle name="Normal 16 7 2 3 3" xfId="9860" xr:uid="{00000000-0005-0000-0000-0000A5260000}"/>
    <cellStyle name="Normal 16 7 2 3 4" xfId="9861" xr:uid="{00000000-0005-0000-0000-0000A6260000}"/>
    <cellStyle name="Normal 16 7 2 3_Lcc_inputs" xfId="9862" xr:uid="{00000000-0005-0000-0000-0000A7260000}"/>
    <cellStyle name="Normal 16 7 2 4" xfId="9863" xr:uid="{00000000-0005-0000-0000-0000A8260000}"/>
    <cellStyle name="Normal 16 7 2 4 2" xfId="9864" xr:uid="{00000000-0005-0000-0000-0000A9260000}"/>
    <cellStyle name="Normal 16 7 2 4 2 2" xfId="9865" xr:uid="{00000000-0005-0000-0000-0000AA260000}"/>
    <cellStyle name="Normal 16 7 2 4 3" xfId="9866" xr:uid="{00000000-0005-0000-0000-0000AB260000}"/>
    <cellStyle name="Normal 16 7 2 5" xfId="9867" xr:uid="{00000000-0005-0000-0000-0000AC260000}"/>
    <cellStyle name="Normal 16 7 2 5 2" xfId="9868" xr:uid="{00000000-0005-0000-0000-0000AD260000}"/>
    <cellStyle name="Normal 16 7 2 6" xfId="9869" xr:uid="{00000000-0005-0000-0000-0000AE260000}"/>
    <cellStyle name="Normal 16 7 2 7" xfId="9870" xr:uid="{00000000-0005-0000-0000-0000AF260000}"/>
    <cellStyle name="Normal 16 7 2 8" xfId="9871" xr:uid="{00000000-0005-0000-0000-0000B0260000}"/>
    <cellStyle name="Normal 16 7 2_Lcc_inputs" xfId="9872" xr:uid="{00000000-0005-0000-0000-0000B1260000}"/>
    <cellStyle name="Normal 16 7 3" xfId="9873" xr:uid="{00000000-0005-0000-0000-0000B2260000}"/>
    <cellStyle name="Normal 16 7 3 2" xfId="9874" xr:uid="{00000000-0005-0000-0000-0000B3260000}"/>
    <cellStyle name="Normal 16 7 3 2 2" xfId="9875" xr:uid="{00000000-0005-0000-0000-0000B4260000}"/>
    <cellStyle name="Normal 16 7 3 2 2 2" xfId="9876" xr:uid="{00000000-0005-0000-0000-0000B5260000}"/>
    <cellStyle name="Normal 16 7 3 2 3" xfId="9877" xr:uid="{00000000-0005-0000-0000-0000B6260000}"/>
    <cellStyle name="Normal 16 7 3 3" xfId="9878" xr:uid="{00000000-0005-0000-0000-0000B7260000}"/>
    <cellStyle name="Normal 16 7 3 3 2" xfId="9879" xr:uid="{00000000-0005-0000-0000-0000B8260000}"/>
    <cellStyle name="Normal 16 7 3 3 2 2" xfId="9880" xr:uid="{00000000-0005-0000-0000-0000B9260000}"/>
    <cellStyle name="Normal 16 7 3 3 3" xfId="9881" xr:uid="{00000000-0005-0000-0000-0000BA260000}"/>
    <cellStyle name="Normal 16 7 3 4" xfId="9882" xr:uid="{00000000-0005-0000-0000-0000BB260000}"/>
    <cellStyle name="Normal 16 7 3 4 2" xfId="9883" xr:uid="{00000000-0005-0000-0000-0000BC260000}"/>
    <cellStyle name="Normal 16 7 3 5" xfId="9884" xr:uid="{00000000-0005-0000-0000-0000BD260000}"/>
    <cellStyle name="Normal 16 7 3_Lcc_inputs" xfId="9885" xr:uid="{00000000-0005-0000-0000-0000BE260000}"/>
    <cellStyle name="Normal 16 7 4" xfId="9886" xr:uid="{00000000-0005-0000-0000-0000BF260000}"/>
    <cellStyle name="Normal 16 7 4 2" xfId="9887" xr:uid="{00000000-0005-0000-0000-0000C0260000}"/>
    <cellStyle name="Normal 16 7 4 2 2" xfId="9888" xr:uid="{00000000-0005-0000-0000-0000C1260000}"/>
    <cellStyle name="Normal 16 7 4 2 3" xfId="9889" xr:uid="{00000000-0005-0000-0000-0000C2260000}"/>
    <cellStyle name="Normal 16 7 4 3" xfId="9890" xr:uid="{00000000-0005-0000-0000-0000C3260000}"/>
    <cellStyle name="Normal 16 7 4 4" xfId="9891" xr:uid="{00000000-0005-0000-0000-0000C4260000}"/>
    <cellStyle name="Normal 16 7 4_Lcc_inputs" xfId="9892" xr:uid="{00000000-0005-0000-0000-0000C5260000}"/>
    <cellStyle name="Normal 16 7 5" xfId="9893" xr:uid="{00000000-0005-0000-0000-0000C6260000}"/>
    <cellStyle name="Normal 16 7 5 2" xfId="9894" xr:uid="{00000000-0005-0000-0000-0000C7260000}"/>
    <cellStyle name="Normal 16 7 5 2 2" xfId="9895" xr:uid="{00000000-0005-0000-0000-0000C8260000}"/>
    <cellStyle name="Normal 16 7 5 3" xfId="9896" xr:uid="{00000000-0005-0000-0000-0000C9260000}"/>
    <cellStyle name="Normal 16 7 6" xfId="9897" xr:uid="{00000000-0005-0000-0000-0000CA260000}"/>
    <cellStyle name="Normal 16 7 6 2" xfId="9898" xr:uid="{00000000-0005-0000-0000-0000CB260000}"/>
    <cellStyle name="Normal 16 7 7" xfId="9899" xr:uid="{00000000-0005-0000-0000-0000CC260000}"/>
    <cellStyle name="Normal 16 7 8" xfId="9900" xr:uid="{00000000-0005-0000-0000-0000CD260000}"/>
    <cellStyle name="Normal 16 7 9" xfId="9901" xr:uid="{00000000-0005-0000-0000-0000CE260000}"/>
    <cellStyle name="Normal 16 7_Lcc_inputs" xfId="9902" xr:uid="{00000000-0005-0000-0000-0000CF260000}"/>
    <cellStyle name="Normal 16 8" xfId="9903" xr:uid="{00000000-0005-0000-0000-0000D0260000}"/>
    <cellStyle name="Normal 16 8 2" xfId="9904" xr:uid="{00000000-0005-0000-0000-0000D1260000}"/>
    <cellStyle name="Normal 16 8 2 2" xfId="9905" xr:uid="{00000000-0005-0000-0000-0000D2260000}"/>
    <cellStyle name="Normal 16 8 2 2 2" xfId="9906" xr:uid="{00000000-0005-0000-0000-0000D3260000}"/>
    <cellStyle name="Normal 16 8 2 2 2 2" xfId="9907" xr:uid="{00000000-0005-0000-0000-0000D4260000}"/>
    <cellStyle name="Normal 16 8 2 2 3" xfId="9908" xr:uid="{00000000-0005-0000-0000-0000D5260000}"/>
    <cellStyle name="Normal 16 8 2 3" xfId="9909" xr:uid="{00000000-0005-0000-0000-0000D6260000}"/>
    <cellStyle name="Normal 16 8 2 3 2" xfId="9910" xr:uid="{00000000-0005-0000-0000-0000D7260000}"/>
    <cellStyle name="Normal 16 8 2 3 2 2" xfId="9911" xr:uid="{00000000-0005-0000-0000-0000D8260000}"/>
    <cellStyle name="Normal 16 8 2 3 3" xfId="9912" xr:uid="{00000000-0005-0000-0000-0000D9260000}"/>
    <cellStyle name="Normal 16 8 2 4" xfId="9913" xr:uid="{00000000-0005-0000-0000-0000DA260000}"/>
    <cellStyle name="Normal 16 8 2 4 2" xfId="9914" xr:uid="{00000000-0005-0000-0000-0000DB260000}"/>
    <cellStyle name="Normal 16 8 2 5" xfId="9915" xr:uid="{00000000-0005-0000-0000-0000DC260000}"/>
    <cellStyle name="Normal 16 8 2_Lcc_inputs" xfId="9916" xr:uid="{00000000-0005-0000-0000-0000DD260000}"/>
    <cellStyle name="Normal 16 8 3" xfId="9917" xr:uid="{00000000-0005-0000-0000-0000DE260000}"/>
    <cellStyle name="Normal 16 8 3 2" xfId="9918" xr:uid="{00000000-0005-0000-0000-0000DF260000}"/>
    <cellStyle name="Normal 16 8 3 2 2" xfId="9919" xr:uid="{00000000-0005-0000-0000-0000E0260000}"/>
    <cellStyle name="Normal 16 8 3 2 3" xfId="9920" xr:uid="{00000000-0005-0000-0000-0000E1260000}"/>
    <cellStyle name="Normal 16 8 3 3" xfId="9921" xr:uid="{00000000-0005-0000-0000-0000E2260000}"/>
    <cellStyle name="Normal 16 8 3 4" xfId="9922" xr:uid="{00000000-0005-0000-0000-0000E3260000}"/>
    <cellStyle name="Normal 16 8 3_Lcc_inputs" xfId="9923" xr:uid="{00000000-0005-0000-0000-0000E4260000}"/>
    <cellStyle name="Normal 16 8 4" xfId="9924" xr:uid="{00000000-0005-0000-0000-0000E5260000}"/>
    <cellStyle name="Normal 16 8 4 2" xfId="9925" xr:uid="{00000000-0005-0000-0000-0000E6260000}"/>
    <cellStyle name="Normal 16 8 4 2 2" xfId="9926" xr:uid="{00000000-0005-0000-0000-0000E7260000}"/>
    <cellStyle name="Normal 16 8 4 3" xfId="9927" xr:uid="{00000000-0005-0000-0000-0000E8260000}"/>
    <cellStyle name="Normal 16 8 5" xfId="9928" xr:uid="{00000000-0005-0000-0000-0000E9260000}"/>
    <cellStyle name="Normal 16 8 5 2" xfId="9929" xr:uid="{00000000-0005-0000-0000-0000EA260000}"/>
    <cellStyle name="Normal 16 8 6" xfId="9930" xr:uid="{00000000-0005-0000-0000-0000EB260000}"/>
    <cellStyle name="Normal 16 8 7" xfId="9931" xr:uid="{00000000-0005-0000-0000-0000EC260000}"/>
    <cellStyle name="Normal 16 8 8" xfId="9932" xr:uid="{00000000-0005-0000-0000-0000ED260000}"/>
    <cellStyle name="Normal 16 8_Lcc_inputs" xfId="9933" xr:uid="{00000000-0005-0000-0000-0000EE260000}"/>
    <cellStyle name="Normal 16 9" xfId="9934" xr:uid="{00000000-0005-0000-0000-0000EF260000}"/>
    <cellStyle name="Normal 16 9 2" xfId="9935" xr:uid="{00000000-0005-0000-0000-0000F0260000}"/>
    <cellStyle name="Normal 16 9 2 2" xfId="9936" xr:uid="{00000000-0005-0000-0000-0000F1260000}"/>
    <cellStyle name="Normal 16 9 2 2 2" xfId="9937" xr:uid="{00000000-0005-0000-0000-0000F2260000}"/>
    <cellStyle name="Normal 16 9 2 2 2 2" xfId="9938" xr:uid="{00000000-0005-0000-0000-0000F3260000}"/>
    <cellStyle name="Normal 16 9 2 2 3" xfId="9939" xr:uid="{00000000-0005-0000-0000-0000F4260000}"/>
    <cellStyle name="Normal 16 9 2 3" xfId="9940" xr:uid="{00000000-0005-0000-0000-0000F5260000}"/>
    <cellStyle name="Normal 16 9 2 3 2" xfId="9941" xr:uid="{00000000-0005-0000-0000-0000F6260000}"/>
    <cellStyle name="Normal 16 9 2 3 2 2" xfId="9942" xr:uid="{00000000-0005-0000-0000-0000F7260000}"/>
    <cellStyle name="Normal 16 9 2 3 3" xfId="9943" xr:uid="{00000000-0005-0000-0000-0000F8260000}"/>
    <cellStyle name="Normal 16 9 2 4" xfId="9944" xr:uid="{00000000-0005-0000-0000-0000F9260000}"/>
    <cellStyle name="Normal 16 9 2 4 2" xfId="9945" xr:uid="{00000000-0005-0000-0000-0000FA260000}"/>
    <cellStyle name="Normal 16 9 2 5" xfId="9946" xr:uid="{00000000-0005-0000-0000-0000FB260000}"/>
    <cellStyle name="Normal 16 9 2_Lcc_inputs" xfId="9947" xr:uid="{00000000-0005-0000-0000-0000FC260000}"/>
    <cellStyle name="Normal 16 9 3" xfId="9948" xr:uid="{00000000-0005-0000-0000-0000FD260000}"/>
    <cellStyle name="Normal 16 9 3 2" xfId="9949" xr:uid="{00000000-0005-0000-0000-0000FE260000}"/>
    <cellStyle name="Normal 16 9 3 2 2" xfId="9950" xr:uid="{00000000-0005-0000-0000-0000FF260000}"/>
    <cellStyle name="Normal 16 9 3 2 3" xfId="9951" xr:uid="{00000000-0005-0000-0000-000000270000}"/>
    <cellStyle name="Normal 16 9 3 3" xfId="9952" xr:uid="{00000000-0005-0000-0000-000001270000}"/>
    <cellStyle name="Normal 16 9 3 4" xfId="9953" xr:uid="{00000000-0005-0000-0000-000002270000}"/>
    <cellStyle name="Normal 16 9 3_Lcc_inputs" xfId="9954" xr:uid="{00000000-0005-0000-0000-000003270000}"/>
    <cellStyle name="Normal 16 9 4" xfId="9955" xr:uid="{00000000-0005-0000-0000-000004270000}"/>
    <cellStyle name="Normal 16 9 4 2" xfId="9956" xr:uid="{00000000-0005-0000-0000-000005270000}"/>
    <cellStyle name="Normal 16 9 4 2 2" xfId="9957" xr:uid="{00000000-0005-0000-0000-000006270000}"/>
    <cellStyle name="Normal 16 9 4 3" xfId="9958" xr:uid="{00000000-0005-0000-0000-000007270000}"/>
    <cellStyle name="Normal 16 9 5" xfId="9959" xr:uid="{00000000-0005-0000-0000-000008270000}"/>
    <cellStyle name="Normal 16 9 5 2" xfId="9960" xr:uid="{00000000-0005-0000-0000-000009270000}"/>
    <cellStyle name="Normal 16 9 6" xfId="9961" xr:uid="{00000000-0005-0000-0000-00000A270000}"/>
    <cellStyle name="Normal 16 9 7" xfId="9962" xr:uid="{00000000-0005-0000-0000-00000B270000}"/>
    <cellStyle name="Normal 16 9 8" xfId="9963" xr:uid="{00000000-0005-0000-0000-00000C270000}"/>
    <cellStyle name="Normal 16 9_Lcc_inputs" xfId="9964" xr:uid="{00000000-0005-0000-0000-00000D270000}"/>
    <cellStyle name="Normal 16_Lcc_inputs" xfId="9965" xr:uid="{00000000-0005-0000-0000-00000E270000}"/>
    <cellStyle name="Normal 17" xfId="9966" xr:uid="{00000000-0005-0000-0000-00000F270000}"/>
    <cellStyle name="Normal 17 10" xfId="9967" xr:uid="{00000000-0005-0000-0000-000010270000}"/>
    <cellStyle name="Normal 17 10 2" xfId="9968" xr:uid="{00000000-0005-0000-0000-000011270000}"/>
    <cellStyle name="Normal 17 10 2 2" xfId="9969" xr:uid="{00000000-0005-0000-0000-000012270000}"/>
    <cellStyle name="Normal 17 10 2 2 2" xfId="9970" xr:uid="{00000000-0005-0000-0000-000013270000}"/>
    <cellStyle name="Normal 17 10 2 2 3" xfId="9971" xr:uid="{00000000-0005-0000-0000-000014270000}"/>
    <cellStyle name="Normal 17 10 2 3" xfId="9972" xr:uid="{00000000-0005-0000-0000-000015270000}"/>
    <cellStyle name="Normal 17 10 2 4" xfId="9973" xr:uid="{00000000-0005-0000-0000-000016270000}"/>
    <cellStyle name="Normal 17 10 2_Lcc_inputs" xfId="9974" xr:uid="{00000000-0005-0000-0000-000017270000}"/>
    <cellStyle name="Normal 17 10 3" xfId="9975" xr:uid="{00000000-0005-0000-0000-000018270000}"/>
    <cellStyle name="Normal 17 10 3 2" xfId="9976" xr:uid="{00000000-0005-0000-0000-000019270000}"/>
    <cellStyle name="Normal 17 10 3 2 2" xfId="9977" xr:uid="{00000000-0005-0000-0000-00001A270000}"/>
    <cellStyle name="Normal 17 10 3 3" xfId="9978" xr:uid="{00000000-0005-0000-0000-00001B270000}"/>
    <cellStyle name="Normal 17 10 4" xfId="9979" xr:uid="{00000000-0005-0000-0000-00001C270000}"/>
    <cellStyle name="Normal 17 10 4 2" xfId="9980" xr:uid="{00000000-0005-0000-0000-00001D270000}"/>
    <cellStyle name="Normal 17 10 5" xfId="9981" xr:uid="{00000000-0005-0000-0000-00001E270000}"/>
    <cellStyle name="Normal 17 10 6" xfId="9982" xr:uid="{00000000-0005-0000-0000-00001F270000}"/>
    <cellStyle name="Normal 17 10 7" xfId="9983" xr:uid="{00000000-0005-0000-0000-000020270000}"/>
    <cellStyle name="Normal 17 10_Lcc_inputs" xfId="9984" xr:uid="{00000000-0005-0000-0000-000021270000}"/>
    <cellStyle name="Normal 17 11" xfId="9985" xr:uid="{00000000-0005-0000-0000-000022270000}"/>
    <cellStyle name="Normal 17 11 2" xfId="9986" xr:uid="{00000000-0005-0000-0000-000023270000}"/>
    <cellStyle name="Normal 17 11 2 2" xfId="9987" xr:uid="{00000000-0005-0000-0000-000024270000}"/>
    <cellStyle name="Normal 17 11 2 3" xfId="9988" xr:uid="{00000000-0005-0000-0000-000025270000}"/>
    <cellStyle name="Normal 17 11 3" xfId="9989" xr:uid="{00000000-0005-0000-0000-000026270000}"/>
    <cellStyle name="Normal 17 11 3 2" xfId="9990" xr:uid="{00000000-0005-0000-0000-000027270000}"/>
    <cellStyle name="Normal 17 11 4" xfId="9991" xr:uid="{00000000-0005-0000-0000-000028270000}"/>
    <cellStyle name="Normal 17 11 5" xfId="9992" xr:uid="{00000000-0005-0000-0000-000029270000}"/>
    <cellStyle name="Normal 17 11_Lcc_inputs" xfId="9993" xr:uid="{00000000-0005-0000-0000-00002A270000}"/>
    <cellStyle name="Normal 17 12" xfId="9994" xr:uid="{00000000-0005-0000-0000-00002B270000}"/>
    <cellStyle name="Normal 17 12 2" xfId="9995" xr:uid="{00000000-0005-0000-0000-00002C270000}"/>
    <cellStyle name="Normal 17 12 2 2" xfId="9996" xr:uid="{00000000-0005-0000-0000-00002D270000}"/>
    <cellStyle name="Normal 17 12 2 3" xfId="9997" xr:uid="{00000000-0005-0000-0000-00002E270000}"/>
    <cellStyle name="Normal 17 12 3" xfId="9998" xr:uid="{00000000-0005-0000-0000-00002F270000}"/>
    <cellStyle name="Normal 17 12 4" xfId="9999" xr:uid="{00000000-0005-0000-0000-000030270000}"/>
    <cellStyle name="Normal 17 12_Lcc_inputs" xfId="10000" xr:uid="{00000000-0005-0000-0000-000031270000}"/>
    <cellStyle name="Normal 17 13" xfId="10001" xr:uid="{00000000-0005-0000-0000-000032270000}"/>
    <cellStyle name="Normal 17 13 2" xfId="10002" xr:uid="{00000000-0005-0000-0000-000033270000}"/>
    <cellStyle name="Normal 17 13 3" xfId="10003" xr:uid="{00000000-0005-0000-0000-000034270000}"/>
    <cellStyle name="Normal 17 14" xfId="10004" xr:uid="{00000000-0005-0000-0000-000035270000}"/>
    <cellStyle name="Normal 17 14 2" xfId="10005" xr:uid="{00000000-0005-0000-0000-000036270000}"/>
    <cellStyle name="Normal 17 15" xfId="10006" xr:uid="{00000000-0005-0000-0000-000037270000}"/>
    <cellStyle name="Normal 17 16" xfId="10007" xr:uid="{00000000-0005-0000-0000-000038270000}"/>
    <cellStyle name="Normal 17 17" xfId="10008" xr:uid="{00000000-0005-0000-0000-000039270000}"/>
    <cellStyle name="Normal 17 18" xfId="10009" xr:uid="{00000000-0005-0000-0000-00003A270000}"/>
    <cellStyle name="Normal 17 2" xfId="10010" xr:uid="{00000000-0005-0000-0000-00003B270000}"/>
    <cellStyle name="Normal 17 2 10" xfId="10011" xr:uid="{00000000-0005-0000-0000-00003C270000}"/>
    <cellStyle name="Normal 17 2 2" xfId="10012" xr:uid="{00000000-0005-0000-0000-00003D270000}"/>
    <cellStyle name="Normal 17 2 2 2" xfId="10013" xr:uid="{00000000-0005-0000-0000-00003E270000}"/>
    <cellStyle name="Normal 17 2 2 2 2" xfId="10014" xr:uid="{00000000-0005-0000-0000-00003F270000}"/>
    <cellStyle name="Normal 17 2 2 2 2 2" xfId="10015" xr:uid="{00000000-0005-0000-0000-000040270000}"/>
    <cellStyle name="Normal 17 2 2 2 2 2 2" xfId="10016" xr:uid="{00000000-0005-0000-0000-000041270000}"/>
    <cellStyle name="Normal 17 2 2 2 2 2 2 2" xfId="10017" xr:uid="{00000000-0005-0000-0000-000042270000}"/>
    <cellStyle name="Normal 17 2 2 2 2 2 3" xfId="10018" xr:uid="{00000000-0005-0000-0000-000043270000}"/>
    <cellStyle name="Normal 17 2 2 2 2 3" xfId="10019" xr:uid="{00000000-0005-0000-0000-000044270000}"/>
    <cellStyle name="Normal 17 2 2 2 2 3 2" xfId="10020" xr:uid="{00000000-0005-0000-0000-000045270000}"/>
    <cellStyle name="Normal 17 2 2 2 2 3 2 2" xfId="10021" xr:uid="{00000000-0005-0000-0000-000046270000}"/>
    <cellStyle name="Normal 17 2 2 2 2 3 3" xfId="10022" xr:uid="{00000000-0005-0000-0000-000047270000}"/>
    <cellStyle name="Normal 17 2 2 2 2 4" xfId="10023" xr:uid="{00000000-0005-0000-0000-000048270000}"/>
    <cellStyle name="Normal 17 2 2 2 2 4 2" xfId="10024" xr:uid="{00000000-0005-0000-0000-000049270000}"/>
    <cellStyle name="Normal 17 2 2 2 2 5" xfId="10025" xr:uid="{00000000-0005-0000-0000-00004A270000}"/>
    <cellStyle name="Normal 17 2 2 2 2_Lcc_inputs" xfId="10026" xr:uid="{00000000-0005-0000-0000-00004B270000}"/>
    <cellStyle name="Normal 17 2 2 2 3" xfId="10027" xr:uid="{00000000-0005-0000-0000-00004C270000}"/>
    <cellStyle name="Normal 17 2 2 2 3 2" xfId="10028" xr:uid="{00000000-0005-0000-0000-00004D270000}"/>
    <cellStyle name="Normal 17 2 2 2 3 2 2" xfId="10029" xr:uid="{00000000-0005-0000-0000-00004E270000}"/>
    <cellStyle name="Normal 17 2 2 2 3 2 3" xfId="10030" xr:uid="{00000000-0005-0000-0000-00004F270000}"/>
    <cellStyle name="Normal 17 2 2 2 3 3" xfId="10031" xr:uid="{00000000-0005-0000-0000-000050270000}"/>
    <cellStyle name="Normal 17 2 2 2 3 4" xfId="10032" xr:uid="{00000000-0005-0000-0000-000051270000}"/>
    <cellStyle name="Normal 17 2 2 2 3_Lcc_inputs" xfId="10033" xr:uid="{00000000-0005-0000-0000-000052270000}"/>
    <cellStyle name="Normal 17 2 2 2 4" xfId="10034" xr:uid="{00000000-0005-0000-0000-000053270000}"/>
    <cellStyle name="Normal 17 2 2 2 4 2" xfId="10035" xr:uid="{00000000-0005-0000-0000-000054270000}"/>
    <cellStyle name="Normal 17 2 2 2 4 2 2" xfId="10036" xr:uid="{00000000-0005-0000-0000-000055270000}"/>
    <cellStyle name="Normal 17 2 2 2 4 3" xfId="10037" xr:uid="{00000000-0005-0000-0000-000056270000}"/>
    <cellStyle name="Normal 17 2 2 2 5" xfId="10038" xr:uid="{00000000-0005-0000-0000-000057270000}"/>
    <cellStyle name="Normal 17 2 2 2 5 2" xfId="10039" xr:uid="{00000000-0005-0000-0000-000058270000}"/>
    <cellStyle name="Normal 17 2 2 2 6" xfId="10040" xr:uid="{00000000-0005-0000-0000-000059270000}"/>
    <cellStyle name="Normal 17 2 2 2 7" xfId="10041" xr:uid="{00000000-0005-0000-0000-00005A270000}"/>
    <cellStyle name="Normal 17 2 2 2 8" xfId="10042" xr:uid="{00000000-0005-0000-0000-00005B270000}"/>
    <cellStyle name="Normal 17 2 2 2_Lcc_inputs" xfId="10043" xr:uid="{00000000-0005-0000-0000-00005C270000}"/>
    <cellStyle name="Normal 17 2 2 3" xfId="10044" xr:uid="{00000000-0005-0000-0000-00005D270000}"/>
    <cellStyle name="Normal 17 2 2 3 2" xfId="10045" xr:uid="{00000000-0005-0000-0000-00005E270000}"/>
    <cellStyle name="Normal 17 2 2 3 2 2" xfId="10046" xr:uid="{00000000-0005-0000-0000-00005F270000}"/>
    <cellStyle name="Normal 17 2 2 3 2 2 2" xfId="10047" xr:uid="{00000000-0005-0000-0000-000060270000}"/>
    <cellStyle name="Normal 17 2 2 3 2 3" xfId="10048" xr:uid="{00000000-0005-0000-0000-000061270000}"/>
    <cellStyle name="Normal 17 2 2 3 3" xfId="10049" xr:uid="{00000000-0005-0000-0000-000062270000}"/>
    <cellStyle name="Normal 17 2 2 3 3 2" xfId="10050" xr:uid="{00000000-0005-0000-0000-000063270000}"/>
    <cellStyle name="Normal 17 2 2 3 3 2 2" xfId="10051" xr:uid="{00000000-0005-0000-0000-000064270000}"/>
    <cellStyle name="Normal 17 2 2 3 3 3" xfId="10052" xr:uid="{00000000-0005-0000-0000-000065270000}"/>
    <cellStyle name="Normal 17 2 2 3 4" xfId="10053" xr:uid="{00000000-0005-0000-0000-000066270000}"/>
    <cellStyle name="Normal 17 2 2 3 4 2" xfId="10054" xr:uid="{00000000-0005-0000-0000-000067270000}"/>
    <cellStyle name="Normal 17 2 2 3 5" xfId="10055" xr:uid="{00000000-0005-0000-0000-000068270000}"/>
    <cellStyle name="Normal 17 2 2 3_Lcc_inputs" xfId="10056" xr:uid="{00000000-0005-0000-0000-000069270000}"/>
    <cellStyle name="Normal 17 2 2 4" xfId="10057" xr:uid="{00000000-0005-0000-0000-00006A270000}"/>
    <cellStyle name="Normal 17 2 2 4 2" xfId="10058" xr:uid="{00000000-0005-0000-0000-00006B270000}"/>
    <cellStyle name="Normal 17 2 2 4 2 2" xfId="10059" xr:uid="{00000000-0005-0000-0000-00006C270000}"/>
    <cellStyle name="Normal 17 2 2 4 2 3" xfId="10060" xr:uid="{00000000-0005-0000-0000-00006D270000}"/>
    <cellStyle name="Normal 17 2 2 4 3" xfId="10061" xr:uid="{00000000-0005-0000-0000-00006E270000}"/>
    <cellStyle name="Normal 17 2 2 4 4" xfId="10062" xr:uid="{00000000-0005-0000-0000-00006F270000}"/>
    <cellStyle name="Normal 17 2 2 4_Lcc_inputs" xfId="10063" xr:uid="{00000000-0005-0000-0000-000070270000}"/>
    <cellStyle name="Normal 17 2 2 5" xfId="10064" xr:uid="{00000000-0005-0000-0000-000071270000}"/>
    <cellStyle name="Normal 17 2 2 5 2" xfId="10065" xr:uid="{00000000-0005-0000-0000-000072270000}"/>
    <cellStyle name="Normal 17 2 2 5 2 2" xfId="10066" xr:uid="{00000000-0005-0000-0000-000073270000}"/>
    <cellStyle name="Normal 17 2 2 5 3" xfId="10067" xr:uid="{00000000-0005-0000-0000-000074270000}"/>
    <cellStyle name="Normal 17 2 2 6" xfId="10068" xr:uid="{00000000-0005-0000-0000-000075270000}"/>
    <cellStyle name="Normal 17 2 2 6 2" xfId="10069" xr:uid="{00000000-0005-0000-0000-000076270000}"/>
    <cellStyle name="Normal 17 2 2 7" xfId="10070" xr:uid="{00000000-0005-0000-0000-000077270000}"/>
    <cellStyle name="Normal 17 2 2 8" xfId="10071" xr:uid="{00000000-0005-0000-0000-000078270000}"/>
    <cellStyle name="Normal 17 2 2 9" xfId="10072" xr:uid="{00000000-0005-0000-0000-000079270000}"/>
    <cellStyle name="Normal 17 2 2_Lcc_inputs" xfId="10073" xr:uid="{00000000-0005-0000-0000-00007A270000}"/>
    <cellStyle name="Normal 17 2 3" xfId="10074" xr:uid="{00000000-0005-0000-0000-00007B270000}"/>
    <cellStyle name="Normal 17 2 3 2" xfId="10075" xr:uid="{00000000-0005-0000-0000-00007C270000}"/>
    <cellStyle name="Normal 17 2 3 2 2" xfId="10076" xr:uid="{00000000-0005-0000-0000-00007D270000}"/>
    <cellStyle name="Normal 17 2 3 2 2 2" xfId="10077" xr:uid="{00000000-0005-0000-0000-00007E270000}"/>
    <cellStyle name="Normal 17 2 3 2 2 2 2" xfId="10078" xr:uid="{00000000-0005-0000-0000-00007F270000}"/>
    <cellStyle name="Normal 17 2 3 2 2 3" xfId="10079" xr:uid="{00000000-0005-0000-0000-000080270000}"/>
    <cellStyle name="Normal 17 2 3 2 3" xfId="10080" xr:uid="{00000000-0005-0000-0000-000081270000}"/>
    <cellStyle name="Normal 17 2 3 2 3 2" xfId="10081" xr:uid="{00000000-0005-0000-0000-000082270000}"/>
    <cellStyle name="Normal 17 2 3 2 3 2 2" xfId="10082" xr:uid="{00000000-0005-0000-0000-000083270000}"/>
    <cellStyle name="Normal 17 2 3 2 3 3" xfId="10083" xr:uid="{00000000-0005-0000-0000-000084270000}"/>
    <cellStyle name="Normal 17 2 3 2 4" xfId="10084" xr:uid="{00000000-0005-0000-0000-000085270000}"/>
    <cellStyle name="Normal 17 2 3 2 4 2" xfId="10085" xr:uid="{00000000-0005-0000-0000-000086270000}"/>
    <cellStyle name="Normal 17 2 3 2 5" xfId="10086" xr:uid="{00000000-0005-0000-0000-000087270000}"/>
    <cellStyle name="Normal 17 2 3 2_Lcc_inputs" xfId="10087" xr:uid="{00000000-0005-0000-0000-000088270000}"/>
    <cellStyle name="Normal 17 2 3 3" xfId="10088" xr:uid="{00000000-0005-0000-0000-000089270000}"/>
    <cellStyle name="Normal 17 2 3 3 2" xfId="10089" xr:uid="{00000000-0005-0000-0000-00008A270000}"/>
    <cellStyle name="Normal 17 2 3 3 2 2" xfId="10090" xr:uid="{00000000-0005-0000-0000-00008B270000}"/>
    <cellStyle name="Normal 17 2 3 3 2 3" xfId="10091" xr:uid="{00000000-0005-0000-0000-00008C270000}"/>
    <cellStyle name="Normal 17 2 3 3 3" xfId="10092" xr:uid="{00000000-0005-0000-0000-00008D270000}"/>
    <cellStyle name="Normal 17 2 3 3 4" xfId="10093" xr:uid="{00000000-0005-0000-0000-00008E270000}"/>
    <cellStyle name="Normal 17 2 3 3_Lcc_inputs" xfId="10094" xr:uid="{00000000-0005-0000-0000-00008F270000}"/>
    <cellStyle name="Normal 17 2 3 4" xfId="10095" xr:uid="{00000000-0005-0000-0000-000090270000}"/>
    <cellStyle name="Normal 17 2 3 4 2" xfId="10096" xr:uid="{00000000-0005-0000-0000-000091270000}"/>
    <cellStyle name="Normal 17 2 3 4 2 2" xfId="10097" xr:uid="{00000000-0005-0000-0000-000092270000}"/>
    <cellStyle name="Normal 17 2 3 4 3" xfId="10098" xr:uid="{00000000-0005-0000-0000-000093270000}"/>
    <cellStyle name="Normal 17 2 3 5" xfId="10099" xr:uid="{00000000-0005-0000-0000-000094270000}"/>
    <cellStyle name="Normal 17 2 3 5 2" xfId="10100" xr:uid="{00000000-0005-0000-0000-000095270000}"/>
    <cellStyle name="Normal 17 2 3 6" xfId="10101" xr:uid="{00000000-0005-0000-0000-000096270000}"/>
    <cellStyle name="Normal 17 2 3 7" xfId="10102" xr:uid="{00000000-0005-0000-0000-000097270000}"/>
    <cellStyle name="Normal 17 2 3 8" xfId="10103" xr:uid="{00000000-0005-0000-0000-000098270000}"/>
    <cellStyle name="Normal 17 2 3_Lcc_inputs" xfId="10104" xr:uid="{00000000-0005-0000-0000-000099270000}"/>
    <cellStyle name="Normal 17 2 4" xfId="10105" xr:uid="{00000000-0005-0000-0000-00009A270000}"/>
    <cellStyle name="Normal 17 2 4 2" xfId="10106" xr:uid="{00000000-0005-0000-0000-00009B270000}"/>
    <cellStyle name="Normal 17 2 4 2 2" xfId="10107" xr:uid="{00000000-0005-0000-0000-00009C270000}"/>
    <cellStyle name="Normal 17 2 4 3" xfId="10108" xr:uid="{00000000-0005-0000-0000-00009D270000}"/>
    <cellStyle name="Normal 17 2 4 3 2" xfId="10109" xr:uid="{00000000-0005-0000-0000-00009E270000}"/>
    <cellStyle name="Normal 17 2 4 3 3" xfId="10110" xr:uid="{00000000-0005-0000-0000-00009F270000}"/>
    <cellStyle name="Normal 17 2 4 4" xfId="10111" xr:uid="{00000000-0005-0000-0000-0000A0270000}"/>
    <cellStyle name="Normal 17 2 4 4 2" xfId="10112" xr:uid="{00000000-0005-0000-0000-0000A1270000}"/>
    <cellStyle name="Normal 17 2 4 5" xfId="10113" xr:uid="{00000000-0005-0000-0000-0000A2270000}"/>
    <cellStyle name="Normal 17 2 4_Lcc_inputs" xfId="10114" xr:uid="{00000000-0005-0000-0000-0000A3270000}"/>
    <cellStyle name="Normal 17 2 5" xfId="10115" xr:uid="{00000000-0005-0000-0000-0000A4270000}"/>
    <cellStyle name="Normal 17 2 5 2" xfId="10116" xr:uid="{00000000-0005-0000-0000-0000A5270000}"/>
    <cellStyle name="Normal 17 2 5 2 2" xfId="10117" xr:uid="{00000000-0005-0000-0000-0000A6270000}"/>
    <cellStyle name="Normal 17 2 5 2 2 2" xfId="10118" xr:uid="{00000000-0005-0000-0000-0000A7270000}"/>
    <cellStyle name="Normal 17 2 5 2 2 3" xfId="10119" xr:uid="{00000000-0005-0000-0000-0000A8270000}"/>
    <cellStyle name="Normal 17 2 5 2 3" xfId="10120" xr:uid="{00000000-0005-0000-0000-0000A9270000}"/>
    <cellStyle name="Normal 17 2 5 2 4" xfId="10121" xr:uid="{00000000-0005-0000-0000-0000AA270000}"/>
    <cellStyle name="Normal 17 2 5 2_Lcc_inputs" xfId="10122" xr:uid="{00000000-0005-0000-0000-0000AB270000}"/>
    <cellStyle name="Normal 17 2 5 3" xfId="10123" xr:uid="{00000000-0005-0000-0000-0000AC270000}"/>
    <cellStyle name="Normal 17 2 5 3 2" xfId="10124" xr:uid="{00000000-0005-0000-0000-0000AD270000}"/>
    <cellStyle name="Normal 17 2 5 3 2 2" xfId="10125" xr:uid="{00000000-0005-0000-0000-0000AE270000}"/>
    <cellStyle name="Normal 17 2 5 3 3" xfId="10126" xr:uid="{00000000-0005-0000-0000-0000AF270000}"/>
    <cellStyle name="Normal 17 2 5 4" xfId="10127" xr:uid="{00000000-0005-0000-0000-0000B0270000}"/>
    <cellStyle name="Normal 17 2 5 4 2" xfId="10128" xr:uid="{00000000-0005-0000-0000-0000B1270000}"/>
    <cellStyle name="Normal 17 2 5 5" xfId="10129" xr:uid="{00000000-0005-0000-0000-0000B2270000}"/>
    <cellStyle name="Normal 17 2 5 6" xfId="10130" xr:uid="{00000000-0005-0000-0000-0000B3270000}"/>
    <cellStyle name="Normal 17 2 5 7" xfId="10131" xr:uid="{00000000-0005-0000-0000-0000B4270000}"/>
    <cellStyle name="Normal 17 2 5_Lcc_inputs" xfId="10132" xr:uid="{00000000-0005-0000-0000-0000B5270000}"/>
    <cellStyle name="Normal 17 2 6" xfId="10133" xr:uid="{00000000-0005-0000-0000-0000B6270000}"/>
    <cellStyle name="Normal 17 2 6 2" xfId="10134" xr:uid="{00000000-0005-0000-0000-0000B7270000}"/>
    <cellStyle name="Normal 17 2 6 2 2" xfId="10135" xr:uid="{00000000-0005-0000-0000-0000B8270000}"/>
    <cellStyle name="Normal 17 2 6 3" xfId="10136" xr:uid="{00000000-0005-0000-0000-0000B9270000}"/>
    <cellStyle name="Normal 17 2 6 3 2" xfId="10137" xr:uid="{00000000-0005-0000-0000-0000BA270000}"/>
    <cellStyle name="Normal 17 2 6 3 3" xfId="10138" xr:uid="{00000000-0005-0000-0000-0000BB270000}"/>
    <cellStyle name="Normal 17 2 6 4" xfId="10139" xr:uid="{00000000-0005-0000-0000-0000BC270000}"/>
    <cellStyle name="Normal 17 2 6 5" xfId="10140" xr:uid="{00000000-0005-0000-0000-0000BD270000}"/>
    <cellStyle name="Normal 17 2 6_Lcc_inputs" xfId="10141" xr:uid="{00000000-0005-0000-0000-0000BE270000}"/>
    <cellStyle name="Normal 17 2 7" xfId="10142" xr:uid="{00000000-0005-0000-0000-0000BF270000}"/>
    <cellStyle name="Normal 17 2 7 2" xfId="10143" xr:uid="{00000000-0005-0000-0000-0000C0270000}"/>
    <cellStyle name="Normal 17 2 7 2 2" xfId="10144" xr:uid="{00000000-0005-0000-0000-0000C1270000}"/>
    <cellStyle name="Normal 17 2 7 2 3" xfId="10145" xr:uid="{00000000-0005-0000-0000-0000C2270000}"/>
    <cellStyle name="Normal 17 2 7 3" xfId="10146" xr:uid="{00000000-0005-0000-0000-0000C3270000}"/>
    <cellStyle name="Normal 17 2 7 4" xfId="10147" xr:uid="{00000000-0005-0000-0000-0000C4270000}"/>
    <cellStyle name="Normal 17 2 7_Lcc_inputs" xfId="10148" xr:uid="{00000000-0005-0000-0000-0000C5270000}"/>
    <cellStyle name="Normal 17 2 8" xfId="10149" xr:uid="{00000000-0005-0000-0000-0000C6270000}"/>
    <cellStyle name="Normal 17 2 8 2" xfId="10150" xr:uid="{00000000-0005-0000-0000-0000C7270000}"/>
    <cellStyle name="Normal 17 2 8 2 2" xfId="10151" xr:uid="{00000000-0005-0000-0000-0000C8270000}"/>
    <cellStyle name="Normal 17 2 8 3" xfId="10152" xr:uid="{00000000-0005-0000-0000-0000C9270000}"/>
    <cellStyle name="Normal 17 2 9" xfId="10153" xr:uid="{00000000-0005-0000-0000-0000CA270000}"/>
    <cellStyle name="Normal 17 2_Lcc_inputs" xfId="10154" xr:uid="{00000000-0005-0000-0000-0000CB270000}"/>
    <cellStyle name="Normal 17 3" xfId="10155" xr:uid="{00000000-0005-0000-0000-0000CC270000}"/>
    <cellStyle name="Normal 17 3 2" xfId="10156" xr:uid="{00000000-0005-0000-0000-0000CD270000}"/>
    <cellStyle name="Normal 17 3 2 2" xfId="10157" xr:uid="{00000000-0005-0000-0000-0000CE270000}"/>
    <cellStyle name="Normal 17 3 2 2 2" xfId="10158" xr:uid="{00000000-0005-0000-0000-0000CF270000}"/>
    <cellStyle name="Normal 17 3 2 2 2 2" xfId="10159" xr:uid="{00000000-0005-0000-0000-0000D0270000}"/>
    <cellStyle name="Normal 17 3 2 2 2 2 2" xfId="10160" xr:uid="{00000000-0005-0000-0000-0000D1270000}"/>
    <cellStyle name="Normal 17 3 2 2 2 3" xfId="10161" xr:uid="{00000000-0005-0000-0000-0000D2270000}"/>
    <cellStyle name="Normal 17 3 2 2 3" xfId="10162" xr:uid="{00000000-0005-0000-0000-0000D3270000}"/>
    <cellStyle name="Normal 17 3 2 2 3 2" xfId="10163" xr:uid="{00000000-0005-0000-0000-0000D4270000}"/>
    <cellStyle name="Normal 17 3 2 2 3 2 2" xfId="10164" xr:uid="{00000000-0005-0000-0000-0000D5270000}"/>
    <cellStyle name="Normal 17 3 2 2 3 3" xfId="10165" xr:uid="{00000000-0005-0000-0000-0000D6270000}"/>
    <cellStyle name="Normal 17 3 2 2 4" xfId="10166" xr:uid="{00000000-0005-0000-0000-0000D7270000}"/>
    <cellStyle name="Normal 17 3 2 2 4 2" xfId="10167" xr:uid="{00000000-0005-0000-0000-0000D8270000}"/>
    <cellStyle name="Normal 17 3 2 2 5" xfId="10168" xr:uid="{00000000-0005-0000-0000-0000D9270000}"/>
    <cellStyle name="Normal 17 3 2 2_Lcc_inputs" xfId="10169" xr:uid="{00000000-0005-0000-0000-0000DA270000}"/>
    <cellStyle name="Normal 17 3 2 3" xfId="10170" xr:uid="{00000000-0005-0000-0000-0000DB270000}"/>
    <cellStyle name="Normal 17 3 2 3 2" xfId="10171" xr:uid="{00000000-0005-0000-0000-0000DC270000}"/>
    <cellStyle name="Normal 17 3 2 3 2 2" xfId="10172" xr:uid="{00000000-0005-0000-0000-0000DD270000}"/>
    <cellStyle name="Normal 17 3 2 3 2 3" xfId="10173" xr:uid="{00000000-0005-0000-0000-0000DE270000}"/>
    <cellStyle name="Normal 17 3 2 3 3" xfId="10174" xr:uid="{00000000-0005-0000-0000-0000DF270000}"/>
    <cellStyle name="Normal 17 3 2 3 4" xfId="10175" xr:uid="{00000000-0005-0000-0000-0000E0270000}"/>
    <cellStyle name="Normal 17 3 2 3_Lcc_inputs" xfId="10176" xr:uid="{00000000-0005-0000-0000-0000E1270000}"/>
    <cellStyle name="Normal 17 3 2 4" xfId="10177" xr:uid="{00000000-0005-0000-0000-0000E2270000}"/>
    <cellStyle name="Normal 17 3 2 4 2" xfId="10178" xr:uid="{00000000-0005-0000-0000-0000E3270000}"/>
    <cellStyle name="Normal 17 3 2 4 2 2" xfId="10179" xr:uid="{00000000-0005-0000-0000-0000E4270000}"/>
    <cellStyle name="Normal 17 3 2 4 3" xfId="10180" xr:uid="{00000000-0005-0000-0000-0000E5270000}"/>
    <cellStyle name="Normal 17 3 2 5" xfId="10181" xr:uid="{00000000-0005-0000-0000-0000E6270000}"/>
    <cellStyle name="Normal 17 3 2 5 2" xfId="10182" xr:uid="{00000000-0005-0000-0000-0000E7270000}"/>
    <cellStyle name="Normal 17 3 2 6" xfId="10183" xr:uid="{00000000-0005-0000-0000-0000E8270000}"/>
    <cellStyle name="Normal 17 3 2 7" xfId="10184" xr:uid="{00000000-0005-0000-0000-0000E9270000}"/>
    <cellStyle name="Normal 17 3 2 8" xfId="10185" xr:uid="{00000000-0005-0000-0000-0000EA270000}"/>
    <cellStyle name="Normal 17 3 2_Lcc_inputs" xfId="10186" xr:uid="{00000000-0005-0000-0000-0000EB270000}"/>
    <cellStyle name="Normal 17 3 3" xfId="10187" xr:uid="{00000000-0005-0000-0000-0000EC270000}"/>
    <cellStyle name="Normal 17 3 3 2" xfId="10188" xr:uid="{00000000-0005-0000-0000-0000ED270000}"/>
    <cellStyle name="Normal 17 3 3 2 2" xfId="10189" xr:uid="{00000000-0005-0000-0000-0000EE270000}"/>
    <cellStyle name="Normal 17 3 3 2 2 2" xfId="10190" xr:uid="{00000000-0005-0000-0000-0000EF270000}"/>
    <cellStyle name="Normal 17 3 3 2 2 3" xfId="10191" xr:uid="{00000000-0005-0000-0000-0000F0270000}"/>
    <cellStyle name="Normal 17 3 3 2 3" xfId="10192" xr:uid="{00000000-0005-0000-0000-0000F1270000}"/>
    <cellStyle name="Normal 17 3 3 2 4" xfId="10193" xr:uid="{00000000-0005-0000-0000-0000F2270000}"/>
    <cellStyle name="Normal 17 3 3 2_Lcc_inputs" xfId="10194" xr:uid="{00000000-0005-0000-0000-0000F3270000}"/>
    <cellStyle name="Normal 17 3 3 3" xfId="10195" xr:uid="{00000000-0005-0000-0000-0000F4270000}"/>
    <cellStyle name="Normal 17 3 3 3 2" xfId="10196" xr:uid="{00000000-0005-0000-0000-0000F5270000}"/>
    <cellStyle name="Normal 17 3 3 3 2 2" xfId="10197" xr:uid="{00000000-0005-0000-0000-0000F6270000}"/>
    <cellStyle name="Normal 17 3 3 3 3" xfId="10198" xr:uid="{00000000-0005-0000-0000-0000F7270000}"/>
    <cellStyle name="Normal 17 3 3 4" xfId="10199" xr:uid="{00000000-0005-0000-0000-0000F8270000}"/>
    <cellStyle name="Normal 17 3 3 4 2" xfId="10200" xr:uid="{00000000-0005-0000-0000-0000F9270000}"/>
    <cellStyle name="Normal 17 3 3 5" xfId="10201" xr:uid="{00000000-0005-0000-0000-0000FA270000}"/>
    <cellStyle name="Normal 17 3 3 6" xfId="10202" xr:uid="{00000000-0005-0000-0000-0000FB270000}"/>
    <cellStyle name="Normal 17 3 3 7" xfId="10203" xr:uid="{00000000-0005-0000-0000-0000FC270000}"/>
    <cellStyle name="Normal 17 3 3_Lcc_inputs" xfId="10204" xr:uid="{00000000-0005-0000-0000-0000FD270000}"/>
    <cellStyle name="Normal 17 3 4" xfId="10205" xr:uid="{00000000-0005-0000-0000-0000FE270000}"/>
    <cellStyle name="Normal 17 3 4 2" xfId="10206" xr:uid="{00000000-0005-0000-0000-0000FF270000}"/>
    <cellStyle name="Normal 17 3 4 2 2" xfId="10207" xr:uid="{00000000-0005-0000-0000-000000280000}"/>
    <cellStyle name="Normal 17 3 4 2 3" xfId="10208" xr:uid="{00000000-0005-0000-0000-000001280000}"/>
    <cellStyle name="Normal 17 3 4 3" xfId="10209" xr:uid="{00000000-0005-0000-0000-000002280000}"/>
    <cellStyle name="Normal 17 3 4 3 2" xfId="10210" xr:uid="{00000000-0005-0000-0000-000003280000}"/>
    <cellStyle name="Normal 17 3 4 4" xfId="10211" xr:uid="{00000000-0005-0000-0000-000004280000}"/>
    <cellStyle name="Normal 17 3 4 5" xfId="10212" xr:uid="{00000000-0005-0000-0000-000005280000}"/>
    <cellStyle name="Normal 17 3 4_Lcc_inputs" xfId="10213" xr:uid="{00000000-0005-0000-0000-000006280000}"/>
    <cellStyle name="Normal 17 3 5" xfId="10214" xr:uid="{00000000-0005-0000-0000-000007280000}"/>
    <cellStyle name="Normal 17 3 5 2" xfId="10215" xr:uid="{00000000-0005-0000-0000-000008280000}"/>
    <cellStyle name="Normal 17 3 5 2 2" xfId="10216" xr:uid="{00000000-0005-0000-0000-000009280000}"/>
    <cellStyle name="Normal 17 3 5 2 3" xfId="10217" xr:uid="{00000000-0005-0000-0000-00000A280000}"/>
    <cellStyle name="Normal 17 3 5 3" xfId="10218" xr:uid="{00000000-0005-0000-0000-00000B280000}"/>
    <cellStyle name="Normal 17 3 5 4" xfId="10219" xr:uid="{00000000-0005-0000-0000-00000C280000}"/>
    <cellStyle name="Normal 17 3 5_Lcc_inputs" xfId="10220" xr:uid="{00000000-0005-0000-0000-00000D280000}"/>
    <cellStyle name="Normal 17 3 6" xfId="10221" xr:uid="{00000000-0005-0000-0000-00000E280000}"/>
    <cellStyle name="Normal 17 3 6 2" xfId="10222" xr:uid="{00000000-0005-0000-0000-00000F280000}"/>
    <cellStyle name="Normal 17 3 6 3" xfId="10223" xr:uid="{00000000-0005-0000-0000-000010280000}"/>
    <cellStyle name="Normal 17 3 7" xfId="10224" xr:uid="{00000000-0005-0000-0000-000011280000}"/>
    <cellStyle name="Normal 17 3 7 2" xfId="10225" xr:uid="{00000000-0005-0000-0000-000012280000}"/>
    <cellStyle name="Normal 17 3 8" xfId="10226" xr:uid="{00000000-0005-0000-0000-000013280000}"/>
    <cellStyle name="Normal 17 3 9" xfId="10227" xr:uid="{00000000-0005-0000-0000-000014280000}"/>
    <cellStyle name="Normal 17 3_Lcc_inputs" xfId="10228" xr:uid="{00000000-0005-0000-0000-000015280000}"/>
    <cellStyle name="Normal 17 4" xfId="10229" xr:uid="{00000000-0005-0000-0000-000016280000}"/>
    <cellStyle name="Normal 17 4 2" xfId="10230" xr:uid="{00000000-0005-0000-0000-000017280000}"/>
    <cellStyle name="Normal 17 4 2 2" xfId="10231" xr:uid="{00000000-0005-0000-0000-000018280000}"/>
    <cellStyle name="Normal 17 4 2 2 2" xfId="10232" xr:uid="{00000000-0005-0000-0000-000019280000}"/>
    <cellStyle name="Normal 17 4 2 2 2 2" xfId="10233" xr:uid="{00000000-0005-0000-0000-00001A280000}"/>
    <cellStyle name="Normal 17 4 2 2 2 2 2" xfId="10234" xr:uid="{00000000-0005-0000-0000-00001B280000}"/>
    <cellStyle name="Normal 17 4 2 2 2 3" xfId="10235" xr:uid="{00000000-0005-0000-0000-00001C280000}"/>
    <cellStyle name="Normal 17 4 2 2 3" xfId="10236" xr:uid="{00000000-0005-0000-0000-00001D280000}"/>
    <cellStyle name="Normal 17 4 2 2 3 2" xfId="10237" xr:uid="{00000000-0005-0000-0000-00001E280000}"/>
    <cellStyle name="Normal 17 4 2 2 3 2 2" xfId="10238" xr:uid="{00000000-0005-0000-0000-00001F280000}"/>
    <cellStyle name="Normal 17 4 2 2 3 3" xfId="10239" xr:uid="{00000000-0005-0000-0000-000020280000}"/>
    <cellStyle name="Normal 17 4 2 2 4" xfId="10240" xr:uid="{00000000-0005-0000-0000-000021280000}"/>
    <cellStyle name="Normal 17 4 2 2 4 2" xfId="10241" xr:uid="{00000000-0005-0000-0000-000022280000}"/>
    <cellStyle name="Normal 17 4 2 2 5" xfId="10242" xr:uid="{00000000-0005-0000-0000-000023280000}"/>
    <cellStyle name="Normal 17 4 2 2_Lcc_inputs" xfId="10243" xr:uid="{00000000-0005-0000-0000-000024280000}"/>
    <cellStyle name="Normal 17 4 2 3" xfId="10244" xr:uid="{00000000-0005-0000-0000-000025280000}"/>
    <cellStyle name="Normal 17 4 2 3 2" xfId="10245" xr:uid="{00000000-0005-0000-0000-000026280000}"/>
    <cellStyle name="Normal 17 4 2 3 2 2" xfId="10246" xr:uid="{00000000-0005-0000-0000-000027280000}"/>
    <cellStyle name="Normal 17 4 2 3 2 3" xfId="10247" xr:uid="{00000000-0005-0000-0000-000028280000}"/>
    <cellStyle name="Normal 17 4 2 3 3" xfId="10248" xr:uid="{00000000-0005-0000-0000-000029280000}"/>
    <cellStyle name="Normal 17 4 2 3 4" xfId="10249" xr:uid="{00000000-0005-0000-0000-00002A280000}"/>
    <cellStyle name="Normal 17 4 2 3_Lcc_inputs" xfId="10250" xr:uid="{00000000-0005-0000-0000-00002B280000}"/>
    <cellStyle name="Normal 17 4 2 4" xfId="10251" xr:uid="{00000000-0005-0000-0000-00002C280000}"/>
    <cellStyle name="Normal 17 4 2 4 2" xfId="10252" xr:uid="{00000000-0005-0000-0000-00002D280000}"/>
    <cellStyle name="Normal 17 4 2 4 2 2" xfId="10253" xr:uid="{00000000-0005-0000-0000-00002E280000}"/>
    <cellStyle name="Normal 17 4 2 4 3" xfId="10254" xr:uid="{00000000-0005-0000-0000-00002F280000}"/>
    <cellStyle name="Normal 17 4 2 5" xfId="10255" xr:uid="{00000000-0005-0000-0000-000030280000}"/>
    <cellStyle name="Normal 17 4 2 5 2" xfId="10256" xr:uid="{00000000-0005-0000-0000-000031280000}"/>
    <cellStyle name="Normal 17 4 2 6" xfId="10257" xr:uid="{00000000-0005-0000-0000-000032280000}"/>
    <cellStyle name="Normal 17 4 2 7" xfId="10258" xr:uid="{00000000-0005-0000-0000-000033280000}"/>
    <cellStyle name="Normal 17 4 2 8" xfId="10259" xr:uid="{00000000-0005-0000-0000-000034280000}"/>
    <cellStyle name="Normal 17 4 2_Lcc_inputs" xfId="10260" xr:uid="{00000000-0005-0000-0000-000035280000}"/>
    <cellStyle name="Normal 17 4 3" xfId="10261" xr:uid="{00000000-0005-0000-0000-000036280000}"/>
    <cellStyle name="Normal 17 4 3 2" xfId="10262" xr:uid="{00000000-0005-0000-0000-000037280000}"/>
    <cellStyle name="Normal 17 4 3 2 2" xfId="10263" xr:uid="{00000000-0005-0000-0000-000038280000}"/>
    <cellStyle name="Normal 17 4 3 2 2 2" xfId="10264" xr:uid="{00000000-0005-0000-0000-000039280000}"/>
    <cellStyle name="Normal 17 4 3 2 3" xfId="10265" xr:uid="{00000000-0005-0000-0000-00003A280000}"/>
    <cellStyle name="Normal 17 4 3 3" xfId="10266" xr:uid="{00000000-0005-0000-0000-00003B280000}"/>
    <cellStyle name="Normal 17 4 3 3 2" xfId="10267" xr:uid="{00000000-0005-0000-0000-00003C280000}"/>
    <cellStyle name="Normal 17 4 3 3 2 2" xfId="10268" xr:uid="{00000000-0005-0000-0000-00003D280000}"/>
    <cellStyle name="Normal 17 4 3 3 3" xfId="10269" xr:uid="{00000000-0005-0000-0000-00003E280000}"/>
    <cellStyle name="Normal 17 4 3 4" xfId="10270" xr:uid="{00000000-0005-0000-0000-00003F280000}"/>
    <cellStyle name="Normal 17 4 3 4 2" xfId="10271" xr:uid="{00000000-0005-0000-0000-000040280000}"/>
    <cellStyle name="Normal 17 4 3 5" xfId="10272" xr:uid="{00000000-0005-0000-0000-000041280000}"/>
    <cellStyle name="Normal 17 4 3_Lcc_inputs" xfId="10273" xr:uid="{00000000-0005-0000-0000-000042280000}"/>
    <cellStyle name="Normal 17 4 4" xfId="10274" xr:uid="{00000000-0005-0000-0000-000043280000}"/>
    <cellStyle name="Normal 17 4 4 2" xfId="10275" xr:uid="{00000000-0005-0000-0000-000044280000}"/>
    <cellStyle name="Normal 17 4 4 2 2" xfId="10276" xr:uid="{00000000-0005-0000-0000-000045280000}"/>
    <cellStyle name="Normal 17 4 4 2 3" xfId="10277" xr:uid="{00000000-0005-0000-0000-000046280000}"/>
    <cellStyle name="Normal 17 4 4 3" xfId="10278" xr:uid="{00000000-0005-0000-0000-000047280000}"/>
    <cellStyle name="Normal 17 4 4 4" xfId="10279" xr:uid="{00000000-0005-0000-0000-000048280000}"/>
    <cellStyle name="Normal 17 4 4_Lcc_inputs" xfId="10280" xr:uid="{00000000-0005-0000-0000-000049280000}"/>
    <cellStyle name="Normal 17 4 5" xfId="10281" xr:uid="{00000000-0005-0000-0000-00004A280000}"/>
    <cellStyle name="Normal 17 4 5 2" xfId="10282" xr:uid="{00000000-0005-0000-0000-00004B280000}"/>
    <cellStyle name="Normal 17 4 5 2 2" xfId="10283" xr:uid="{00000000-0005-0000-0000-00004C280000}"/>
    <cellStyle name="Normal 17 4 5 3" xfId="10284" xr:uid="{00000000-0005-0000-0000-00004D280000}"/>
    <cellStyle name="Normal 17 4 6" xfId="10285" xr:uid="{00000000-0005-0000-0000-00004E280000}"/>
    <cellStyle name="Normal 17 4 6 2" xfId="10286" xr:uid="{00000000-0005-0000-0000-00004F280000}"/>
    <cellStyle name="Normal 17 4 7" xfId="10287" xr:uid="{00000000-0005-0000-0000-000050280000}"/>
    <cellStyle name="Normal 17 4 8" xfId="10288" xr:uid="{00000000-0005-0000-0000-000051280000}"/>
    <cellStyle name="Normal 17 4 9" xfId="10289" xr:uid="{00000000-0005-0000-0000-000052280000}"/>
    <cellStyle name="Normal 17 4_Lcc_inputs" xfId="10290" xr:uid="{00000000-0005-0000-0000-000053280000}"/>
    <cellStyle name="Normal 17 5" xfId="10291" xr:uid="{00000000-0005-0000-0000-000054280000}"/>
    <cellStyle name="Normal 17 5 2" xfId="10292" xr:uid="{00000000-0005-0000-0000-000055280000}"/>
    <cellStyle name="Normal 17 5 2 2" xfId="10293" xr:uid="{00000000-0005-0000-0000-000056280000}"/>
    <cellStyle name="Normal 17 5 2 2 2" xfId="10294" xr:uid="{00000000-0005-0000-0000-000057280000}"/>
    <cellStyle name="Normal 17 5 2 2 2 2" xfId="10295" xr:uid="{00000000-0005-0000-0000-000058280000}"/>
    <cellStyle name="Normal 17 5 2 2 2 2 2" xfId="10296" xr:uid="{00000000-0005-0000-0000-000059280000}"/>
    <cellStyle name="Normal 17 5 2 2 2 3" xfId="10297" xr:uid="{00000000-0005-0000-0000-00005A280000}"/>
    <cellStyle name="Normal 17 5 2 2 3" xfId="10298" xr:uid="{00000000-0005-0000-0000-00005B280000}"/>
    <cellStyle name="Normal 17 5 2 2 3 2" xfId="10299" xr:uid="{00000000-0005-0000-0000-00005C280000}"/>
    <cellStyle name="Normal 17 5 2 2 3 2 2" xfId="10300" xr:uid="{00000000-0005-0000-0000-00005D280000}"/>
    <cellStyle name="Normal 17 5 2 2 3 3" xfId="10301" xr:uid="{00000000-0005-0000-0000-00005E280000}"/>
    <cellStyle name="Normal 17 5 2 2 4" xfId="10302" xr:uid="{00000000-0005-0000-0000-00005F280000}"/>
    <cellStyle name="Normal 17 5 2 2 4 2" xfId="10303" xr:uid="{00000000-0005-0000-0000-000060280000}"/>
    <cellStyle name="Normal 17 5 2 2 5" xfId="10304" xr:uid="{00000000-0005-0000-0000-000061280000}"/>
    <cellStyle name="Normal 17 5 2 2_Lcc_inputs" xfId="10305" xr:uid="{00000000-0005-0000-0000-000062280000}"/>
    <cellStyle name="Normal 17 5 2 3" xfId="10306" xr:uid="{00000000-0005-0000-0000-000063280000}"/>
    <cellStyle name="Normal 17 5 2 3 2" xfId="10307" xr:uid="{00000000-0005-0000-0000-000064280000}"/>
    <cellStyle name="Normal 17 5 2 3 2 2" xfId="10308" xr:uid="{00000000-0005-0000-0000-000065280000}"/>
    <cellStyle name="Normal 17 5 2 3 2 3" xfId="10309" xr:uid="{00000000-0005-0000-0000-000066280000}"/>
    <cellStyle name="Normal 17 5 2 3 3" xfId="10310" xr:uid="{00000000-0005-0000-0000-000067280000}"/>
    <cellStyle name="Normal 17 5 2 3 4" xfId="10311" xr:uid="{00000000-0005-0000-0000-000068280000}"/>
    <cellStyle name="Normal 17 5 2 3_Lcc_inputs" xfId="10312" xr:uid="{00000000-0005-0000-0000-000069280000}"/>
    <cellStyle name="Normal 17 5 2 4" xfId="10313" xr:uid="{00000000-0005-0000-0000-00006A280000}"/>
    <cellStyle name="Normal 17 5 2 4 2" xfId="10314" xr:uid="{00000000-0005-0000-0000-00006B280000}"/>
    <cellStyle name="Normal 17 5 2 4 2 2" xfId="10315" xr:uid="{00000000-0005-0000-0000-00006C280000}"/>
    <cellStyle name="Normal 17 5 2 4 3" xfId="10316" xr:uid="{00000000-0005-0000-0000-00006D280000}"/>
    <cellStyle name="Normal 17 5 2 5" xfId="10317" xr:uid="{00000000-0005-0000-0000-00006E280000}"/>
    <cellStyle name="Normal 17 5 2 5 2" xfId="10318" xr:uid="{00000000-0005-0000-0000-00006F280000}"/>
    <cellStyle name="Normal 17 5 2 6" xfId="10319" xr:uid="{00000000-0005-0000-0000-000070280000}"/>
    <cellStyle name="Normal 17 5 2 7" xfId="10320" xr:uid="{00000000-0005-0000-0000-000071280000}"/>
    <cellStyle name="Normal 17 5 2 8" xfId="10321" xr:uid="{00000000-0005-0000-0000-000072280000}"/>
    <cellStyle name="Normal 17 5 2_Lcc_inputs" xfId="10322" xr:uid="{00000000-0005-0000-0000-000073280000}"/>
    <cellStyle name="Normal 17 5 3" xfId="10323" xr:uid="{00000000-0005-0000-0000-000074280000}"/>
    <cellStyle name="Normal 17 5 3 2" xfId="10324" xr:uid="{00000000-0005-0000-0000-000075280000}"/>
    <cellStyle name="Normal 17 5 3 2 2" xfId="10325" xr:uid="{00000000-0005-0000-0000-000076280000}"/>
    <cellStyle name="Normal 17 5 3 2 2 2" xfId="10326" xr:uid="{00000000-0005-0000-0000-000077280000}"/>
    <cellStyle name="Normal 17 5 3 2 3" xfId="10327" xr:uid="{00000000-0005-0000-0000-000078280000}"/>
    <cellStyle name="Normal 17 5 3 3" xfId="10328" xr:uid="{00000000-0005-0000-0000-000079280000}"/>
    <cellStyle name="Normal 17 5 3 3 2" xfId="10329" xr:uid="{00000000-0005-0000-0000-00007A280000}"/>
    <cellStyle name="Normal 17 5 3 3 2 2" xfId="10330" xr:uid="{00000000-0005-0000-0000-00007B280000}"/>
    <cellStyle name="Normal 17 5 3 3 3" xfId="10331" xr:uid="{00000000-0005-0000-0000-00007C280000}"/>
    <cellStyle name="Normal 17 5 3 4" xfId="10332" xr:uid="{00000000-0005-0000-0000-00007D280000}"/>
    <cellStyle name="Normal 17 5 3 4 2" xfId="10333" xr:uid="{00000000-0005-0000-0000-00007E280000}"/>
    <cellStyle name="Normal 17 5 3 5" xfId="10334" xr:uid="{00000000-0005-0000-0000-00007F280000}"/>
    <cellStyle name="Normal 17 5 3_Lcc_inputs" xfId="10335" xr:uid="{00000000-0005-0000-0000-000080280000}"/>
    <cellStyle name="Normal 17 5 4" xfId="10336" xr:uid="{00000000-0005-0000-0000-000081280000}"/>
    <cellStyle name="Normal 17 5 4 2" xfId="10337" xr:uid="{00000000-0005-0000-0000-000082280000}"/>
    <cellStyle name="Normal 17 5 4 2 2" xfId="10338" xr:uid="{00000000-0005-0000-0000-000083280000}"/>
    <cellStyle name="Normal 17 5 4 2 3" xfId="10339" xr:uid="{00000000-0005-0000-0000-000084280000}"/>
    <cellStyle name="Normal 17 5 4 3" xfId="10340" xr:uid="{00000000-0005-0000-0000-000085280000}"/>
    <cellStyle name="Normal 17 5 4 4" xfId="10341" xr:uid="{00000000-0005-0000-0000-000086280000}"/>
    <cellStyle name="Normal 17 5 4_Lcc_inputs" xfId="10342" xr:uid="{00000000-0005-0000-0000-000087280000}"/>
    <cellStyle name="Normal 17 5 5" xfId="10343" xr:uid="{00000000-0005-0000-0000-000088280000}"/>
    <cellStyle name="Normal 17 5 5 2" xfId="10344" xr:uid="{00000000-0005-0000-0000-000089280000}"/>
    <cellStyle name="Normal 17 5 5 2 2" xfId="10345" xr:uid="{00000000-0005-0000-0000-00008A280000}"/>
    <cellStyle name="Normal 17 5 5 3" xfId="10346" xr:uid="{00000000-0005-0000-0000-00008B280000}"/>
    <cellStyle name="Normal 17 5 6" xfId="10347" xr:uid="{00000000-0005-0000-0000-00008C280000}"/>
    <cellStyle name="Normal 17 5 6 2" xfId="10348" xr:uid="{00000000-0005-0000-0000-00008D280000}"/>
    <cellStyle name="Normal 17 5 7" xfId="10349" xr:uid="{00000000-0005-0000-0000-00008E280000}"/>
    <cellStyle name="Normal 17 5 8" xfId="10350" xr:uid="{00000000-0005-0000-0000-00008F280000}"/>
    <cellStyle name="Normal 17 5 9" xfId="10351" xr:uid="{00000000-0005-0000-0000-000090280000}"/>
    <cellStyle name="Normal 17 5_Lcc_inputs" xfId="10352" xr:uid="{00000000-0005-0000-0000-000091280000}"/>
    <cellStyle name="Normal 17 6" xfId="10353" xr:uid="{00000000-0005-0000-0000-000092280000}"/>
    <cellStyle name="Normal 17 6 2" xfId="10354" xr:uid="{00000000-0005-0000-0000-000093280000}"/>
    <cellStyle name="Normal 17 6 2 2" xfId="10355" xr:uid="{00000000-0005-0000-0000-000094280000}"/>
    <cellStyle name="Normal 17 6 2 2 2" xfId="10356" xr:uid="{00000000-0005-0000-0000-000095280000}"/>
    <cellStyle name="Normal 17 6 2 2 2 2" xfId="10357" xr:uid="{00000000-0005-0000-0000-000096280000}"/>
    <cellStyle name="Normal 17 6 2 2 2 2 2" xfId="10358" xr:uid="{00000000-0005-0000-0000-000097280000}"/>
    <cellStyle name="Normal 17 6 2 2 2 3" xfId="10359" xr:uid="{00000000-0005-0000-0000-000098280000}"/>
    <cellStyle name="Normal 17 6 2 2 3" xfId="10360" xr:uid="{00000000-0005-0000-0000-000099280000}"/>
    <cellStyle name="Normal 17 6 2 2 3 2" xfId="10361" xr:uid="{00000000-0005-0000-0000-00009A280000}"/>
    <cellStyle name="Normal 17 6 2 2 3 2 2" xfId="10362" xr:uid="{00000000-0005-0000-0000-00009B280000}"/>
    <cellStyle name="Normal 17 6 2 2 3 3" xfId="10363" xr:uid="{00000000-0005-0000-0000-00009C280000}"/>
    <cellStyle name="Normal 17 6 2 2 4" xfId="10364" xr:uid="{00000000-0005-0000-0000-00009D280000}"/>
    <cellStyle name="Normal 17 6 2 2 4 2" xfId="10365" xr:uid="{00000000-0005-0000-0000-00009E280000}"/>
    <cellStyle name="Normal 17 6 2 2 5" xfId="10366" xr:uid="{00000000-0005-0000-0000-00009F280000}"/>
    <cellStyle name="Normal 17 6 2 2_Lcc_inputs" xfId="10367" xr:uid="{00000000-0005-0000-0000-0000A0280000}"/>
    <cellStyle name="Normal 17 6 2 3" xfId="10368" xr:uid="{00000000-0005-0000-0000-0000A1280000}"/>
    <cellStyle name="Normal 17 6 2 3 2" xfId="10369" xr:uid="{00000000-0005-0000-0000-0000A2280000}"/>
    <cellStyle name="Normal 17 6 2 3 2 2" xfId="10370" xr:uid="{00000000-0005-0000-0000-0000A3280000}"/>
    <cellStyle name="Normal 17 6 2 3 2 3" xfId="10371" xr:uid="{00000000-0005-0000-0000-0000A4280000}"/>
    <cellStyle name="Normal 17 6 2 3 3" xfId="10372" xr:uid="{00000000-0005-0000-0000-0000A5280000}"/>
    <cellStyle name="Normal 17 6 2 3 4" xfId="10373" xr:uid="{00000000-0005-0000-0000-0000A6280000}"/>
    <cellStyle name="Normal 17 6 2 3_Lcc_inputs" xfId="10374" xr:uid="{00000000-0005-0000-0000-0000A7280000}"/>
    <cellStyle name="Normal 17 6 2 4" xfId="10375" xr:uid="{00000000-0005-0000-0000-0000A8280000}"/>
    <cellStyle name="Normal 17 6 2 4 2" xfId="10376" xr:uid="{00000000-0005-0000-0000-0000A9280000}"/>
    <cellStyle name="Normal 17 6 2 4 2 2" xfId="10377" xr:uid="{00000000-0005-0000-0000-0000AA280000}"/>
    <cellStyle name="Normal 17 6 2 4 3" xfId="10378" xr:uid="{00000000-0005-0000-0000-0000AB280000}"/>
    <cellStyle name="Normal 17 6 2 5" xfId="10379" xr:uid="{00000000-0005-0000-0000-0000AC280000}"/>
    <cellStyle name="Normal 17 6 2 5 2" xfId="10380" xr:uid="{00000000-0005-0000-0000-0000AD280000}"/>
    <cellStyle name="Normal 17 6 2 6" xfId="10381" xr:uid="{00000000-0005-0000-0000-0000AE280000}"/>
    <cellStyle name="Normal 17 6 2 7" xfId="10382" xr:uid="{00000000-0005-0000-0000-0000AF280000}"/>
    <cellStyle name="Normal 17 6 2 8" xfId="10383" xr:uid="{00000000-0005-0000-0000-0000B0280000}"/>
    <cellStyle name="Normal 17 6 2_Lcc_inputs" xfId="10384" xr:uid="{00000000-0005-0000-0000-0000B1280000}"/>
    <cellStyle name="Normal 17 6 3" xfId="10385" xr:uid="{00000000-0005-0000-0000-0000B2280000}"/>
    <cellStyle name="Normal 17 6 3 2" xfId="10386" xr:uid="{00000000-0005-0000-0000-0000B3280000}"/>
    <cellStyle name="Normal 17 6 3 2 2" xfId="10387" xr:uid="{00000000-0005-0000-0000-0000B4280000}"/>
    <cellStyle name="Normal 17 6 3 2 2 2" xfId="10388" xr:uid="{00000000-0005-0000-0000-0000B5280000}"/>
    <cellStyle name="Normal 17 6 3 2 3" xfId="10389" xr:uid="{00000000-0005-0000-0000-0000B6280000}"/>
    <cellStyle name="Normal 17 6 3 3" xfId="10390" xr:uid="{00000000-0005-0000-0000-0000B7280000}"/>
    <cellStyle name="Normal 17 6 3 3 2" xfId="10391" xr:uid="{00000000-0005-0000-0000-0000B8280000}"/>
    <cellStyle name="Normal 17 6 3 3 2 2" xfId="10392" xr:uid="{00000000-0005-0000-0000-0000B9280000}"/>
    <cellStyle name="Normal 17 6 3 3 3" xfId="10393" xr:uid="{00000000-0005-0000-0000-0000BA280000}"/>
    <cellStyle name="Normal 17 6 3 4" xfId="10394" xr:uid="{00000000-0005-0000-0000-0000BB280000}"/>
    <cellStyle name="Normal 17 6 3 4 2" xfId="10395" xr:uid="{00000000-0005-0000-0000-0000BC280000}"/>
    <cellStyle name="Normal 17 6 3 5" xfId="10396" xr:uid="{00000000-0005-0000-0000-0000BD280000}"/>
    <cellStyle name="Normal 17 6 3_Lcc_inputs" xfId="10397" xr:uid="{00000000-0005-0000-0000-0000BE280000}"/>
    <cellStyle name="Normal 17 6 4" xfId="10398" xr:uid="{00000000-0005-0000-0000-0000BF280000}"/>
    <cellStyle name="Normal 17 6 4 2" xfId="10399" xr:uid="{00000000-0005-0000-0000-0000C0280000}"/>
    <cellStyle name="Normal 17 6 4 2 2" xfId="10400" xr:uid="{00000000-0005-0000-0000-0000C1280000}"/>
    <cellStyle name="Normal 17 6 4 2 3" xfId="10401" xr:uid="{00000000-0005-0000-0000-0000C2280000}"/>
    <cellStyle name="Normal 17 6 4 3" xfId="10402" xr:uid="{00000000-0005-0000-0000-0000C3280000}"/>
    <cellStyle name="Normal 17 6 4 4" xfId="10403" xr:uid="{00000000-0005-0000-0000-0000C4280000}"/>
    <cellStyle name="Normal 17 6 4_Lcc_inputs" xfId="10404" xr:uid="{00000000-0005-0000-0000-0000C5280000}"/>
    <cellStyle name="Normal 17 6 5" xfId="10405" xr:uid="{00000000-0005-0000-0000-0000C6280000}"/>
    <cellStyle name="Normal 17 6 5 2" xfId="10406" xr:uid="{00000000-0005-0000-0000-0000C7280000}"/>
    <cellStyle name="Normal 17 6 5 2 2" xfId="10407" xr:uid="{00000000-0005-0000-0000-0000C8280000}"/>
    <cellStyle name="Normal 17 6 5 3" xfId="10408" xr:uid="{00000000-0005-0000-0000-0000C9280000}"/>
    <cellStyle name="Normal 17 6 6" xfId="10409" xr:uid="{00000000-0005-0000-0000-0000CA280000}"/>
    <cellStyle name="Normal 17 6 6 2" xfId="10410" xr:uid="{00000000-0005-0000-0000-0000CB280000}"/>
    <cellStyle name="Normal 17 6 7" xfId="10411" xr:uid="{00000000-0005-0000-0000-0000CC280000}"/>
    <cellStyle name="Normal 17 6 8" xfId="10412" xr:uid="{00000000-0005-0000-0000-0000CD280000}"/>
    <cellStyle name="Normal 17 6 9" xfId="10413" xr:uid="{00000000-0005-0000-0000-0000CE280000}"/>
    <cellStyle name="Normal 17 6_Lcc_inputs" xfId="10414" xr:uid="{00000000-0005-0000-0000-0000CF280000}"/>
    <cellStyle name="Normal 17 7" xfId="10415" xr:uid="{00000000-0005-0000-0000-0000D0280000}"/>
    <cellStyle name="Normal 17 7 2" xfId="10416" xr:uid="{00000000-0005-0000-0000-0000D1280000}"/>
    <cellStyle name="Normal 17 7 2 2" xfId="10417" xr:uid="{00000000-0005-0000-0000-0000D2280000}"/>
    <cellStyle name="Normal 17 7 2 2 2" xfId="10418" xr:uid="{00000000-0005-0000-0000-0000D3280000}"/>
    <cellStyle name="Normal 17 7 2 2 2 2" xfId="10419" xr:uid="{00000000-0005-0000-0000-0000D4280000}"/>
    <cellStyle name="Normal 17 7 2 2 2 2 2" xfId="10420" xr:uid="{00000000-0005-0000-0000-0000D5280000}"/>
    <cellStyle name="Normal 17 7 2 2 2 3" xfId="10421" xr:uid="{00000000-0005-0000-0000-0000D6280000}"/>
    <cellStyle name="Normal 17 7 2 2 3" xfId="10422" xr:uid="{00000000-0005-0000-0000-0000D7280000}"/>
    <cellStyle name="Normal 17 7 2 2 3 2" xfId="10423" xr:uid="{00000000-0005-0000-0000-0000D8280000}"/>
    <cellStyle name="Normal 17 7 2 2 3 2 2" xfId="10424" xr:uid="{00000000-0005-0000-0000-0000D9280000}"/>
    <cellStyle name="Normal 17 7 2 2 3 3" xfId="10425" xr:uid="{00000000-0005-0000-0000-0000DA280000}"/>
    <cellStyle name="Normal 17 7 2 2 4" xfId="10426" xr:uid="{00000000-0005-0000-0000-0000DB280000}"/>
    <cellStyle name="Normal 17 7 2 2 4 2" xfId="10427" xr:uid="{00000000-0005-0000-0000-0000DC280000}"/>
    <cellStyle name="Normal 17 7 2 2 5" xfId="10428" xr:uid="{00000000-0005-0000-0000-0000DD280000}"/>
    <cellStyle name="Normal 17 7 2 2_Lcc_inputs" xfId="10429" xr:uid="{00000000-0005-0000-0000-0000DE280000}"/>
    <cellStyle name="Normal 17 7 2 3" xfId="10430" xr:uid="{00000000-0005-0000-0000-0000DF280000}"/>
    <cellStyle name="Normal 17 7 2 3 2" xfId="10431" xr:uid="{00000000-0005-0000-0000-0000E0280000}"/>
    <cellStyle name="Normal 17 7 2 3 2 2" xfId="10432" xr:uid="{00000000-0005-0000-0000-0000E1280000}"/>
    <cellStyle name="Normal 17 7 2 3 2 3" xfId="10433" xr:uid="{00000000-0005-0000-0000-0000E2280000}"/>
    <cellStyle name="Normal 17 7 2 3 3" xfId="10434" xr:uid="{00000000-0005-0000-0000-0000E3280000}"/>
    <cellStyle name="Normal 17 7 2 3 4" xfId="10435" xr:uid="{00000000-0005-0000-0000-0000E4280000}"/>
    <cellStyle name="Normal 17 7 2 3_Lcc_inputs" xfId="10436" xr:uid="{00000000-0005-0000-0000-0000E5280000}"/>
    <cellStyle name="Normal 17 7 2 4" xfId="10437" xr:uid="{00000000-0005-0000-0000-0000E6280000}"/>
    <cellStyle name="Normal 17 7 2 4 2" xfId="10438" xr:uid="{00000000-0005-0000-0000-0000E7280000}"/>
    <cellStyle name="Normal 17 7 2 4 2 2" xfId="10439" xr:uid="{00000000-0005-0000-0000-0000E8280000}"/>
    <cellStyle name="Normal 17 7 2 4 3" xfId="10440" xr:uid="{00000000-0005-0000-0000-0000E9280000}"/>
    <cellStyle name="Normal 17 7 2 5" xfId="10441" xr:uid="{00000000-0005-0000-0000-0000EA280000}"/>
    <cellStyle name="Normal 17 7 2 5 2" xfId="10442" xr:uid="{00000000-0005-0000-0000-0000EB280000}"/>
    <cellStyle name="Normal 17 7 2 6" xfId="10443" xr:uid="{00000000-0005-0000-0000-0000EC280000}"/>
    <cellStyle name="Normal 17 7 2 7" xfId="10444" xr:uid="{00000000-0005-0000-0000-0000ED280000}"/>
    <cellStyle name="Normal 17 7 2 8" xfId="10445" xr:uid="{00000000-0005-0000-0000-0000EE280000}"/>
    <cellStyle name="Normal 17 7 2_Lcc_inputs" xfId="10446" xr:uid="{00000000-0005-0000-0000-0000EF280000}"/>
    <cellStyle name="Normal 17 7 3" xfId="10447" xr:uid="{00000000-0005-0000-0000-0000F0280000}"/>
    <cellStyle name="Normal 17 7 3 2" xfId="10448" xr:uid="{00000000-0005-0000-0000-0000F1280000}"/>
    <cellStyle name="Normal 17 7 3 2 2" xfId="10449" xr:uid="{00000000-0005-0000-0000-0000F2280000}"/>
    <cellStyle name="Normal 17 7 3 2 2 2" xfId="10450" xr:uid="{00000000-0005-0000-0000-0000F3280000}"/>
    <cellStyle name="Normal 17 7 3 2 3" xfId="10451" xr:uid="{00000000-0005-0000-0000-0000F4280000}"/>
    <cellStyle name="Normal 17 7 3 3" xfId="10452" xr:uid="{00000000-0005-0000-0000-0000F5280000}"/>
    <cellStyle name="Normal 17 7 3 3 2" xfId="10453" xr:uid="{00000000-0005-0000-0000-0000F6280000}"/>
    <cellStyle name="Normal 17 7 3 3 2 2" xfId="10454" xr:uid="{00000000-0005-0000-0000-0000F7280000}"/>
    <cellStyle name="Normal 17 7 3 3 3" xfId="10455" xr:uid="{00000000-0005-0000-0000-0000F8280000}"/>
    <cellStyle name="Normal 17 7 3 4" xfId="10456" xr:uid="{00000000-0005-0000-0000-0000F9280000}"/>
    <cellStyle name="Normal 17 7 3 4 2" xfId="10457" xr:uid="{00000000-0005-0000-0000-0000FA280000}"/>
    <cellStyle name="Normal 17 7 3 5" xfId="10458" xr:uid="{00000000-0005-0000-0000-0000FB280000}"/>
    <cellStyle name="Normal 17 7 3_Lcc_inputs" xfId="10459" xr:uid="{00000000-0005-0000-0000-0000FC280000}"/>
    <cellStyle name="Normal 17 7 4" xfId="10460" xr:uid="{00000000-0005-0000-0000-0000FD280000}"/>
    <cellStyle name="Normal 17 7 4 2" xfId="10461" xr:uid="{00000000-0005-0000-0000-0000FE280000}"/>
    <cellStyle name="Normal 17 7 4 2 2" xfId="10462" xr:uid="{00000000-0005-0000-0000-0000FF280000}"/>
    <cellStyle name="Normal 17 7 4 2 3" xfId="10463" xr:uid="{00000000-0005-0000-0000-000000290000}"/>
    <cellStyle name="Normal 17 7 4 3" xfId="10464" xr:uid="{00000000-0005-0000-0000-000001290000}"/>
    <cellStyle name="Normal 17 7 4 4" xfId="10465" xr:uid="{00000000-0005-0000-0000-000002290000}"/>
    <cellStyle name="Normal 17 7 4_Lcc_inputs" xfId="10466" xr:uid="{00000000-0005-0000-0000-000003290000}"/>
    <cellStyle name="Normal 17 7 5" xfId="10467" xr:uid="{00000000-0005-0000-0000-000004290000}"/>
    <cellStyle name="Normal 17 7 5 2" xfId="10468" xr:uid="{00000000-0005-0000-0000-000005290000}"/>
    <cellStyle name="Normal 17 7 5 2 2" xfId="10469" xr:uid="{00000000-0005-0000-0000-000006290000}"/>
    <cellStyle name="Normal 17 7 5 3" xfId="10470" xr:uid="{00000000-0005-0000-0000-000007290000}"/>
    <cellStyle name="Normal 17 7 6" xfId="10471" xr:uid="{00000000-0005-0000-0000-000008290000}"/>
    <cellStyle name="Normal 17 7 6 2" xfId="10472" xr:uid="{00000000-0005-0000-0000-000009290000}"/>
    <cellStyle name="Normal 17 7 7" xfId="10473" xr:uid="{00000000-0005-0000-0000-00000A290000}"/>
    <cellStyle name="Normal 17 7 8" xfId="10474" xr:uid="{00000000-0005-0000-0000-00000B290000}"/>
    <cellStyle name="Normal 17 7 9" xfId="10475" xr:uid="{00000000-0005-0000-0000-00000C290000}"/>
    <cellStyle name="Normal 17 7_Lcc_inputs" xfId="10476" xr:uid="{00000000-0005-0000-0000-00000D290000}"/>
    <cellStyle name="Normal 17 8" xfId="10477" xr:uid="{00000000-0005-0000-0000-00000E290000}"/>
    <cellStyle name="Normal 17 8 2" xfId="10478" xr:uid="{00000000-0005-0000-0000-00000F290000}"/>
    <cellStyle name="Normal 17 8 2 2" xfId="10479" xr:uid="{00000000-0005-0000-0000-000010290000}"/>
    <cellStyle name="Normal 17 8 2 2 2" xfId="10480" xr:uid="{00000000-0005-0000-0000-000011290000}"/>
    <cellStyle name="Normal 17 8 2 2 2 2" xfId="10481" xr:uid="{00000000-0005-0000-0000-000012290000}"/>
    <cellStyle name="Normal 17 8 2 2 3" xfId="10482" xr:uid="{00000000-0005-0000-0000-000013290000}"/>
    <cellStyle name="Normal 17 8 2 3" xfId="10483" xr:uid="{00000000-0005-0000-0000-000014290000}"/>
    <cellStyle name="Normal 17 8 2 3 2" xfId="10484" xr:uid="{00000000-0005-0000-0000-000015290000}"/>
    <cellStyle name="Normal 17 8 2 3 2 2" xfId="10485" xr:uid="{00000000-0005-0000-0000-000016290000}"/>
    <cellStyle name="Normal 17 8 2 3 3" xfId="10486" xr:uid="{00000000-0005-0000-0000-000017290000}"/>
    <cellStyle name="Normal 17 8 2 4" xfId="10487" xr:uid="{00000000-0005-0000-0000-000018290000}"/>
    <cellStyle name="Normal 17 8 2 4 2" xfId="10488" xr:uid="{00000000-0005-0000-0000-000019290000}"/>
    <cellStyle name="Normal 17 8 2 5" xfId="10489" xr:uid="{00000000-0005-0000-0000-00001A290000}"/>
    <cellStyle name="Normal 17 8 2_Lcc_inputs" xfId="10490" xr:uid="{00000000-0005-0000-0000-00001B290000}"/>
    <cellStyle name="Normal 17 8 3" xfId="10491" xr:uid="{00000000-0005-0000-0000-00001C290000}"/>
    <cellStyle name="Normal 17 8 3 2" xfId="10492" xr:uid="{00000000-0005-0000-0000-00001D290000}"/>
    <cellStyle name="Normal 17 8 3 2 2" xfId="10493" xr:uid="{00000000-0005-0000-0000-00001E290000}"/>
    <cellStyle name="Normal 17 8 3 2 3" xfId="10494" xr:uid="{00000000-0005-0000-0000-00001F290000}"/>
    <cellStyle name="Normal 17 8 3 3" xfId="10495" xr:uid="{00000000-0005-0000-0000-000020290000}"/>
    <cellStyle name="Normal 17 8 3 4" xfId="10496" xr:uid="{00000000-0005-0000-0000-000021290000}"/>
    <cellStyle name="Normal 17 8 3_Lcc_inputs" xfId="10497" xr:uid="{00000000-0005-0000-0000-000022290000}"/>
    <cellStyle name="Normal 17 8 4" xfId="10498" xr:uid="{00000000-0005-0000-0000-000023290000}"/>
    <cellStyle name="Normal 17 8 4 2" xfId="10499" xr:uid="{00000000-0005-0000-0000-000024290000}"/>
    <cellStyle name="Normal 17 8 4 2 2" xfId="10500" xr:uid="{00000000-0005-0000-0000-000025290000}"/>
    <cellStyle name="Normal 17 8 4 3" xfId="10501" xr:uid="{00000000-0005-0000-0000-000026290000}"/>
    <cellStyle name="Normal 17 8 5" xfId="10502" xr:uid="{00000000-0005-0000-0000-000027290000}"/>
    <cellStyle name="Normal 17 8 5 2" xfId="10503" xr:uid="{00000000-0005-0000-0000-000028290000}"/>
    <cellStyle name="Normal 17 8 6" xfId="10504" xr:uid="{00000000-0005-0000-0000-000029290000}"/>
    <cellStyle name="Normal 17 8 7" xfId="10505" xr:uid="{00000000-0005-0000-0000-00002A290000}"/>
    <cellStyle name="Normal 17 8 8" xfId="10506" xr:uid="{00000000-0005-0000-0000-00002B290000}"/>
    <cellStyle name="Normal 17 8_Lcc_inputs" xfId="10507" xr:uid="{00000000-0005-0000-0000-00002C290000}"/>
    <cellStyle name="Normal 17 9" xfId="10508" xr:uid="{00000000-0005-0000-0000-00002D290000}"/>
    <cellStyle name="Normal 17 9 2" xfId="10509" xr:uid="{00000000-0005-0000-0000-00002E290000}"/>
    <cellStyle name="Normal 17 9 2 2" xfId="10510" xr:uid="{00000000-0005-0000-0000-00002F290000}"/>
    <cellStyle name="Normal 17 9 2 2 2" xfId="10511" xr:uid="{00000000-0005-0000-0000-000030290000}"/>
    <cellStyle name="Normal 17 9 2 2 2 2" xfId="10512" xr:uid="{00000000-0005-0000-0000-000031290000}"/>
    <cellStyle name="Normal 17 9 2 2 3" xfId="10513" xr:uid="{00000000-0005-0000-0000-000032290000}"/>
    <cellStyle name="Normal 17 9 2 3" xfId="10514" xr:uid="{00000000-0005-0000-0000-000033290000}"/>
    <cellStyle name="Normal 17 9 2 3 2" xfId="10515" xr:uid="{00000000-0005-0000-0000-000034290000}"/>
    <cellStyle name="Normal 17 9 2 3 2 2" xfId="10516" xr:uid="{00000000-0005-0000-0000-000035290000}"/>
    <cellStyle name="Normal 17 9 2 3 3" xfId="10517" xr:uid="{00000000-0005-0000-0000-000036290000}"/>
    <cellStyle name="Normal 17 9 2 4" xfId="10518" xr:uid="{00000000-0005-0000-0000-000037290000}"/>
    <cellStyle name="Normal 17 9 2 4 2" xfId="10519" xr:uid="{00000000-0005-0000-0000-000038290000}"/>
    <cellStyle name="Normal 17 9 2 5" xfId="10520" xr:uid="{00000000-0005-0000-0000-000039290000}"/>
    <cellStyle name="Normal 17 9 2_Lcc_inputs" xfId="10521" xr:uid="{00000000-0005-0000-0000-00003A290000}"/>
    <cellStyle name="Normal 17 9 3" xfId="10522" xr:uid="{00000000-0005-0000-0000-00003B290000}"/>
    <cellStyle name="Normal 17 9 3 2" xfId="10523" xr:uid="{00000000-0005-0000-0000-00003C290000}"/>
    <cellStyle name="Normal 17 9 3 2 2" xfId="10524" xr:uid="{00000000-0005-0000-0000-00003D290000}"/>
    <cellStyle name="Normal 17 9 3 2 3" xfId="10525" xr:uid="{00000000-0005-0000-0000-00003E290000}"/>
    <cellStyle name="Normal 17 9 3 3" xfId="10526" xr:uid="{00000000-0005-0000-0000-00003F290000}"/>
    <cellStyle name="Normal 17 9 3 4" xfId="10527" xr:uid="{00000000-0005-0000-0000-000040290000}"/>
    <cellStyle name="Normal 17 9 3_Lcc_inputs" xfId="10528" xr:uid="{00000000-0005-0000-0000-000041290000}"/>
    <cellStyle name="Normal 17 9 4" xfId="10529" xr:uid="{00000000-0005-0000-0000-000042290000}"/>
    <cellStyle name="Normal 17 9 4 2" xfId="10530" xr:uid="{00000000-0005-0000-0000-000043290000}"/>
    <cellStyle name="Normal 17 9 4 2 2" xfId="10531" xr:uid="{00000000-0005-0000-0000-000044290000}"/>
    <cellStyle name="Normal 17 9 4 3" xfId="10532" xr:uid="{00000000-0005-0000-0000-000045290000}"/>
    <cellStyle name="Normal 17 9 5" xfId="10533" xr:uid="{00000000-0005-0000-0000-000046290000}"/>
    <cellStyle name="Normal 17 9 5 2" xfId="10534" xr:uid="{00000000-0005-0000-0000-000047290000}"/>
    <cellStyle name="Normal 17 9 6" xfId="10535" xr:uid="{00000000-0005-0000-0000-000048290000}"/>
    <cellStyle name="Normal 17 9 7" xfId="10536" xr:uid="{00000000-0005-0000-0000-000049290000}"/>
    <cellStyle name="Normal 17 9 8" xfId="10537" xr:uid="{00000000-0005-0000-0000-00004A290000}"/>
    <cellStyle name="Normal 17 9_Lcc_inputs" xfId="10538" xr:uid="{00000000-0005-0000-0000-00004B290000}"/>
    <cellStyle name="Normal 17_Lcc_inputs" xfId="10539" xr:uid="{00000000-0005-0000-0000-00004C290000}"/>
    <cellStyle name="Normal 18" xfId="10540" xr:uid="{00000000-0005-0000-0000-00004D290000}"/>
    <cellStyle name="Normal 18 10" xfId="10541" xr:uid="{00000000-0005-0000-0000-00004E290000}"/>
    <cellStyle name="Normal 18 10 2" xfId="10542" xr:uid="{00000000-0005-0000-0000-00004F290000}"/>
    <cellStyle name="Normal 18 10 2 2" xfId="10543" xr:uid="{00000000-0005-0000-0000-000050290000}"/>
    <cellStyle name="Normal 18 10 2 2 2" xfId="10544" xr:uid="{00000000-0005-0000-0000-000051290000}"/>
    <cellStyle name="Normal 18 10 2 2 3" xfId="10545" xr:uid="{00000000-0005-0000-0000-000052290000}"/>
    <cellStyle name="Normal 18 10 2 3" xfId="10546" xr:uid="{00000000-0005-0000-0000-000053290000}"/>
    <cellStyle name="Normal 18 10 2 4" xfId="10547" xr:uid="{00000000-0005-0000-0000-000054290000}"/>
    <cellStyle name="Normal 18 10 2_Lcc_inputs" xfId="10548" xr:uid="{00000000-0005-0000-0000-000055290000}"/>
    <cellStyle name="Normal 18 10 3" xfId="10549" xr:uid="{00000000-0005-0000-0000-000056290000}"/>
    <cellStyle name="Normal 18 10 3 2" xfId="10550" xr:uid="{00000000-0005-0000-0000-000057290000}"/>
    <cellStyle name="Normal 18 10 3 2 2" xfId="10551" xr:uid="{00000000-0005-0000-0000-000058290000}"/>
    <cellStyle name="Normal 18 10 3 3" xfId="10552" xr:uid="{00000000-0005-0000-0000-000059290000}"/>
    <cellStyle name="Normal 18 10 4" xfId="10553" xr:uid="{00000000-0005-0000-0000-00005A290000}"/>
    <cellStyle name="Normal 18 10 4 2" xfId="10554" xr:uid="{00000000-0005-0000-0000-00005B290000}"/>
    <cellStyle name="Normal 18 10 5" xfId="10555" xr:uid="{00000000-0005-0000-0000-00005C290000}"/>
    <cellStyle name="Normal 18 10 6" xfId="10556" xr:uid="{00000000-0005-0000-0000-00005D290000}"/>
    <cellStyle name="Normal 18 10 7" xfId="10557" xr:uid="{00000000-0005-0000-0000-00005E290000}"/>
    <cellStyle name="Normal 18 10_Lcc_inputs" xfId="10558" xr:uid="{00000000-0005-0000-0000-00005F290000}"/>
    <cellStyle name="Normal 18 11" xfId="10559" xr:uid="{00000000-0005-0000-0000-000060290000}"/>
    <cellStyle name="Normal 18 11 2" xfId="10560" xr:uid="{00000000-0005-0000-0000-000061290000}"/>
    <cellStyle name="Normal 18 11 2 2" xfId="10561" xr:uid="{00000000-0005-0000-0000-000062290000}"/>
    <cellStyle name="Normal 18 11 2 3" xfId="10562" xr:uid="{00000000-0005-0000-0000-000063290000}"/>
    <cellStyle name="Normal 18 11 3" xfId="10563" xr:uid="{00000000-0005-0000-0000-000064290000}"/>
    <cellStyle name="Normal 18 11 3 2" xfId="10564" xr:uid="{00000000-0005-0000-0000-000065290000}"/>
    <cellStyle name="Normal 18 11 4" xfId="10565" xr:uid="{00000000-0005-0000-0000-000066290000}"/>
    <cellStyle name="Normal 18 11 5" xfId="10566" xr:uid="{00000000-0005-0000-0000-000067290000}"/>
    <cellStyle name="Normal 18 11_Lcc_inputs" xfId="10567" xr:uid="{00000000-0005-0000-0000-000068290000}"/>
    <cellStyle name="Normal 18 12" xfId="10568" xr:uid="{00000000-0005-0000-0000-000069290000}"/>
    <cellStyle name="Normal 18 12 2" xfId="10569" xr:uid="{00000000-0005-0000-0000-00006A290000}"/>
    <cellStyle name="Normal 18 12 2 2" xfId="10570" xr:uid="{00000000-0005-0000-0000-00006B290000}"/>
    <cellStyle name="Normal 18 12 2 3" xfId="10571" xr:uid="{00000000-0005-0000-0000-00006C290000}"/>
    <cellStyle name="Normal 18 12 3" xfId="10572" xr:uid="{00000000-0005-0000-0000-00006D290000}"/>
    <cellStyle name="Normal 18 12 4" xfId="10573" xr:uid="{00000000-0005-0000-0000-00006E290000}"/>
    <cellStyle name="Normal 18 12_Lcc_inputs" xfId="10574" xr:uid="{00000000-0005-0000-0000-00006F290000}"/>
    <cellStyle name="Normal 18 13" xfId="10575" xr:uid="{00000000-0005-0000-0000-000070290000}"/>
    <cellStyle name="Normal 18 13 2" xfId="10576" xr:uid="{00000000-0005-0000-0000-000071290000}"/>
    <cellStyle name="Normal 18 13 3" xfId="10577" xr:uid="{00000000-0005-0000-0000-000072290000}"/>
    <cellStyle name="Normal 18 14" xfId="10578" xr:uid="{00000000-0005-0000-0000-000073290000}"/>
    <cellStyle name="Normal 18 14 2" xfId="10579" xr:uid="{00000000-0005-0000-0000-000074290000}"/>
    <cellStyle name="Normal 18 15" xfId="10580" xr:uid="{00000000-0005-0000-0000-000075290000}"/>
    <cellStyle name="Normal 18 16" xfId="10581" xr:uid="{00000000-0005-0000-0000-000076290000}"/>
    <cellStyle name="Normal 18 17" xfId="10582" xr:uid="{00000000-0005-0000-0000-000077290000}"/>
    <cellStyle name="Normal 18 18" xfId="10583" xr:uid="{00000000-0005-0000-0000-000078290000}"/>
    <cellStyle name="Normal 18 2" xfId="10584" xr:uid="{00000000-0005-0000-0000-000079290000}"/>
    <cellStyle name="Normal 18 2 2" xfId="10585" xr:uid="{00000000-0005-0000-0000-00007A290000}"/>
    <cellStyle name="Normal 18 2 2 2" xfId="10586" xr:uid="{00000000-0005-0000-0000-00007B290000}"/>
    <cellStyle name="Normal 18 2 2 2 2" xfId="10587" xr:uid="{00000000-0005-0000-0000-00007C290000}"/>
    <cellStyle name="Normal 18 2 2 2 2 2" xfId="10588" xr:uid="{00000000-0005-0000-0000-00007D290000}"/>
    <cellStyle name="Normal 18 2 2 2 2 2 2" xfId="10589" xr:uid="{00000000-0005-0000-0000-00007E290000}"/>
    <cellStyle name="Normal 18 2 2 2 2 2 2 2" xfId="10590" xr:uid="{00000000-0005-0000-0000-00007F290000}"/>
    <cellStyle name="Normal 18 2 2 2 2 2 3" xfId="10591" xr:uid="{00000000-0005-0000-0000-000080290000}"/>
    <cellStyle name="Normal 18 2 2 2 2 3" xfId="10592" xr:uid="{00000000-0005-0000-0000-000081290000}"/>
    <cellStyle name="Normal 18 2 2 2 2 3 2" xfId="10593" xr:uid="{00000000-0005-0000-0000-000082290000}"/>
    <cellStyle name="Normal 18 2 2 2 2 3 2 2" xfId="10594" xr:uid="{00000000-0005-0000-0000-000083290000}"/>
    <cellStyle name="Normal 18 2 2 2 2 3 3" xfId="10595" xr:uid="{00000000-0005-0000-0000-000084290000}"/>
    <cellStyle name="Normal 18 2 2 2 2 4" xfId="10596" xr:uid="{00000000-0005-0000-0000-000085290000}"/>
    <cellStyle name="Normal 18 2 2 2 2 4 2" xfId="10597" xr:uid="{00000000-0005-0000-0000-000086290000}"/>
    <cellStyle name="Normal 18 2 2 2 2 5" xfId="10598" xr:uid="{00000000-0005-0000-0000-000087290000}"/>
    <cellStyle name="Normal 18 2 2 2 2_Lcc_inputs" xfId="10599" xr:uid="{00000000-0005-0000-0000-000088290000}"/>
    <cellStyle name="Normal 18 2 2 2 3" xfId="10600" xr:uid="{00000000-0005-0000-0000-000089290000}"/>
    <cellStyle name="Normal 18 2 2 2 3 2" xfId="10601" xr:uid="{00000000-0005-0000-0000-00008A290000}"/>
    <cellStyle name="Normal 18 2 2 2 3 2 2" xfId="10602" xr:uid="{00000000-0005-0000-0000-00008B290000}"/>
    <cellStyle name="Normal 18 2 2 2 3 2 3" xfId="10603" xr:uid="{00000000-0005-0000-0000-00008C290000}"/>
    <cellStyle name="Normal 18 2 2 2 3 3" xfId="10604" xr:uid="{00000000-0005-0000-0000-00008D290000}"/>
    <cellStyle name="Normal 18 2 2 2 3 4" xfId="10605" xr:uid="{00000000-0005-0000-0000-00008E290000}"/>
    <cellStyle name="Normal 18 2 2 2 3_Lcc_inputs" xfId="10606" xr:uid="{00000000-0005-0000-0000-00008F290000}"/>
    <cellStyle name="Normal 18 2 2 2 4" xfId="10607" xr:uid="{00000000-0005-0000-0000-000090290000}"/>
    <cellStyle name="Normal 18 2 2 2 4 2" xfId="10608" xr:uid="{00000000-0005-0000-0000-000091290000}"/>
    <cellStyle name="Normal 18 2 2 2 4 2 2" xfId="10609" xr:uid="{00000000-0005-0000-0000-000092290000}"/>
    <cellStyle name="Normal 18 2 2 2 4 3" xfId="10610" xr:uid="{00000000-0005-0000-0000-000093290000}"/>
    <cellStyle name="Normal 18 2 2 2 5" xfId="10611" xr:uid="{00000000-0005-0000-0000-000094290000}"/>
    <cellStyle name="Normal 18 2 2 2 5 2" xfId="10612" xr:uid="{00000000-0005-0000-0000-000095290000}"/>
    <cellStyle name="Normal 18 2 2 2 6" xfId="10613" xr:uid="{00000000-0005-0000-0000-000096290000}"/>
    <cellStyle name="Normal 18 2 2 2 7" xfId="10614" xr:uid="{00000000-0005-0000-0000-000097290000}"/>
    <cellStyle name="Normal 18 2 2 2 8" xfId="10615" xr:uid="{00000000-0005-0000-0000-000098290000}"/>
    <cellStyle name="Normal 18 2 2 2_Lcc_inputs" xfId="10616" xr:uid="{00000000-0005-0000-0000-000099290000}"/>
    <cellStyle name="Normal 18 2 2 3" xfId="10617" xr:uid="{00000000-0005-0000-0000-00009A290000}"/>
    <cellStyle name="Normal 18 2 2 3 2" xfId="10618" xr:uid="{00000000-0005-0000-0000-00009B290000}"/>
    <cellStyle name="Normal 18 2 2 3 2 2" xfId="10619" xr:uid="{00000000-0005-0000-0000-00009C290000}"/>
    <cellStyle name="Normal 18 2 2 3 2 2 2" xfId="10620" xr:uid="{00000000-0005-0000-0000-00009D290000}"/>
    <cellStyle name="Normal 18 2 2 3 2 3" xfId="10621" xr:uid="{00000000-0005-0000-0000-00009E290000}"/>
    <cellStyle name="Normal 18 2 2 3 3" xfId="10622" xr:uid="{00000000-0005-0000-0000-00009F290000}"/>
    <cellStyle name="Normal 18 2 2 3 3 2" xfId="10623" xr:uid="{00000000-0005-0000-0000-0000A0290000}"/>
    <cellStyle name="Normal 18 2 2 3 3 2 2" xfId="10624" xr:uid="{00000000-0005-0000-0000-0000A1290000}"/>
    <cellStyle name="Normal 18 2 2 3 3 3" xfId="10625" xr:uid="{00000000-0005-0000-0000-0000A2290000}"/>
    <cellStyle name="Normal 18 2 2 3 4" xfId="10626" xr:uid="{00000000-0005-0000-0000-0000A3290000}"/>
    <cellStyle name="Normal 18 2 2 3 4 2" xfId="10627" xr:uid="{00000000-0005-0000-0000-0000A4290000}"/>
    <cellStyle name="Normal 18 2 2 3 5" xfId="10628" xr:uid="{00000000-0005-0000-0000-0000A5290000}"/>
    <cellStyle name="Normal 18 2 2 3_Lcc_inputs" xfId="10629" xr:uid="{00000000-0005-0000-0000-0000A6290000}"/>
    <cellStyle name="Normal 18 2 2 4" xfId="10630" xr:uid="{00000000-0005-0000-0000-0000A7290000}"/>
    <cellStyle name="Normal 18 2 2 4 2" xfId="10631" xr:uid="{00000000-0005-0000-0000-0000A8290000}"/>
    <cellStyle name="Normal 18 2 2 4 2 2" xfId="10632" xr:uid="{00000000-0005-0000-0000-0000A9290000}"/>
    <cellStyle name="Normal 18 2 2 4 2 3" xfId="10633" xr:uid="{00000000-0005-0000-0000-0000AA290000}"/>
    <cellStyle name="Normal 18 2 2 4 3" xfId="10634" xr:uid="{00000000-0005-0000-0000-0000AB290000}"/>
    <cellStyle name="Normal 18 2 2 4 4" xfId="10635" xr:uid="{00000000-0005-0000-0000-0000AC290000}"/>
    <cellStyle name="Normal 18 2 2 4_Lcc_inputs" xfId="10636" xr:uid="{00000000-0005-0000-0000-0000AD290000}"/>
    <cellStyle name="Normal 18 2 2 5" xfId="10637" xr:uid="{00000000-0005-0000-0000-0000AE290000}"/>
    <cellStyle name="Normal 18 2 2 5 2" xfId="10638" xr:uid="{00000000-0005-0000-0000-0000AF290000}"/>
    <cellStyle name="Normal 18 2 2 5 2 2" xfId="10639" xr:uid="{00000000-0005-0000-0000-0000B0290000}"/>
    <cellStyle name="Normal 18 2 2 5 3" xfId="10640" xr:uid="{00000000-0005-0000-0000-0000B1290000}"/>
    <cellStyle name="Normal 18 2 2 6" xfId="10641" xr:uid="{00000000-0005-0000-0000-0000B2290000}"/>
    <cellStyle name="Normal 18 2 2 6 2" xfId="10642" xr:uid="{00000000-0005-0000-0000-0000B3290000}"/>
    <cellStyle name="Normal 18 2 2 7" xfId="10643" xr:uid="{00000000-0005-0000-0000-0000B4290000}"/>
    <cellStyle name="Normal 18 2 2 8" xfId="10644" xr:uid="{00000000-0005-0000-0000-0000B5290000}"/>
    <cellStyle name="Normal 18 2 2 9" xfId="10645" xr:uid="{00000000-0005-0000-0000-0000B6290000}"/>
    <cellStyle name="Normal 18 2 2_Lcc_inputs" xfId="10646" xr:uid="{00000000-0005-0000-0000-0000B7290000}"/>
    <cellStyle name="Normal 18 2 3" xfId="10647" xr:uid="{00000000-0005-0000-0000-0000B8290000}"/>
    <cellStyle name="Normal 18 2 3 2" xfId="10648" xr:uid="{00000000-0005-0000-0000-0000B9290000}"/>
    <cellStyle name="Normal 18 2 3 2 2" xfId="10649" xr:uid="{00000000-0005-0000-0000-0000BA290000}"/>
    <cellStyle name="Normal 18 2 3 2 2 2" xfId="10650" xr:uid="{00000000-0005-0000-0000-0000BB290000}"/>
    <cellStyle name="Normal 18 2 3 2 2 2 2" xfId="10651" xr:uid="{00000000-0005-0000-0000-0000BC290000}"/>
    <cellStyle name="Normal 18 2 3 2 2 3" xfId="10652" xr:uid="{00000000-0005-0000-0000-0000BD290000}"/>
    <cellStyle name="Normal 18 2 3 2 3" xfId="10653" xr:uid="{00000000-0005-0000-0000-0000BE290000}"/>
    <cellStyle name="Normal 18 2 3 2 3 2" xfId="10654" xr:uid="{00000000-0005-0000-0000-0000BF290000}"/>
    <cellStyle name="Normal 18 2 3 2 3 2 2" xfId="10655" xr:uid="{00000000-0005-0000-0000-0000C0290000}"/>
    <cellStyle name="Normal 18 2 3 2 3 3" xfId="10656" xr:uid="{00000000-0005-0000-0000-0000C1290000}"/>
    <cellStyle name="Normal 18 2 3 2 4" xfId="10657" xr:uid="{00000000-0005-0000-0000-0000C2290000}"/>
    <cellStyle name="Normal 18 2 3 2 4 2" xfId="10658" xr:uid="{00000000-0005-0000-0000-0000C3290000}"/>
    <cellStyle name="Normal 18 2 3 2 5" xfId="10659" xr:uid="{00000000-0005-0000-0000-0000C4290000}"/>
    <cellStyle name="Normal 18 2 3 2_Lcc_inputs" xfId="10660" xr:uid="{00000000-0005-0000-0000-0000C5290000}"/>
    <cellStyle name="Normal 18 2 3 3" xfId="10661" xr:uid="{00000000-0005-0000-0000-0000C6290000}"/>
    <cellStyle name="Normal 18 2 3 3 2" xfId="10662" xr:uid="{00000000-0005-0000-0000-0000C7290000}"/>
    <cellStyle name="Normal 18 2 3 3 2 2" xfId="10663" xr:uid="{00000000-0005-0000-0000-0000C8290000}"/>
    <cellStyle name="Normal 18 2 3 3 2 3" xfId="10664" xr:uid="{00000000-0005-0000-0000-0000C9290000}"/>
    <cellStyle name="Normal 18 2 3 3 3" xfId="10665" xr:uid="{00000000-0005-0000-0000-0000CA290000}"/>
    <cellStyle name="Normal 18 2 3 3 4" xfId="10666" xr:uid="{00000000-0005-0000-0000-0000CB290000}"/>
    <cellStyle name="Normal 18 2 3 3_Lcc_inputs" xfId="10667" xr:uid="{00000000-0005-0000-0000-0000CC290000}"/>
    <cellStyle name="Normal 18 2 3 4" xfId="10668" xr:uid="{00000000-0005-0000-0000-0000CD290000}"/>
    <cellStyle name="Normal 18 2 3 4 2" xfId="10669" xr:uid="{00000000-0005-0000-0000-0000CE290000}"/>
    <cellStyle name="Normal 18 2 3 4 2 2" xfId="10670" xr:uid="{00000000-0005-0000-0000-0000CF290000}"/>
    <cellStyle name="Normal 18 2 3 4 3" xfId="10671" xr:uid="{00000000-0005-0000-0000-0000D0290000}"/>
    <cellStyle name="Normal 18 2 3 5" xfId="10672" xr:uid="{00000000-0005-0000-0000-0000D1290000}"/>
    <cellStyle name="Normal 18 2 3 5 2" xfId="10673" xr:uid="{00000000-0005-0000-0000-0000D2290000}"/>
    <cellStyle name="Normal 18 2 3 6" xfId="10674" xr:uid="{00000000-0005-0000-0000-0000D3290000}"/>
    <cellStyle name="Normal 18 2 3 7" xfId="10675" xr:uid="{00000000-0005-0000-0000-0000D4290000}"/>
    <cellStyle name="Normal 18 2 3 8" xfId="10676" xr:uid="{00000000-0005-0000-0000-0000D5290000}"/>
    <cellStyle name="Normal 18 2 3_Lcc_inputs" xfId="10677" xr:uid="{00000000-0005-0000-0000-0000D6290000}"/>
    <cellStyle name="Normal 18 2 4" xfId="10678" xr:uid="{00000000-0005-0000-0000-0000D7290000}"/>
    <cellStyle name="Normal 18 2 4 2" xfId="10679" xr:uid="{00000000-0005-0000-0000-0000D8290000}"/>
    <cellStyle name="Normal 18 2 4 2 2" xfId="10680" xr:uid="{00000000-0005-0000-0000-0000D9290000}"/>
    <cellStyle name="Normal 18 2 4 3" xfId="10681" xr:uid="{00000000-0005-0000-0000-0000DA290000}"/>
    <cellStyle name="Normal 18 2 4 3 2" xfId="10682" xr:uid="{00000000-0005-0000-0000-0000DB290000}"/>
    <cellStyle name="Normal 18 2 4 3 3" xfId="10683" xr:uid="{00000000-0005-0000-0000-0000DC290000}"/>
    <cellStyle name="Normal 18 2 4 4" xfId="10684" xr:uid="{00000000-0005-0000-0000-0000DD290000}"/>
    <cellStyle name="Normal 18 2 4 4 2" xfId="10685" xr:uid="{00000000-0005-0000-0000-0000DE290000}"/>
    <cellStyle name="Normal 18 2 4 5" xfId="10686" xr:uid="{00000000-0005-0000-0000-0000DF290000}"/>
    <cellStyle name="Normal 18 2 4_Lcc_inputs" xfId="10687" xr:uid="{00000000-0005-0000-0000-0000E0290000}"/>
    <cellStyle name="Normal 18 2 5" xfId="10688" xr:uid="{00000000-0005-0000-0000-0000E1290000}"/>
    <cellStyle name="Normal 18 2 5 2" xfId="10689" xr:uid="{00000000-0005-0000-0000-0000E2290000}"/>
    <cellStyle name="Normal 18 2 5 2 2" xfId="10690" xr:uid="{00000000-0005-0000-0000-0000E3290000}"/>
    <cellStyle name="Normal 18 2 5 2 2 2" xfId="10691" xr:uid="{00000000-0005-0000-0000-0000E4290000}"/>
    <cellStyle name="Normal 18 2 5 2 2 3" xfId="10692" xr:uid="{00000000-0005-0000-0000-0000E5290000}"/>
    <cellStyle name="Normal 18 2 5 2 3" xfId="10693" xr:uid="{00000000-0005-0000-0000-0000E6290000}"/>
    <cellStyle name="Normal 18 2 5 2 4" xfId="10694" xr:uid="{00000000-0005-0000-0000-0000E7290000}"/>
    <cellStyle name="Normal 18 2 5 2_Lcc_inputs" xfId="10695" xr:uid="{00000000-0005-0000-0000-0000E8290000}"/>
    <cellStyle name="Normal 18 2 5 3" xfId="10696" xr:uid="{00000000-0005-0000-0000-0000E9290000}"/>
    <cellStyle name="Normal 18 2 5 3 2" xfId="10697" xr:uid="{00000000-0005-0000-0000-0000EA290000}"/>
    <cellStyle name="Normal 18 2 5 3 2 2" xfId="10698" xr:uid="{00000000-0005-0000-0000-0000EB290000}"/>
    <cellStyle name="Normal 18 2 5 3 3" xfId="10699" xr:uid="{00000000-0005-0000-0000-0000EC290000}"/>
    <cellStyle name="Normal 18 2 5 4" xfId="10700" xr:uid="{00000000-0005-0000-0000-0000ED290000}"/>
    <cellStyle name="Normal 18 2 5 4 2" xfId="10701" xr:uid="{00000000-0005-0000-0000-0000EE290000}"/>
    <cellStyle name="Normal 18 2 5 5" xfId="10702" xr:uid="{00000000-0005-0000-0000-0000EF290000}"/>
    <cellStyle name="Normal 18 2 5 6" xfId="10703" xr:uid="{00000000-0005-0000-0000-0000F0290000}"/>
    <cellStyle name="Normal 18 2 5 7" xfId="10704" xr:uid="{00000000-0005-0000-0000-0000F1290000}"/>
    <cellStyle name="Normal 18 2 5_Lcc_inputs" xfId="10705" xr:uid="{00000000-0005-0000-0000-0000F2290000}"/>
    <cellStyle name="Normal 18 2 6" xfId="10706" xr:uid="{00000000-0005-0000-0000-0000F3290000}"/>
    <cellStyle name="Normal 18 2 6 2" xfId="10707" xr:uid="{00000000-0005-0000-0000-0000F4290000}"/>
    <cellStyle name="Normal 18 2 6 2 2" xfId="10708" xr:uid="{00000000-0005-0000-0000-0000F5290000}"/>
    <cellStyle name="Normal 18 2 6 3" xfId="10709" xr:uid="{00000000-0005-0000-0000-0000F6290000}"/>
    <cellStyle name="Normal 18 2 6 3 2" xfId="10710" xr:uid="{00000000-0005-0000-0000-0000F7290000}"/>
    <cellStyle name="Normal 18 2 6 3 3" xfId="10711" xr:uid="{00000000-0005-0000-0000-0000F8290000}"/>
    <cellStyle name="Normal 18 2 6 4" xfId="10712" xr:uid="{00000000-0005-0000-0000-0000F9290000}"/>
    <cellStyle name="Normal 18 2 6 5" xfId="10713" xr:uid="{00000000-0005-0000-0000-0000FA290000}"/>
    <cellStyle name="Normal 18 2 6_Lcc_inputs" xfId="10714" xr:uid="{00000000-0005-0000-0000-0000FB290000}"/>
    <cellStyle name="Normal 18 2 7" xfId="10715" xr:uid="{00000000-0005-0000-0000-0000FC290000}"/>
    <cellStyle name="Normal 18 2 7 2" xfId="10716" xr:uid="{00000000-0005-0000-0000-0000FD290000}"/>
    <cellStyle name="Normal 18 2 7 2 2" xfId="10717" xr:uid="{00000000-0005-0000-0000-0000FE290000}"/>
    <cellStyle name="Normal 18 2 7 2 3" xfId="10718" xr:uid="{00000000-0005-0000-0000-0000FF290000}"/>
    <cellStyle name="Normal 18 2 7 3" xfId="10719" xr:uid="{00000000-0005-0000-0000-0000002A0000}"/>
    <cellStyle name="Normal 18 2 7 4" xfId="10720" xr:uid="{00000000-0005-0000-0000-0000012A0000}"/>
    <cellStyle name="Normal 18 2 7_Lcc_inputs" xfId="10721" xr:uid="{00000000-0005-0000-0000-0000022A0000}"/>
    <cellStyle name="Normal 18 2 8" xfId="10722" xr:uid="{00000000-0005-0000-0000-0000032A0000}"/>
    <cellStyle name="Normal 18 2 8 2" xfId="10723" xr:uid="{00000000-0005-0000-0000-0000042A0000}"/>
    <cellStyle name="Normal 18 2 8 2 2" xfId="10724" xr:uid="{00000000-0005-0000-0000-0000052A0000}"/>
    <cellStyle name="Normal 18 2 8 3" xfId="10725" xr:uid="{00000000-0005-0000-0000-0000062A0000}"/>
    <cellStyle name="Normal 18 2 9" xfId="10726" xr:uid="{00000000-0005-0000-0000-0000072A0000}"/>
    <cellStyle name="Normal 18 2_Lcc_inputs" xfId="10727" xr:uid="{00000000-0005-0000-0000-0000082A0000}"/>
    <cellStyle name="Normal 18 3" xfId="10728" xr:uid="{00000000-0005-0000-0000-0000092A0000}"/>
    <cellStyle name="Normal 18 3 2" xfId="10729" xr:uid="{00000000-0005-0000-0000-00000A2A0000}"/>
    <cellStyle name="Normal 18 3 2 2" xfId="10730" xr:uid="{00000000-0005-0000-0000-00000B2A0000}"/>
    <cellStyle name="Normal 18 3 2 2 2" xfId="10731" xr:uid="{00000000-0005-0000-0000-00000C2A0000}"/>
    <cellStyle name="Normal 18 3 2 2 2 2" xfId="10732" xr:uid="{00000000-0005-0000-0000-00000D2A0000}"/>
    <cellStyle name="Normal 18 3 2 2 2 2 2" xfId="10733" xr:uid="{00000000-0005-0000-0000-00000E2A0000}"/>
    <cellStyle name="Normal 18 3 2 2 2 3" xfId="10734" xr:uid="{00000000-0005-0000-0000-00000F2A0000}"/>
    <cellStyle name="Normal 18 3 2 2 3" xfId="10735" xr:uid="{00000000-0005-0000-0000-0000102A0000}"/>
    <cellStyle name="Normal 18 3 2 2 3 2" xfId="10736" xr:uid="{00000000-0005-0000-0000-0000112A0000}"/>
    <cellStyle name="Normal 18 3 2 2 3 2 2" xfId="10737" xr:uid="{00000000-0005-0000-0000-0000122A0000}"/>
    <cellStyle name="Normal 18 3 2 2 3 3" xfId="10738" xr:uid="{00000000-0005-0000-0000-0000132A0000}"/>
    <cellStyle name="Normal 18 3 2 2 4" xfId="10739" xr:uid="{00000000-0005-0000-0000-0000142A0000}"/>
    <cellStyle name="Normal 18 3 2 2 4 2" xfId="10740" xr:uid="{00000000-0005-0000-0000-0000152A0000}"/>
    <cellStyle name="Normal 18 3 2 2 5" xfId="10741" xr:uid="{00000000-0005-0000-0000-0000162A0000}"/>
    <cellStyle name="Normal 18 3 2 2_Lcc_inputs" xfId="10742" xr:uid="{00000000-0005-0000-0000-0000172A0000}"/>
    <cellStyle name="Normal 18 3 2 3" xfId="10743" xr:uid="{00000000-0005-0000-0000-0000182A0000}"/>
    <cellStyle name="Normal 18 3 2 3 2" xfId="10744" xr:uid="{00000000-0005-0000-0000-0000192A0000}"/>
    <cellStyle name="Normal 18 3 2 3 2 2" xfId="10745" xr:uid="{00000000-0005-0000-0000-00001A2A0000}"/>
    <cellStyle name="Normal 18 3 2 3 2 3" xfId="10746" xr:uid="{00000000-0005-0000-0000-00001B2A0000}"/>
    <cellStyle name="Normal 18 3 2 3 3" xfId="10747" xr:uid="{00000000-0005-0000-0000-00001C2A0000}"/>
    <cellStyle name="Normal 18 3 2 3 4" xfId="10748" xr:uid="{00000000-0005-0000-0000-00001D2A0000}"/>
    <cellStyle name="Normal 18 3 2 3_Lcc_inputs" xfId="10749" xr:uid="{00000000-0005-0000-0000-00001E2A0000}"/>
    <cellStyle name="Normal 18 3 2 4" xfId="10750" xr:uid="{00000000-0005-0000-0000-00001F2A0000}"/>
    <cellStyle name="Normal 18 3 2 4 2" xfId="10751" xr:uid="{00000000-0005-0000-0000-0000202A0000}"/>
    <cellStyle name="Normal 18 3 2 4 2 2" xfId="10752" xr:uid="{00000000-0005-0000-0000-0000212A0000}"/>
    <cellStyle name="Normal 18 3 2 4 3" xfId="10753" xr:uid="{00000000-0005-0000-0000-0000222A0000}"/>
    <cellStyle name="Normal 18 3 2 5" xfId="10754" xr:uid="{00000000-0005-0000-0000-0000232A0000}"/>
    <cellStyle name="Normal 18 3 2 5 2" xfId="10755" xr:uid="{00000000-0005-0000-0000-0000242A0000}"/>
    <cellStyle name="Normal 18 3 2 6" xfId="10756" xr:uid="{00000000-0005-0000-0000-0000252A0000}"/>
    <cellStyle name="Normal 18 3 2 7" xfId="10757" xr:uid="{00000000-0005-0000-0000-0000262A0000}"/>
    <cellStyle name="Normal 18 3 2 8" xfId="10758" xr:uid="{00000000-0005-0000-0000-0000272A0000}"/>
    <cellStyle name="Normal 18 3 2_Lcc_inputs" xfId="10759" xr:uid="{00000000-0005-0000-0000-0000282A0000}"/>
    <cellStyle name="Normal 18 3 3" xfId="10760" xr:uid="{00000000-0005-0000-0000-0000292A0000}"/>
    <cellStyle name="Normal 18 3 3 2" xfId="10761" xr:uid="{00000000-0005-0000-0000-00002A2A0000}"/>
    <cellStyle name="Normal 18 3 3 2 2" xfId="10762" xr:uid="{00000000-0005-0000-0000-00002B2A0000}"/>
    <cellStyle name="Normal 18 3 3 2 2 2" xfId="10763" xr:uid="{00000000-0005-0000-0000-00002C2A0000}"/>
    <cellStyle name="Normal 18 3 3 2 2 3" xfId="10764" xr:uid="{00000000-0005-0000-0000-00002D2A0000}"/>
    <cellStyle name="Normal 18 3 3 2 3" xfId="10765" xr:uid="{00000000-0005-0000-0000-00002E2A0000}"/>
    <cellStyle name="Normal 18 3 3 2 4" xfId="10766" xr:uid="{00000000-0005-0000-0000-00002F2A0000}"/>
    <cellStyle name="Normal 18 3 3 2_Lcc_inputs" xfId="10767" xr:uid="{00000000-0005-0000-0000-0000302A0000}"/>
    <cellStyle name="Normal 18 3 3 3" xfId="10768" xr:uid="{00000000-0005-0000-0000-0000312A0000}"/>
    <cellStyle name="Normal 18 3 3 3 2" xfId="10769" xr:uid="{00000000-0005-0000-0000-0000322A0000}"/>
    <cellStyle name="Normal 18 3 3 3 2 2" xfId="10770" xr:uid="{00000000-0005-0000-0000-0000332A0000}"/>
    <cellStyle name="Normal 18 3 3 3 3" xfId="10771" xr:uid="{00000000-0005-0000-0000-0000342A0000}"/>
    <cellStyle name="Normal 18 3 3 4" xfId="10772" xr:uid="{00000000-0005-0000-0000-0000352A0000}"/>
    <cellStyle name="Normal 18 3 3 4 2" xfId="10773" xr:uid="{00000000-0005-0000-0000-0000362A0000}"/>
    <cellStyle name="Normal 18 3 3 5" xfId="10774" xr:uid="{00000000-0005-0000-0000-0000372A0000}"/>
    <cellStyle name="Normal 18 3 3 6" xfId="10775" xr:uid="{00000000-0005-0000-0000-0000382A0000}"/>
    <cellStyle name="Normal 18 3 3 7" xfId="10776" xr:uid="{00000000-0005-0000-0000-0000392A0000}"/>
    <cellStyle name="Normal 18 3 3_Lcc_inputs" xfId="10777" xr:uid="{00000000-0005-0000-0000-00003A2A0000}"/>
    <cellStyle name="Normal 18 3 4" xfId="10778" xr:uid="{00000000-0005-0000-0000-00003B2A0000}"/>
    <cellStyle name="Normal 18 3 4 2" xfId="10779" xr:uid="{00000000-0005-0000-0000-00003C2A0000}"/>
    <cellStyle name="Normal 18 3 4 2 2" xfId="10780" xr:uid="{00000000-0005-0000-0000-00003D2A0000}"/>
    <cellStyle name="Normal 18 3 4 2 3" xfId="10781" xr:uid="{00000000-0005-0000-0000-00003E2A0000}"/>
    <cellStyle name="Normal 18 3 4 3" xfId="10782" xr:uid="{00000000-0005-0000-0000-00003F2A0000}"/>
    <cellStyle name="Normal 18 3 4 3 2" xfId="10783" xr:uid="{00000000-0005-0000-0000-0000402A0000}"/>
    <cellStyle name="Normal 18 3 4 4" xfId="10784" xr:uid="{00000000-0005-0000-0000-0000412A0000}"/>
    <cellStyle name="Normal 18 3 4 5" xfId="10785" xr:uid="{00000000-0005-0000-0000-0000422A0000}"/>
    <cellStyle name="Normal 18 3 4_Lcc_inputs" xfId="10786" xr:uid="{00000000-0005-0000-0000-0000432A0000}"/>
    <cellStyle name="Normal 18 3 5" xfId="10787" xr:uid="{00000000-0005-0000-0000-0000442A0000}"/>
    <cellStyle name="Normal 18 3 5 2" xfId="10788" xr:uid="{00000000-0005-0000-0000-0000452A0000}"/>
    <cellStyle name="Normal 18 3 5 2 2" xfId="10789" xr:uid="{00000000-0005-0000-0000-0000462A0000}"/>
    <cellStyle name="Normal 18 3 5 2 3" xfId="10790" xr:uid="{00000000-0005-0000-0000-0000472A0000}"/>
    <cellStyle name="Normal 18 3 5 3" xfId="10791" xr:uid="{00000000-0005-0000-0000-0000482A0000}"/>
    <cellStyle name="Normal 18 3 5 4" xfId="10792" xr:uid="{00000000-0005-0000-0000-0000492A0000}"/>
    <cellStyle name="Normal 18 3 5_Lcc_inputs" xfId="10793" xr:uid="{00000000-0005-0000-0000-00004A2A0000}"/>
    <cellStyle name="Normal 18 3 6" xfId="10794" xr:uid="{00000000-0005-0000-0000-00004B2A0000}"/>
    <cellStyle name="Normal 18 3 6 2" xfId="10795" xr:uid="{00000000-0005-0000-0000-00004C2A0000}"/>
    <cellStyle name="Normal 18 3 6 3" xfId="10796" xr:uid="{00000000-0005-0000-0000-00004D2A0000}"/>
    <cellStyle name="Normal 18 3 7" xfId="10797" xr:uid="{00000000-0005-0000-0000-00004E2A0000}"/>
    <cellStyle name="Normal 18 3 7 2" xfId="10798" xr:uid="{00000000-0005-0000-0000-00004F2A0000}"/>
    <cellStyle name="Normal 18 3 8" xfId="10799" xr:uid="{00000000-0005-0000-0000-0000502A0000}"/>
    <cellStyle name="Normal 18 3 9" xfId="10800" xr:uid="{00000000-0005-0000-0000-0000512A0000}"/>
    <cellStyle name="Normal 18 3_Lcc_inputs" xfId="10801" xr:uid="{00000000-0005-0000-0000-0000522A0000}"/>
    <cellStyle name="Normal 18 4" xfId="10802" xr:uid="{00000000-0005-0000-0000-0000532A0000}"/>
    <cellStyle name="Normal 18 4 2" xfId="10803" xr:uid="{00000000-0005-0000-0000-0000542A0000}"/>
    <cellStyle name="Normal 18 4 2 2" xfId="10804" xr:uid="{00000000-0005-0000-0000-0000552A0000}"/>
    <cellStyle name="Normal 18 4 2 2 2" xfId="10805" xr:uid="{00000000-0005-0000-0000-0000562A0000}"/>
    <cellStyle name="Normal 18 4 2 2 2 2" xfId="10806" xr:uid="{00000000-0005-0000-0000-0000572A0000}"/>
    <cellStyle name="Normal 18 4 2 2 2 2 2" xfId="10807" xr:uid="{00000000-0005-0000-0000-0000582A0000}"/>
    <cellStyle name="Normal 18 4 2 2 2 3" xfId="10808" xr:uid="{00000000-0005-0000-0000-0000592A0000}"/>
    <cellStyle name="Normal 18 4 2 2 3" xfId="10809" xr:uid="{00000000-0005-0000-0000-00005A2A0000}"/>
    <cellStyle name="Normal 18 4 2 2 3 2" xfId="10810" xr:uid="{00000000-0005-0000-0000-00005B2A0000}"/>
    <cellStyle name="Normal 18 4 2 2 3 2 2" xfId="10811" xr:uid="{00000000-0005-0000-0000-00005C2A0000}"/>
    <cellStyle name="Normal 18 4 2 2 3 3" xfId="10812" xr:uid="{00000000-0005-0000-0000-00005D2A0000}"/>
    <cellStyle name="Normal 18 4 2 2 4" xfId="10813" xr:uid="{00000000-0005-0000-0000-00005E2A0000}"/>
    <cellStyle name="Normal 18 4 2 2 4 2" xfId="10814" xr:uid="{00000000-0005-0000-0000-00005F2A0000}"/>
    <cellStyle name="Normal 18 4 2 2 5" xfId="10815" xr:uid="{00000000-0005-0000-0000-0000602A0000}"/>
    <cellStyle name="Normal 18 4 2 2_Lcc_inputs" xfId="10816" xr:uid="{00000000-0005-0000-0000-0000612A0000}"/>
    <cellStyle name="Normal 18 4 2 3" xfId="10817" xr:uid="{00000000-0005-0000-0000-0000622A0000}"/>
    <cellStyle name="Normal 18 4 2 3 2" xfId="10818" xr:uid="{00000000-0005-0000-0000-0000632A0000}"/>
    <cellStyle name="Normal 18 4 2 3 2 2" xfId="10819" xr:uid="{00000000-0005-0000-0000-0000642A0000}"/>
    <cellStyle name="Normal 18 4 2 3 2 3" xfId="10820" xr:uid="{00000000-0005-0000-0000-0000652A0000}"/>
    <cellStyle name="Normal 18 4 2 3 3" xfId="10821" xr:uid="{00000000-0005-0000-0000-0000662A0000}"/>
    <cellStyle name="Normal 18 4 2 3 4" xfId="10822" xr:uid="{00000000-0005-0000-0000-0000672A0000}"/>
    <cellStyle name="Normal 18 4 2 3_Lcc_inputs" xfId="10823" xr:uid="{00000000-0005-0000-0000-0000682A0000}"/>
    <cellStyle name="Normal 18 4 2 4" xfId="10824" xr:uid="{00000000-0005-0000-0000-0000692A0000}"/>
    <cellStyle name="Normal 18 4 2 4 2" xfId="10825" xr:uid="{00000000-0005-0000-0000-00006A2A0000}"/>
    <cellStyle name="Normal 18 4 2 4 2 2" xfId="10826" xr:uid="{00000000-0005-0000-0000-00006B2A0000}"/>
    <cellStyle name="Normal 18 4 2 4 3" xfId="10827" xr:uid="{00000000-0005-0000-0000-00006C2A0000}"/>
    <cellStyle name="Normal 18 4 2 5" xfId="10828" xr:uid="{00000000-0005-0000-0000-00006D2A0000}"/>
    <cellStyle name="Normal 18 4 2 5 2" xfId="10829" xr:uid="{00000000-0005-0000-0000-00006E2A0000}"/>
    <cellStyle name="Normal 18 4 2 6" xfId="10830" xr:uid="{00000000-0005-0000-0000-00006F2A0000}"/>
    <cellStyle name="Normal 18 4 2 7" xfId="10831" xr:uid="{00000000-0005-0000-0000-0000702A0000}"/>
    <cellStyle name="Normal 18 4 2 8" xfId="10832" xr:uid="{00000000-0005-0000-0000-0000712A0000}"/>
    <cellStyle name="Normal 18 4 2_Lcc_inputs" xfId="10833" xr:uid="{00000000-0005-0000-0000-0000722A0000}"/>
    <cellStyle name="Normal 18 4 3" xfId="10834" xr:uid="{00000000-0005-0000-0000-0000732A0000}"/>
    <cellStyle name="Normal 18 4 3 2" xfId="10835" xr:uid="{00000000-0005-0000-0000-0000742A0000}"/>
    <cellStyle name="Normal 18 4 3 2 2" xfId="10836" xr:uid="{00000000-0005-0000-0000-0000752A0000}"/>
    <cellStyle name="Normal 18 4 3 2 2 2" xfId="10837" xr:uid="{00000000-0005-0000-0000-0000762A0000}"/>
    <cellStyle name="Normal 18 4 3 2 3" xfId="10838" xr:uid="{00000000-0005-0000-0000-0000772A0000}"/>
    <cellStyle name="Normal 18 4 3 3" xfId="10839" xr:uid="{00000000-0005-0000-0000-0000782A0000}"/>
    <cellStyle name="Normal 18 4 3 3 2" xfId="10840" xr:uid="{00000000-0005-0000-0000-0000792A0000}"/>
    <cellStyle name="Normal 18 4 3 3 2 2" xfId="10841" xr:uid="{00000000-0005-0000-0000-00007A2A0000}"/>
    <cellStyle name="Normal 18 4 3 3 3" xfId="10842" xr:uid="{00000000-0005-0000-0000-00007B2A0000}"/>
    <cellStyle name="Normal 18 4 3 4" xfId="10843" xr:uid="{00000000-0005-0000-0000-00007C2A0000}"/>
    <cellStyle name="Normal 18 4 3 4 2" xfId="10844" xr:uid="{00000000-0005-0000-0000-00007D2A0000}"/>
    <cellStyle name="Normal 18 4 3 5" xfId="10845" xr:uid="{00000000-0005-0000-0000-00007E2A0000}"/>
    <cellStyle name="Normal 18 4 3_Lcc_inputs" xfId="10846" xr:uid="{00000000-0005-0000-0000-00007F2A0000}"/>
    <cellStyle name="Normal 18 4 4" xfId="10847" xr:uid="{00000000-0005-0000-0000-0000802A0000}"/>
    <cellStyle name="Normal 18 4 4 2" xfId="10848" xr:uid="{00000000-0005-0000-0000-0000812A0000}"/>
    <cellStyle name="Normal 18 4 4 2 2" xfId="10849" xr:uid="{00000000-0005-0000-0000-0000822A0000}"/>
    <cellStyle name="Normal 18 4 4 2 3" xfId="10850" xr:uid="{00000000-0005-0000-0000-0000832A0000}"/>
    <cellStyle name="Normal 18 4 4 3" xfId="10851" xr:uid="{00000000-0005-0000-0000-0000842A0000}"/>
    <cellStyle name="Normal 18 4 4 4" xfId="10852" xr:uid="{00000000-0005-0000-0000-0000852A0000}"/>
    <cellStyle name="Normal 18 4 4_Lcc_inputs" xfId="10853" xr:uid="{00000000-0005-0000-0000-0000862A0000}"/>
    <cellStyle name="Normal 18 4 5" xfId="10854" xr:uid="{00000000-0005-0000-0000-0000872A0000}"/>
    <cellStyle name="Normal 18 4 5 2" xfId="10855" xr:uid="{00000000-0005-0000-0000-0000882A0000}"/>
    <cellStyle name="Normal 18 4 5 2 2" xfId="10856" xr:uid="{00000000-0005-0000-0000-0000892A0000}"/>
    <cellStyle name="Normal 18 4 5 3" xfId="10857" xr:uid="{00000000-0005-0000-0000-00008A2A0000}"/>
    <cellStyle name="Normal 18 4 6" xfId="10858" xr:uid="{00000000-0005-0000-0000-00008B2A0000}"/>
    <cellStyle name="Normal 18 4 6 2" xfId="10859" xr:uid="{00000000-0005-0000-0000-00008C2A0000}"/>
    <cellStyle name="Normal 18 4 7" xfId="10860" xr:uid="{00000000-0005-0000-0000-00008D2A0000}"/>
    <cellStyle name="Normal 18 4 8" xfId="10861" xr:uid="{00000000-0005-0000-0000-00008E2A0000}"/>
    <cellStyle name="Normal 18 4 9" xfId="10862" xr:uid="{00000000-0005-0000-0000-00008F2A0000}"/>
    <cellStyle name="Normal 18 4_Lcc_inputs" xfId="10863" xr:uid="{00000000-0005-0000-0000-0000902A0000}"/>
    <cellStyle name="Normal 18 5" xfId="10864" xr:uid="{00000000-0005-0000-0000-0000912A0000}"/>
    <cellStyle name="Normal 18 5 2" xfId="10865" xr:uid="{00000000-0005-0000-0000-0000922A0000}"/>
    <cellStyle name="Normal 18 5 2 2" xfId="10866" xr:uid="{00000000-0005-0000-0000-0000932A0000}"/>
    <cellStyle name="Normal 18 5 2 2 2" xfId="10867" xr:uid="{00000000-0005-0000-0000-0000942A0000}"/>
    <cellStyle name="Normal 18 5 2 2 2 2" xfId="10868" xr:uid="{00000000-0005-0000-0000-0000952A0000}"/>
    <cellStyle name="Normal 18 5 2 2 2 2 2" xfId="10869" xr:uid="{00000000-0005-0000-0000-0000962A0000}"/>
    <cellStyle name="Normal 18 5 2 2 2 3" xfId="10870" xr:uid="{00000000-0005-0000-0000-0000972A0000}"/>
    <cellStyle name="Normal 18 5 2 2 3" xfId="10871" xr:uid="{00000000-0005-0000-0000-0000982A0000}"/>
    <cellStyle name="Normal 18 5 2 2 3 2" xfId="10872" xr:uid="{00000000-0005-0000-0000-0000992A0000}"/>
    <cellStyle name="Normal 18 5 2 2 3 2 2" xfId="10873" xr:uid="{00000000-0005-0000-0000-00009A2A0000}"/>
    <cellStyle name="Normal 18 5 2 2 3 3" xfId="10874" xr:uid="{00000000-0005-0000-0000-00009B2A0000}"/>
    <cellStyle name="Normal 18 5 2 2 4" xfId="10875" xr:uid="{00000000-0005-0000-0000-00009C2A0000}"/>
    <cellStyle name="Normal 18 5 2 2 4 2" xfId="10876" xr:uid="{00000000-0005-0000-0000-00009D2A0000}"/>
    <cellStyle name="Normal 18 5 2 2 5" xfId="10877" xr:uid="{00000000-0005-0000-0000-00009E2A0000}"/>
    <cellStyle name="Normal 18 5 2 2_Lcc_inputs" xfId="10878" xr:uid="{00000000-0005-0000-0000-00009F2A0000}"/>
    <cellStyle name="Normal 18 5 2 3" xfId="10879" xr:uid="{00000000-0005-0000-0000-0000A02A0000}"/>
    <cellStyle name="Normal 18 5 2 3 2" xfId="10880" xr:uid="{00000000-0005-0000-0000-0000A12A0000}"/>
    <cellStyle name="Normal 18 5 2 3 2 2" xfId="10881" xr:uid="{00000000-0005-0000-0000-0000A22A0000}"/>
    <cellStyle name="Normal 18 5 2 3 2 3" xfId="10882" xr:uid="{00000000-0005-0000-0000-0000A32A0000}"/>
    <cellStyle name="Normal 18 5 2 3 3" xfId="10883" xr:uid="{00000000-0005-0000-0000-0000A42A0000}"/>
    <cellStyle name="Normal 18 5 2 3 4" xfId="10884" xr:uid="{00000000-0005-0000-0000-0000A52A0000}"/>
    <cellStyle name="Normal 18 5 2 3_Lcc_inputs" xfId="10885" xr:uid="{00000000-0005-0000-0000-0000A62A0000}"/>
    <cellStyle name="Normal 18 5 2 4" xfId="10886" xr:uid="{00000000-0005-0000-0000-0000A72A0000}"/>
    <cellStyle name="Normal 18 5 2 4 2" xfId="10887" xr:uid="{00000000-0005-0000-0000-0000A82A0000}"/>
    <cellStyle name="Normal 18 5 2 4 2 2" xfId="10888" xr:uid="{00000000-0005-0000-0000-0000A92A0000}"/>
    <cellStyle name="Normal 18 5 2 4 3" xfId="10889" xr:uid="{00000000-0005-0000-0000-0000AA2A0000}"/>
    <cellStyle name="Normal 18 5 2 5" xfId="10890" xr:uid="{00000000-0005-0000-0000-0000AB2A0000}"/>
    <cellStyle name="Normal 18 5 2 5 2" xfId="10891" xr:uid="{00000000-0005-0000-0000-0000AC2A0000}"/>
    <cellStyle name="Normal 18 5 2 6" xfId="10892" xr:uid="{00000000-0005-0000-0000-0000AD2A0000}"/>
    <cellStyle name="Normal 18 5 2 7" xfId="10893" xr:uid="{00000000-0005-0000-0000-0000AE2A0000}"/>
    <cellStyle name="Normal 18 5 2 8" xfId="10894" xr:uid="{00000000-0005-0000-0000-0000AF2A0000}"/>
    <cellStyle name="Normal 18 5 2_Lcc_inputs" xfId="10895" xr:uid="{00000000-0005-0000-0000-0000B02A0000}"/>
    <cellStyle name="Normal 18 5 3" xfId="10896" xr:uid="{00000000-0005-0000-0000-0000B12A0000}"/>
    <cellStyle name="Normal 18 5 3 2" xfId="10897" xr:uid="{00000000-0005-0000-0000-0000B22A0000}"/>
    <cellStyle name="Normal 18 5 3 2 2" xfId="10898" xr:uid="{00000000-0005-0000-0000-0000B32A0000}"/>
    <cellStyle name="Normal 18 5 3 2 2 2" xfId="10899" xr:uid="{00000000-0005-0000-0000-0000B42A0000}"/>
    <cellStyle name="Normal 18 5 3 2 3" xfId="10900" xr:uid="{00000000-0005-0000-0000-0000B52A0000}"/>
    <cellStyle name="Normal 18 5 3 3" xfId="10901" xr:uid="{00000000-0005-0000-0000-0000B62A0000}"/>
    <cellStyle name="Normal 18 5 3 3 2" xfId="10902" xr:uid="{00000000-0005-0000-0000-0000B72A0000}"/>
    <cellStyle name="Normal 18 5 3 3 2 2" xfId="10903" xr:uid="{00000000-0005-0000-0000-0000B82A0000}"/>
    <cellStyle name="Normal 18 5 3 3 3" xfId="10904" xr:uid="{00000000-0005-0000-0000-0000B92A0000}"/>
    <cellStyle name="Normal 18 5 3 4" xfId="10905" xr:uid="{00000000-0005-0000-0000-0000BA2A0000}"/>
    <cellStyle name="Normal 18 5 3 4 2" xfId="10906" xr:uid="{00000000-0005-0000-0000-0000BB2A0000}"/>
    <cellStyle name="Normal 18 5 3 5" xfId="10907" xr:uid="{00000000-0005-0000-0000-0000BC2A0000}"/>
    <cellStyle name="Normal 18 5 3_Lcc_inputs" xfId="10908" xr:uid="{00000000-0005-0000-0000-0000BD2A0000}"/>
    <cellStyle name="Normal 18 5 4" xfId="10909" xr:uid="{00000000-0005-0000-0000-0000BE2A0000}"/>
    <cellStyle name="Normal 18 5 4 2" xfId="10910" xr:uid="{00000000-0005-0000-0000-0000BF2A0000}"/>
    <cellStyle name="Normal 18 5 4 2 2" xfId="10911" xr:uid="{00000000-0005-0000-0000-0000C02A0000}"/>
    <cellStyle name="Normal 18 5 4 2 3" xfId="10912" xr:uid="{00000000-0005-0000-0000-0000C12A0000}"/>
    <cellStyle name="Normal 18 5 4 3" xfId="10913" xr:uid="{00000000-0005-0000-0000-0000C22A0000}"/>
    <cellStyle name="Normal 18 5 4 4" xfId="10914" xr:uid="{00000000-0005-0000-0000-0000C32A0000}"/>
    <cellStyle name="Normal 18 5 4_Lcc_inputs" xfId="10915" xr:uid="{00000000-0005-0000-0000-0000C42A0000}"/>
    <cellStyle name="Normal 18 5 5" xfId="10916" xr:uid="{00000000-0005-0000-0000-0000C52A0000}"/>
    <cellStyle name="Normal 18 5 5 2" xfId="10917" xr:uid="{00000000-0005-0000-0000-0000C62A0000}"/>
    <cellStyle name="Normal 18 5 5 2 2" xfId="10918" xr:uid="{00000000-0005-0000-0000-0000C72A0000}"/>
    <cellStyle name="Normal 18 5 5 3" xfId="10919" xr:uid="{00000000-0005-0000-0000-0000C82A0000}"/>
    <cellStyle name="Normal 18 5 6" xfId="10920" xr:uid="{00000000-0005-0000-0000-0000C92A0000}"/>
    <cellStyle name="Normal 18 5 6 2" xfId="10921" xr:uid="{00000000-0005-0000-0000-0000CA2A0000}"/>
    <cellStyle name="Normal 18 5 7" xfId="10922" xr:uid="{00000000-0005-0000-0000-0000CB2A0000}"/>
    <cellStyle name="Normal 18 5 8" xfId="10923" xr:uid="{00000000-0005-0000-0000-0000CC2A0000}"/>
    <cellStyle name="Normal 18 5 9" xfId="10924" xr:uid="{00000000-0005-0000-0000-0000CD2A0000}"/>
    <cellStyle name="Normal 18 5_Lcc_inputs" xfId="10925" xr:uid="{00000000-0005-0000-0000-0000CE2A0000}"/>
    <cellStyle name="Normal 18 6" xfId="10926" xr:uid="{00000000-0005-0000-0000-0000CF2A0000}"/>
    <cellStyle name="Normal 18 6 2" xfId="10927" xr:uid="{00000000-0005-0000-0000-0000D02A0000}"/>
    <cellStyle name="Normal 18 6 2 2" xfId="10928" xr:uid="{00000000-0005-0000-0000-0000D12A0000}"/>
    <cellStyle name="Normal 18 6 2 2 2" xfId="10929" xr:uid="{00000000-0005-0000-0000-0000D22A0000}"/>
    <cellStyle name="Normal 18 6 2 2 2 2" xfId="10930" xr:uid="{00000000-0005-0000-0000-0000D32A0000}"/>
    <cellStyle name="Normal 18 6 2 2 2 2 2" xfId="10931" xr:uid="{00000000-0005-0000-0000-0000D42A0000}"/>
    <cellStyle name="Normal 18 6 2 2 2 3" xfId="10932" xr:uid="{00000000-0005-0000-0000-0000D52A0000}"/>
    <cellStyle name="Normal 18 6 2 2 3" xfId="10933" xr:uid="{00000000-0005-0000-0000-0000D62A0000}"/>
    <cellStyle name="Normal 18 6 2 2 3 2" xfId="10934" xr:uid="{00000000-0005-0000-0000-0000D72A0000}"/>
    <cellStyle name="Normal 18 6 2 2 3 2 2" xfId="10935" xr:uid="{00000000-0005-0000-0000-0000D82A0000}"/>
    <cellStyle name="Normal 18 6 2 2 3 3" xfId="10936" xr:uid="{00000000-0005-0000-0000-0000D92A0000}"/>
    <cellStyle name="Normal 18 6 2 2 4" xfId="10937" xr:uid="{00000000-0005-0000-0000-0000DA2A0000}"/>
    <cellStyle name="Normal 18 6 2 2 4 2" xfId="10938" xr:uid="{00000000-0005-0000-0000-0000DB2A0000}"/>
    <cellStyle name="Normal 18 6 2 2 5" xfId="10939" xr:uid="{00000000-0005-0000-0000-0000DC2A0000}"/>
    <cellStyle name="Normal 18 6 2 2_Lcc_inputs" xfId="10940" xr:uid="{00000000-0005-0000-0000-0000DD2A0000}"/>
    <cellStyle name="Normal 18 6 2 3" xfId="10941" xr:uid="{00000000-0005-0000-0000-0000DE2A0000}"/>
    <cellStyle name="Normal 18 6 2 3 2" xfId="10942" xr:uid="{00000000-0005-0000-0000-0000DF2A0000}"/>
    <cellStyle name="Normal 18 6 2 3 2 2" xfId="10943" xr:uid="{00000000-0005-0000-0000-0000E02A0000}"/>
    <cellStyle name="Normal 18 6 2 3 2 3" xfId="10944" xr:uid="{00000000-0005-0000-0000-0000E12A0000}"/>
    <cellStyle name="Normal 18 6 2 3 3" xfId="10945" xr:uid="{00000000-0005-0000-0000-0000E22A0000}"/>
    <cellStyle name="Normal 18 6 2 3 4" xfId="10946" xr:uid="{00000000-0005-0000-0000-0000E32A0000}"/>
    <cellStyle name="Normal 18 6 2 3_Lcc_inputs" xfId="10947" xr:uid="{00000000-0005-0000-0000-0000E42A0000}"/>
    <cellStyle name="Normal 18 6 2 4" xfId="10948" xr:uid="{00000000-0005-0000-0000-0000E52A0000}"/>
    <cellStyle name="Normal 18 6 2 4 2" xfId="10949" xr:uid="{00000000-0005-0000-0000-0000E62A0000}"/>
    <cellStyle name="Normal 18 6 2 4 2 2" xfId="10950" xr:uid="{00000000-0005-0000-0000-0000E72A0000}"/>
    <cellStyle name="Normal 18 6 2 4 3" xfId="10951" xr:uid="{00000000-0005-0000-0000-0000E82A0000}"/>
    <cellStyle name="Normal 18 6 2 5" xfId="10952" xr:uid="{00000000-0005-0000-0000-0000E92A0000}"/>
    <cellStyle name="Normal 18 6 2 5 2" xfId="10953" xr:uid="{00000000-0005-0000-0000-0000EA2A0000}"/>
    <cellStyle name="Normal 18 6 2 6" xfId="10954" xr:uid="{00000000-0005-0000-0000-0000EB2A0000}"/>
    <cellStyle name="Normal 18 6 2 7" xfId="10955" xr:uid="{00000000-0005-0000-0000-0000EC2A0000}"/>
    <cellStyle name="Normal 18 6 2 8" xfId="10956" xr:uid="{00000000-0005-0000-0000-0000ED2A0000}"/>
    <cellStyle name="Normal 18 6 2_Lcc_inputs" xfId="10957" xr:uid="{00000000-0005-0000-0000-0000EE2A0000}"/>
    <cellStyle name="Normal 18 6 3" xfId="10958" xr:uid="{00000000-0005-0000-0000-0000EF2A0000}"/>
    <cellStyle name="Normal 18 6 3 2" xfId="10959" xr:uid="{00000000-0005-0000-0000-0000F02A0000}"/>
    <cellStyle name="Normal 18 6 3 2 2" xfId="10960" xr:uid="{00000000-0005-0000-0000-0000F12A0000}"/>
    <cellStyle name="Normal 18 6 3 2 2 2" xfId="10961" xr:uid="{00000000-0005-0000-0000-0000F22A0000}"/>
    <cellStyle name="Normal 18 6 3 2 3" xfId="10962" xr:uid="{00000000-0005-0000-0000-0000F32A0000}"/>
    <cellStyle name="Normal 18 6 3 3" xfId="10963" xr:uid="{00000000-0005-0000-0000-0000F42A0000}"/>
    <cellStyle name="Normal 18 6 3 3 2" xfId="10964" xr:uid="{00000000-0005-0000-0000-0000F52A0000}"/>
    <cellStyle name="Normal 18 6 3 3 2 2" xfId="10965" xr:uid="{00000000-0005-0000-0000-0000F62A0000}"/>
    <cellStyle name="Normal 18 6 3 3 3" xfId="10966" xr:uid="{00000000-0005-0000-0000-0000F72A0000}"/>
    <cellStyle name="Normal 18 6 3 4" xfId="10967" xr:uid="{00000000-0005-0000-0000-0000F82A0000}"/>
    <cellStyle name="Normal 18 6 3 4 2" xfId="10968" xr:uid="{00000000-0005-0000-0000-0000F92A0000}"/>
    <cellStyle name="Normal 18 6 3 5" xfId="10969" xr:uid="{00000000-0005-0000-0000-0000FA2A0000}"/>
    <cellStyle name="Normal 18 6 3_Lcc_inputs" xfId="10970" xr:uid="{00000000-0005-0000-0000-0000FB2A0000}"/>
    <cellStyle name="Normal 18 6 4" xfId="10971" xr:uid="{00000000-0005-0000-0000-0000FC2A0000}"/>
    <cellStyle name="Normal 18 6 4 2" xfId="10972" xr:uid="{00000000-0005-0000-0000-0000FD2A0000}"/>
    <cellStyle name="Normal 18 6 4 2 2" xfId="10973" xr:uid="{00000000-0005-0000-0000-0000FE2A0000}"/>
    <cellStyle name="Normal 18 6 4 2 3" xfId="10974" xr:uid="{00000000-0005-0000-0000-0000FF2A0000}"/>
    <cellStyle name="Normal 18 6 4 3" xfId="10975" xr:uid="{00000000-0005-0000-0000-0000002B0000}"/>
    <cellStyle name="Normal 18 6 4 4" xfId="10976" xr:uid="{00000000-0005-0000-0000-0000012B0000}"/>
    <cellStyle name="Normal 18 6 4_Lcc_inputs" xfId="10977" xr:uid="{00000000-0005-0000-0000-0000022B0000}"/>
    <cellStyle name="Normal 18 6 5" xfId="10978" xr:uid="{00000000-0005-0000-0000-0000032B0000}"/>
    <cellStyle name="Normal 18 6 5 2" xfId="10979" xr:uid="{00000000-0005-0000-0000-0000042B0000}"/>
    <cellStyle name="Normal 18 6 5 2 2" xfId="10980" xr:uid="{00000000-0005-0000-0000-0000052B0000}"/>
    <cellStyle name="Normal 18 6 5 3" xfId="10981" xr:uid="{00000000-0005-0000-0000-0000062B0000}"/>
    <cellStyle name="Normal 18 6 6" xfId="10982" xr:uid="{00000000-0005-0000-0000-0000072B0000}"/>
    <cellStyle name="Normal 18 6 6 2" xfId="10983" xr:uid="{00000000-0005-0000-0000-0000082B0000}"/>
    <cellStyle name="Normal 18 6 7" xfId="10984" xr:uid="{00000000-0005-0000-0000-0000092B0000}"/>
    <cellStyle name="Normal 18 6 8" xfId="10985" xr:uid="{00000000-0005-0000-0000-00000A2B0000}"/>
    <cellStyle name="Normal 18 6 9" xfId="10986" xr:uid="{00000000-0005-0000-0000-00000B2B0000}"/>
    <cellStyle name="Normal 18 6_Lcc_inputs" xfId="10987" xr:uid="{00000000-0005-0000-0000-00000C2B0000}"/>
    <cellStyle name="Normal 18 7" xfId="10988" xr:uid="{00000000-0005-0000-0000-00000D2B0000}"/>
    <cellStyle name="Normal 18 7 2" xfId="10989" xr:uid="{00000000-0005-0000-0000-00000E2B0000}"/>
    <cellStyle name="Normal 18 7 2 2" xfId="10990" xr:uid="{00000000-0005-0000-0000-00000F2B0000}"/>
    <cellStyle name="Normal 18 7 2 2 2" xfId="10991" xr:uid="{00000000-0005-0000-0000-0000102B0000}"/>
    <cellStyle name="Normal 18 7 2 2 2 2" xfId="10992" xr:uid="{00000000-0005-0000-0000-0000112B0000}"/>
    <cellStyle name="Normal 18 7 2 2 2 2 2" xfId="10993" xr:uid="{00000000-0005-0000-0000-0000122B0000}"/>
    <cellStyle name="Normal 18 7 2 2 2 3" xfId="10994" xr:uid="{00000000-0005-0000-0000-0000132B0000}"/>
    <cellStyle name="Normal 18 7 2 2 3" xfId="10995" xr:uid="{00000000-0005-0000-0000-0000142B0000}"/>
    <cellStyle name="Normal 18 7 2 2 3 2" xfId="10996" xr:uid="{00000000-0005-0000-0000-0000152B0000}"/>
    <cellStyle name="Normal 18 7 2 2 3 2 2" xfId="10997" xr:uid="{00000000-0005-0000-0000-0000162B0000}"/>
    <cellStyle name="Normal 18 7 2 2 3 3" xfId="10998" xr:uid="{00000000-0005-0000-0000-0000172B0000}"/>
    <cellStyle name="Normal 18 7 2 2 4" xfId="10999" xr:uid="{00000000-0005-0000-0000-0000182B0000}"/>
    <cellStyle name="Normal 18 7 2 2 4 2" xfId="11000" xr:uid="{00000000-0005-0000-0000-0000192B0000}"/>
    <cellStyle name="Normal 18 7 2 2 5" xfId="11001" xr:uid="{00000000-0005-0000-0000-00001A2B0000}"/>
    <cellStyle name="Normal 18 7 2 2_Lcc_inputs" xfId="11002" xr:uid="{00000000-0005-0000-0000-00001B2B0000}"/>
    <cellStyle name="Normal 18 7 2 3" xfId="11003" xr:uid="{00000000-0005-0000-0000-00001C2B0000}"/>
    <cellStyle name="Normal 18 7 2 3 2" xfId="11004" xr:uid="{00000000-0005-0000-0000-00001D2B0000}"/>
    <cellStyle name="Normal 18 7 2 3 2 2" xfId="11005" xr:uid="{00000000-0005-0000-0000-00001E2B0000}"/>
    <cellStyle name="Normal 18 7 2 3 2 3" xfId="11006" xr:uid="{00000000-0005-0000-0000-00001F2B0000}"/>
    <cellStyle name="Normal 18 7 2 3 3" xfId="11007" xr:uid="{00000000-0005-0000-0000-0000202B0000}"/>
    <cellStyle name="Normal 18 7 2 3 4" xfId="11008" xr:uid="{00000000-0005-0000-0000-0000212B0000}"/>
    <cellStyle name="Normal 18 7 2 3_Lcc_inputs" xfId="11009" xr:uid="{00000000-0005-0000-0000-0000222B0000}"/>
    <cellStyle name="Normal 18 7 2 4" xfId="11010" xr:uid="{00000000-0005-0000-0000-0000232B0000}"/>
    <cellStyle name="Normal 18 7 2 4 2" xfId="11011" xr:uid="{00000000-0005-0000-0000-0000242B0000}"/>
    <cellStyle name="Normal 18 7 2 4 2 2" xfId="11012" xr:uid="{00000000-0005-0000-0000-0000252B0000}"/>
    <cellStyle name="Normal 18 7 2 4 3" xfId="11013" xr:uid="{00000000-0005-0000-0000-0000262B0000}"/>
    <cellStyle name="Normal 18 7 2 5" xfId="11014" xr:uid="{00000000-0005-0000-0000-0000272B0000}"/>
    <cellStyle name="Normal 18 7 2 5 2" xfId="11015" xr:uid="{00000000-0005-0000-0000-0000282B0000}"/>
    <cellStyle name="Normal 18 7 2 6" xfId="11016" xr:uid="{00000000-0005-0000-0000-0000292B0000}"/>
    <cellStyle name="Normal 18 7 2 7" xfId="11017" xr:uid="{00000000-0005-0000-0000-00002A2B0000}"/>
    <cellStyle name="Normal 18 7 2 8" xfId="11018" xr:uid="{00000000-0005-0000-0000-00002B2B0000}"/>
    <cellStyle name="Normal 18 7 2_Lcc_inputs" xfId="11019" xr:uid="{00000000-0005-0000-0000-00002C2B0000}"/>
    <cellStyle name="Normal 18 7 3" xfId="11020" xr:uid="{00000000-0005-0000-0000-00002D2B0000}"/>
    <cellStyle name="Normal 18 7 3 2" xfId="11021" xr:uid="{00000000-0005-0000-0000-00002E2B0000}"/>
    <cellStyle name="Normal 18 7 3 2 2" xfId="11022" xr:uid="{00000000-0005-0000-0000-00002F2B0000}"/>
    <cellStyle name="Normal 18 7 3 2 2 2" xfId="11023" xr:uid="{00000000-0005-0000-0000-0000302B0000}"/>
    <cellStyle name="Normal 18 7 3 2 3" xfId="11024" xr:uid="{00000000-0005-0000-0000-0000312B0000}"/>
    <cellStyle name="Normal 18 7 3 3" xfId="11025" xr:uid="{00000000-0005-0000-0000-0000322B0000}"/>
    <cellStyle name="Normal 18 7 3 3 2" xfId="11026" xr:uid="{00000000-0005-0000-0000-0000332B0000}"/>
    <cellStyle name="Normal 18 7 3 3 2 2" xfId="11027" xr:uid="{00000000-0005-0000-0000-0000342B0000}"/>
    <cellStyle name="Normal 18 7 3 3 3" xfId="11028" xr:uid="{00000000-0005-0000-0000-0000352B0000}"/>
    <cellStyle name="Normal 18 7 3 4" xfId="11029" xr:uid="{00000000-0005-0000-0000-0000362B0000}"/>
    <cellStyle name="Normal 18 7 3 4 2" xfId="11030" xr:uid="{00000000-0005-0000-0000-0000372B0000}"/>
    <cellStyle name="Normal 18 7 3 5" xfId="11031" xr:uid="{00000000-0005-0000-0000-0000382B0000}"/>
    <cellStyle name="Normal 18 7 3_Lcc_inputs" xfId="11032" xr:uid="{00000000-0005-0000-0000-0000392B0000}"/>
    <cellStyle name="Normal 18 7 4" xfId="11033" xr:uid="{00000000-0005-0000-0000-00003A2B0000}"/>
    <cellStyle name="Normal 18 7 4 2" xfId="11034" xr:uid="{00000000-0005-0000-0000-00003B2B0000}"/>
    <cellStyle name="Normal 18 7 4 2 2" xfId="11035" xr:uid="{00000000-0005-0000-0000-00003C2B0000}"/>
    <cellStyle name="Normal 18 7 4 2 3" xfId="11036" xr:uid="{00000000-0005-0000-0000-00003D2B0000}"/>
    <cellStyle name="Normal 18 7 4 3" xfId="11037" xr:uid="{00000000-0005-0000-0000-00003E2B0000}"/>
    <cellStyle name="Normal 18 7 4 4" xfId="11038" xr:uid="{00000000-0005-0000-0000-00003F2B0000}"/>
    <cellStyle name="Normal 18 7 4_Lcc_inputs" xfId="11039" xr:uid="{00000000-0005-0000-0000-0000402B0000}"/>
    <cellStyle name="Normal 18 7 5" xfId="11040" xr:uid="{00000000-0005-0000-0000-0000412B0000}"/>
    <cellStyle name="Normal 18 7 5 2" xfId="11041" xr:uid="{00000000-0005-0000-0000-0000422B0000}"/>
    <cellStyle name="Normal 18 7 5 2 2" xfId="11042" xr:uid="{00000000-0005-0000-0000-0000432B0000}"/>
    <cellStyle name="Normal 18 7 5 3" xfId="11043" xr:uid="{00000000-0005-0000-0000-0000442B0000}"/>
    <cellStyle name="Normal 18 7 6" xfId="11044" xr:uid="{00000000-0005-0000-0000-0000452B0000}"/>
    <cellStyle name="Normal 18 7 6 2" xfId="11045" xr:uid="{00000000-0005-0000-0000-0000462B0000}"/>
    <cellStyle name="Normal 18 7 7" xfId="11046" xr:uid="{00000000-0005-0000-0000-0000472B0000}"/>
    <cellStyle name="Normal 18 7 8" xfId="11047" xr:uid="{00000000-0005-0000-0000-0000482B0000}"/>
    <cellStyle name="Normal 18 7 9" xfId="11048" xr:uid="{00000000-0005-0000-0000-0000492B0000}"/>
    <cellStyle name="Normal 18 7_Lcc_inputs" xfId="11049" xr:uid="{00000000-0005-0000-0000-00004A2B0000}"/>
    <cellStyle name="Normal 18 8" xfId="11050" xr:uid="{00000000-0005-0000-0000-00004B2B0000}"/>
    <cellStyle name="Normal 18 8 2" xfId="11051" xr:uid="{00000000-0005-0000-0000-00004C2B0000}"/>
    <cellStyle name="Normal 18 8 2 2" xfId="11052" xr:uid="{00000000-0005-0000-0000-00004D2B0000}"/>
    <cellStyle name="Normal 18 8 2 2 2" xfId="11053" xr:uid="{00000000-0005-0000-0000-00004E2B0000}"/>
    <cellStyle name="Normal 18 8 2 2 2 2" xfId="11054" xr:uid="{00000000-0005-0000-0000-00004F2B0000}"/>
    <cellStyle name="Normal 18 8 2 2 3" xfId="11055" xr:uid="{00000000-0005-0000-0000-0000502B0000}"/>
    <cellStyle name="Normal 18 8 2 3" xfId="11056" xr:uid="{00000000-0005-0000-0000-0000512B0000}"/>
    <cellStyle name="Normal 18 8 2 3 2" xfId="11057" xr:uid="{00000000-0005-0000-0000-0000522B0000}"/>
    <cellStyle name="Normal 18 8 2 3 2 2" xfId="11058" xr:uid="{00000000-0005-0000-0000-0000532B0000}"/>
    <cellStyle name="Normal 18 8 2 3 3" xfId="11059" xr:uid="{00000000-0005-0000-0000-0000542B0000}"/>
    <cellStyle name="Normal 18 8 2 4" xfId="11060" xr:uid="{00000000-0005-0000-0000-0000552B0000}"/>
    <cellStyle name="Normal 18 8 2 4 2" xfId="11061" xr:uid="{00000000-0005-0000-0000-0000562B0000}"/>
    <cellStyle name="Normal 18 8 2 5" xfId="11062" xr:uid="{00000000-0005-0000-0000-0000572B0000}"/>
    <cellStyle name="Normal 18 8 2_Lcc_inputs" xfId="11063" xr:uid="{00000000-0005-0000-0000-0000582B0000}"/>
    <cellStyle name="Normal 18 8 3" xfId="11064" xr:uid="{00000000-0005-0000-0000-0000592B0000}"/>
    <cellStyle name="Normal 18 8 3 2" xfId="11065" xr:uid="{00000000-0005-0000-0000-00005A2B0000}"/>
    <cellStyle name="Normal 18 8 3 2 2" xfId="11066" xr:uid="{00000000-0005-0000-0000-00005B2B0000}"/>
    <cellStyle name="Normal 18 8 3 2 3" xfId="11067" xr:uid="{00000000-0005-0000-0000-00005C2B0000}"/>
    <cellStyle name="Normal 18 8 3 3" xfId="11068" xr:uid="{00000000-0005-0000-0000-00005D2B0000}"/>
    <cellStyle name="Normal 18 8 3 4" xfId="11069" xr:uid="{00000000-0005-0000-0000-00005E2B0000}"/>
    <cellStyle name="Normal 18 8 3_Lcc_inputs" xfId="11070" xr:uid="{00000000-0005-0000-0000-00005F2B0000}"/>
    <cellStyle name="Normal 18 8 4" xfId="11071" xr:uid="{00000000-0005-0000-0000-0000602B0000}"/>
    <cellStyle name="Normal 18 8 4 2" xfId="11072" xr:uid="{00000000-0005-0000-0000-0000612B0000}"/>
    <cellStyle name="Normal 18 8 4 2 2" xfId="11073" xr:uid="{00000000-0005-0000-0000-0000622B0000}"/>
    <cellStyle name="Normal 18 8 4 3" xfId="11074" xr:uid="{00000000-0005-0000-0000-0000632B0000}"/>
    <cellStyle name="Normal 18 8 5" xfId="11075" xr:uid="{00000000-0005-0000-0000-0000642B0000}"/>
    <cellStyle name="Normal 18 8 5 2" xfId="11076" xr:uid="{00000000-0005-0000-0000-0000652B0000}"/>
    <cellStyle name="Normal 18 8 6" xfId="11077" xr:uid="{00000000-0005-0000-0000-0000662B0000}"/>
    <cellStyle name="Normal 18 8 7" xfId="11078" xr:uid="{00000000-0005-0000-0000-0000672B0000}"/>
    <cellStyle name="Normal 18 8 8" xfId="11079" xr:uid="{00000000-0005-0000-0000-0000682B0000}"/>
    <cellStyle name="Normal 18 8_Lcc_inputs" xfId="11080" xr:uid="{00000000-0005-0000-0000-0000692B0000}"/>
    <cellStyle name="Normal 18 9" xfId="11081" xr:uid="{00000000-0005-0000-0000-00006A2B0000}"/>
    <cellStyle name="Normal 18 9 2" xfId="11082" xr:uid="{00000000-0005-0000-0000-00006B2B0000}"/>
    <cellStyle name="Normal 18 9 2 2" xfId="11083" xr:uid="{00000000-0005-0000-0000-00006C2B0000}"/>
    <cellStyle name="Normal 18 9 2 2 2" xfId="11084" xr:uid="{00000000-0005-0000-0000-00006D2B0000}"/>
    <cellStyle name="Normal 18 9 2 2 2 2" xfId="11085" xr:uid="{00000000-0005-0000-0000-00006E2B0000}"/>
    <cellStyle name="Normal 18 9 2 2 3" xfId="11086" xr:uid="{00000000-0005-0000-0000-00006F2B0000}"/>
    <cellStyle name="Normal 18 9 2 3" xfId="11087" xr:uid="{00000000-0005-0000-0000-0000702B0000}"/>
    <cellStyle name="Normal 18 9 2 3 2" xfId="11088" xr:uid="{00000000-0005-0000-0000-0000712B0000}"/>
    <cellStyle name="Normal 18 9 2 3 2 2" xfId="11089" xr:uid="{00000000-0005-0000-0000-0000722B0000}"/>
    <cellStyle name="Normal 18 9 2 3 3" xfId="11090" xr:uid="{00000000-0005-0000-0000-0000732B0000}"/>
    <cellStyle name="Normal 18 9 2 4" xfId="11091" xr:uid="{00000000-0005-0000-0000-0000742B0000}"/>
    <cellStyle name="Normal 18 9 2 4 2" xfId="11092" xr:uid="{00000000-0005-0000-0000-0000752B0000}"/>
    <cellStyle name="Normal 18 9 2 5" xfId="11093" xr:uid="{00000000-0005-0000-0000-0000762B0000}"/>
    <cellStyle name="Normal 18 9 2_Lcc_inputs" xfId="11094" xr:uid="{00000000-0005-0000-0000-0000772B0000}"/>
    <cellStyle name="Normal 18 9 3" xfId="11095" xr:uid="{00000000-0005-0000-0000-0000782B0000}"/>
    <cellStyle name="Normal 18 9 3 2" xfId="11096" xr:uid="{00000000-0005-0000-0000-0000792B0000}"/>
    <cellStyle name="Normal 18 9 3 2 2" xfId="11097" xr:uid="{00000000-0005-0000-0000-00007A2B0000}"/>
    <cellStyle name="Normal 18 9 3 2 3" xfId="11098" xr:uid="{00000000-0005-0000-0000-00007B2B0000}"/>
    <cellStyle name="Normal 18 9 3 3" xfId="11099" xr:uid="{00000000-0005-0000-0000-00007C2B0000}"/>
    <cellStyle name="Normal 18 9 3 4" xfId="11100" xr:uid="{00000000-0005-0000-0000-00007D2B0000}"/>
    <cellStyle name="Normal 18 9 3_Lcc_inputs" xfId="11101" xr:uid="{00000000-0005-0000-0000-00007E2B0000}"/>
    <cellStyle name="Normal 18 9 4" xfId="11102" xr:uid="{00000000-0005-0000-0000-00007F2B0000}"/>
    <cellStyle name="Normal 18 9 4 2" xfId="11103" xr:uid="{00000000-0005-0000-0000-0000802B0000}"/>
    <cellStyle name="Normal 18 9 4 2 2" xfId="11104" xr:uid="{00000000-0005-0000-0000-0000812B0000}"/>
    <cellStyle name="Normal 18 9 4 3" xfId="11105" xr:uid="{00000000-0005-0000-0000-0000822B0000}"/>
    <cellStyle name="Normal 18 9 5" xfId="11106" xr:uid="{00000000-0005-0000-0000-0000832B0000}"/>
    <cellStyle name="Normal 18 9 5 2" xfId="11107" xr:uid="{00000000-0005-0000-0000-0000842B0000}"/>
    <cellStyle name="Normal 18 9 6" xfId="11108" xr:uid="{00000000-0005-0000-0000-0000852B0000}"/>
    <cellStyle name="Normal 18 9 7" xfId="11109" xr:uid="{00000000-0005-0000-0000-0000862B0000}"/>
    <cellStyle name="Normal 18 9 8" xfId="11110" xr:uid="{00000000-0005-0000-0000-0000872B0000}"/>
    <cellStyle name="Normal 18 9_Lcc_inputs" xfId="11111" xr:uid="{00000000-0005-0000-0000-0000882B0000}"/>
    <cellStyle name="Normal 18_Lcc_inputs" xfId="11112" xr:uid="{00000000-0005-0000-0000-0000892B0000}"/>
    <cellStyle name="Normal 19" xfId="11113" xr:uid="{00000000-0005-0000-0000-00008A2B0000}"/>
    <cellStyle name="Normal 19 10" xfId="11114" xr:uid="{00000000-0005-0000-0000-00008B2B0000}"/>
    <cellStyle name="Normal 19 10 2" xfId="11115" xr:uid="{00000000-0005-0000-0000-00008C2B0000}"/>
    <cellStyle name="Normal 19 10 2 2" xfId="11116" xr:uid="{00000000-0005-0000-0000-00008D2B0000}"/>
    <cellStyle name="Normal 19 10 2 2 2" xfId="11117" xr:uid="{00000000-0005-0000-0000-00008E2B0000}"/>
    <cellStyle name="Normal 19 10 2 2 3" xfId="11118" xr:uid="{00000000-0005-0000-0000-00008F2B0000}"/>
    <cellStyle name="Normal 19 10 2 3" xfId="11119" xr:uid="{00000000-0005-0000-0000-0000902B0000}"/>
    <cellStyle name="Normal 19 10 2 4" xfId="11120" xr:uid="{00000000-0005-0000-0000-0000912B0000}"/>
    <cellStyle name="Normal 19 10 2_Lcc_inputs" xfId="11121" xr:uid="{00000000-0005-0000-0000-0000922B0000}"/>
    <cellStyle name="Normal 19 10 3" xfId="11122" xr:uid="{00000000-0005-0000-0000-0000932B0000}"/>
    <cellStyle name="Normal 19 10 3 2" xfId="11123" xr:uid="{00000000-0005-0000-0000-0000942B0000}"/>
    <cellStyle name="Normal 19 10 3 2 2" xfId="11124" xr:uid="{00000000-0005-0000-0000-0000952B0000}"/>
    <cellStyle name="Normal 19 10 3 3" xfId="11125" xr:uid="{00000000-0005-0000-0000-0000962B0000}"/>
    <cellStyle name="Normal 19 10 4" xfId="11126" xr:uid="{00000000-0005-0000-0000-0000972B0000}"/>
    <cellStyle name="Normal 19 10 4 2" xfId="11127" xr:uid="{00000000-0005-0000-0000-0000982B0000}"/>
    <cellStyle name="Normal 19 10 5" xfId="11128" xr:uid="{00000000-0005-0000-0000-0000992B0000}"/>
    <cellStyle name="Normal 19 10 6" xfId="11129" xr:uid="{00000000-0005-0000-0000-00009A2B0000}"/>
    <cellStyle name="Normal 19 10 7" xfId="11130" xr:uid="{00000000-0005-0000-0000-00009B2B0000}"/>
    <cellStyle name="Normal 19 10_Lcc_inputs" xfId="11131" xr:uid="{00000000-0005-0000-0000-00009C2B0000}"/>
    <cellStyle name="Normal 19 11" xfId="11132" xr:uid="{00000000-0005-0000-0000-00009D2B0000}"/>
    <cellStyle name="Normal 19 11 2" xfId="11133" xr:uid="{00000000-0005-0000-0000-00009E2B0000}"/>
    <cellStyle name="Normal 19 11 2 2" xfId="11134" xr:uid="{00000000-0005-0000-0000-00009F2B0000}"/>
    <cellStyle name="Normal 19 11 2 3" xfId="11135" xr:uid="{00000000-0005-0000-0000-0000A02B0000}"/>
    <cellStyle name="Normal 19 11 3" xfId="11136" xr:uid="{00000000-0005-0000-0000-0000A12B0000}"/>
    <cellStyle name="Normal 19 11 3 2" xfId="11137" xr:uid="{00000000-0005-0000-0000-0000A22B0000}"/>
    <cellStyle name="Normal 19 11 4" xfId="11138" xr:uid="{00000000-0005-0000-0000-0000A32B0000}"/>
    <cellStyle name="Normal 19 11 5" xfId="11139" xr:uid="{00000000-0005-0000-0000-0000A42B0000}"/>
    <cellStyle name="Normal 19 11_Lcc_inputs" xfId="11140" xr:uid="{00000000-0005-0000-0000-0000A52B0000}"/>
    <cellStyle name="Normal 19 12" xfId="11141" xr:uid="{00000000-0005-0000-0000-0000A62B0000}"/>
    <cellStyle name="Normal 19 12 2" xfId="11142" xr:uid="{00000000-0005-0000-0000-0000A72B0000}"/>
    <cellStyle name="Normal 19 12 2 2" xfId="11143" xr:uid="{00000000-0005-0000-0000-0000A82B0000}"/>
    <cellStyle name="Normal 19 12 2 3" xfId="11144" xr:uid="{00000000-0005-0000-0000-0000A92B0000}"/>
    <cellStyle name="Normal 19 12 3" xfId="11145" xr:uid="{00000000-0005-0000-0000-0000AA2B0000}"/>
    <cellStyle name="Normal 19 12 4" xfId="11146" xr:uid="{00000000-0005-0000-0000-0000AB2B0000}"/>
    <cellStyle name="Normal 19 12_Lcc_inputs" xfId="11147" xr:uid="{00000000-0005-0000-0000-0000AC2B0000}"/>
    <cellStyle name="Normal 19 13" xfId="11148" xr:uid="{00000000-0005-0000-0000-0000AD2B0000}"/>
    <cellStyle name="Normal 19 13 2" xfId="11149" xr:uid="{00000000-0005-0000-0000-0000AE2B0000}"/>
    <cellStyle name="Normal 19 13 3" xfId="11150" xr:uid="{00000000-0005-0000-0000-0000AF2B0000}"/>
    <cellStyle name="Normal 19 14" xfId="11151" xr:uid="{00000000-0005-0000-0000-0000B02B0000}"/>
    <cellStyle name="Normal 19 14 2" xfId="11152" xr:uid="{00000000-0005-0000-0000-0000B12B0000}"/>
    <cellStyle name="Normal 19 15" xfId="11153" xr:uid="{00000000-0005-0000-0000-0000B22B0000}"/>
    <cellStyle name="Normal 19 16" xfId="11154" xr:uid="{00000000-0005-0000-0000-0000B32B0000}"/>
    <cellStyle name="Normal 19 17" xfId="11155" xr:uid="{00000000-0005-0000-0000-0000B42B0000}"/>
    <cellStyle name="Normal 19 2" xfId="11156" xr:uid="{00000000-0005-0000-0000-0000B52B0000}"/>
    <cellStyle name="Normal 19 2 10" xfId="11157" xr:uid="{00000000-0005-0000-0000-0000B62B0000}"/>
    <cellStyle name="Normal 19 2 2" xfId="11158" xr:uid="{00000000-0005-0000-0000-0000B72B0000}"/>
    <cellStyle name="Normal 19 2 2 2" xfId="11159" xr:uid="{00000000-0005-0000-0000-0000B82B0000}"/>
    <cellStyle name="Normal 19 2 2 2 2" xfId="11160" xr:uid="{00000000-0005-0000-0000-0000B92B0000}"/>
    <cellStyle name="Normal 19 2 2 2 2 2" xfId="11161" xr:uid="{00000000-0005-0000-0000-0000BA2B0000}"/>
    <cellStyle name="Normal 19 2 2 2 2 2 2" xfId="11162" xr:uid="{00000000-0005-0000-0000-0000BB2B0000}"/>
    <cellStyle name="Normal 19 2 2 2 2 3" xfId="11163" xr:uid="{00000000-0005-0000-0000-0000BC2B0000}"/>
    <cellStyle name="Normal 19 2 2 2 3" xfId="11164" xr:uid="{00000000-0005-0000-0000-0000BD2B0000}"/>
    <cellStyle name="Normal 19 2 2 2 3 2" xfId="11165" xr:uid="{00000000-0005-0000-0000-0000BE2B0000}"/>
    <cellStyle name="Normal 19 2 2 2 3 2 2" xfId="11166" xr:uid="{00000000-0005-0000-0000-0000BF2B0000}"/>
    <cellStyle name="Normal 19 2 2 2 3 3" xfId="11167" xr:uid="{00000000-0005-0000-0000-0000C02B0000}"/>
    <cellStyle name="Normal 19 2 2 2 4" xfId="11168" xr:uid="{00000000-0005-0000-0000-0000C12B0000}"/>
    <cellStyle name="Normal 19 2 2 2 4 2" xfId="11169" xr:uid="{00000000-0005-0000-0000-0000C22B0000}"/>
    <cellStyle name="Normal 19 2 2 2 5" xfId="11170" xr:uid="{00000000-0005-0000-0000-0000C32B0000}"/>
    <cellStyle name="Normal 19 2 2 2_Lcc_inputs" xfId="11171" xr:uid="{00000000-0005-0000-0000-0000C42B0000}"/>
    <cellStyle name="Normal 19 2 2 3" xfId="11172" xr:uid="{00000000-0005-0000-0000-0000C52B0000}"/>
    <cellStyle name="Normal 19 2 2 3 2" xfId="11173" xr:uid="{00000000-0005-0000-0000-0000C62B0000}"/>
    <cellStyle name="Normal 19 2 2 3 2 2" xfId="11174" xr:uid="{00000000-0005-0000-0000-0000C72B0000}"/>
    <cellStyle name="Normal 19 2 2 3 2 3" xfId="11175" xr:uid="{00000000-0005-0000-0000-0000C82B0000}"/>
    <cellStyle name="Normal 19 2 2 3 3" xfId="11176" xr:uid="{00000000-0005-0000-0000-0000C92B0000}"/>
    <cellStyle name="Normal 19 2 2 3 4" xfId="11177" xr:uid="{00000000-0005-0000-0000-0000CA2B0000}"/>
    <cellStyle name="Normal 19 2 2 3_Lcc_inputs" xfId="11178" xr:uid="{00000000-0005-0000-0000-0000CB2B0000}"/>
    <cellStyle name="Normal 19 2 2 4" xfId="11179" xr:uid="{00000000-0005-0000-0000-0000CC2B0000}"/>
    <cellStyle name="Normal 19 2 2 4 2" xfId="11180" xr:uid="{00000000-0005-0000-0000-0000CD2B0000}"/>
    <cellStyle name="Normal 19 2 2 4 2 2" xfId="11181" xr:uid="{00000000-0005-0000-0000-0000CE2B0000}"/>
    <cellStyle name="Normal 19 2 2 4 3" xfId="11182" xr:uid="{00000000-0005-0000-0000-0000CF2B0000}"/>
    <cellStyle name="Normal 19 2 2 5" xfId="11183" xr:uid="{00000000-0005-0000-0000-0000D02B0000}"/>
    <cellStyle name="Normal 19 2 2 5 2" xfId="11184" xr:uid="{00000000-0005-0000-0000-0000D12B0000}"/>
    <cellStyle name="Normal 19 2 2 6" xfId="11185" xr:uid="{00000000-0005-0000-0000-0000D22B0000}"/>
    <cellStyle name="Normal 19 2 2 7" xfId="11186" xr:uid="{00000000-0005-0000-0000-0000D32B0000}"/>
    <cellStyle name="Normal 19 2 2 8" xfId="11187" xr:uid="{00000000-0005-0000-0000-0000D42B0000}"/>
    <cellStyle name="Normal 19 2 2_Lcc_inputs" xfId="11188" xr:uid="{00000000-0005-0000-0000-0000D52B0000}"/>
    <cellStyle name="Normal 19 2 3" xfId="11189" xr:uid="{00000000-0005-0000-0000-0000D62B0000}"/>
    <cellStyle name="Normal 19 2 3 2" xfId="11190" xr:uid="{00000000-0005-0000-0000-0000D72B0000}"/>
    <cellStyle name="Normal 19 2 3 2 2" xfId="11191" xr:uid="{00000000-0005-0000-0000-0000D82B0000}"/>
    <cellStyle name="Normal 19 2 3 2 2 2" xfId="11192" xr:uid="{00000000-0005-0000-0000-0000D92B0000}"/>
    <cellStyle name="Normal 19 2 3 2 2 3" xfId="11193" xr:uid="{00000000-0005-0000-0000-0000DA2B0000}"/>
    <cellStyle name="Normal 19 2 3 2 3" xfId="11194" xr:uid="{00000000-0005-0000-0000-0000DB2B0000}"/>
    <cellStyle name="Normal 19 2 3 2 4" xfId="11195" xr:uid="{00000000-0005-0000-0000-0000DC2B0000}"/>
    <cellStyle name="Normal 19 2 3 2_Lcc_inputs" xfId="11196" xr:uid="{00000000-0005-0000-0000-0000DD2B0000}"/>
    <cellStyle name="Normal 19 2 3 3" xfId="11197" xr:uid="{00000000-0005-0000-0000-0000DE2B0000}"/>
    <cellStyle name="Normal 19 2 3 3 2" xfId="11198" xr:uid="{00000000-0005-0000-0000-0000DF2B0000}"/>
    <cellStyle name="Normal 19 2 3 3 2 2" xfId="11199" xr:uid="{00000000-0005-0000-0000-0000E02B0000}"/>
    <cellStyle name="Normal 19 2 3 3 3" xfId="11200" xr:uid="{00000000-0005-0000-0000-0000E12B0000}"/>
    <cellStyle name="Normal 19 2 3 4" xfId="11201" xr:uid="{00000000-0005-0000-0000-0000E22B0000}"/>
    <cellStyle name="Normal 19 2 3 4 2" xfId="11202" xr:uid="{00000000-0005-0000-0000-0000E32B0000}"/>
    <cellStyle name="Normal 19 2 3 5" xfId="11203" xr:uid="{00000000-0005-0000-0000-0000E42B0000}"/>
    <cellStyle name="Normal 19 2 3 6" xfId="11204" xr:uid="{00000000-0005-0000-0000-0000E52B0000}"/>
    <cellStyle name="Normal 19 2 3 7" xfId="11205" xr:uid="{00000000-0005-0000-0000-0000E62B0000}"/>
    <cellStyle name="Normal 19 2 3_Lcc_inputs" xfId="11206" xr:uid="{00000000-0005-0000-0000-0000E72B0000}"/>
    <cellStyle name="Normal 19 2 4" xfId="11207" xr:uid="{00000000-0005-0000-0000-0000E82B0000}"/>
    <cellStyle name="Normal 19 2 4 2" xfId="11208" xr:uid="{00000000-0005-0000-0000-0000E92B0000}"/>
    <cellStyle name="Normal 19 2 4 2 2" xfId="11209" xr:uid="{00000000-0005-0000-0000-0000EA2B0000}"/>
    <cellStyle name="Normal 19 2 4 2 3" xfId="11210" xr:uid="{00000000-0005-0000-0000-0000EB2B0000}"/>
    <cellStyle name="Normal 19 2 4 3" xfId="11211" xr:uid="{00000000-0005-0000-0000-0000EC2B0000}"/>
    <cellStyle name="Normal 19 2 4 3 2" xfId="11212" xr:uid="{00000000-0005-0000-0000-0000ED2B0000}"/>
    <cellStyle name="Normal 19 2 4 4" xfId="11213" xr:uid="{00000000-0005-0000-0000-0000EE2B0000}"/>
    <cellStyle name="Normal 19 2 4 5" xfId="11214" xr:uid="{00000000-0005-0000-0000-0000EF2B0000}"/>
    <cellStyle name="Normal 19 2 4_Lcc_inputs" xfId="11215" xr:uid="{00000000-0005-0000-0000-0000F02B0000}"/>
    <cellStyle name="Normal 19 2 5" xfId="11216" xr:uid="{00000000-0005-0000-0000-0000F12B0000}"/>
    <cellStyle name="Normal 19 2 5 2" xfId="11217" xr:uid="{00000000-0005-0000-0000-0000F22B0000}"/>
    <cellStyle name="Normal 19 2 5 2 2" xfId="11218" xr:uid="{00000000-0005-0000-0000-0000F32B0000}"/>
    <cellStyle name="Normal 19 2 5 2 3" xfId="11219" xr:uid="{00000000-0005-0000-0000-0000F42B0000}"/>
    <cellStyle name="Normal 19 2 5 3" xfId="11220" xr:uid="{00000000-0005-0000-0000-0000F52B0000}"/>
    <cellStyle name="Normal 19 2 5 3 2" xfId="11221" xr:uid="{00000000-0005-0000-0000-0000F62B0000}"/>
    <cellStyle name="Normal 19 2 5 4" xfId="11222" xr:uid="{00000000-0005-0000-0000-0000F72B0000}"/>
    <cellStyle name="Normal 19 2 5 5" xfId="11223" xr:uid="{00000000-0005-0000-0000-0000F82B0000}"/>
    <cellStyle name="Normal 19 2 5_Lcc_inputs" xfId="11224" xr:uid="{00000000-0005-0000-0000-0000F92B0000}"/>
    <cellStyle name="Normal 19 2 6" xfId="11225" xr:uid="{00000000-0005-0000-0000-0000FA2B0000}"/>
    <cellStyle name="Normal 19 2 6 2" xfId="11226" xr:uid="{00000000-0005-0000-0000-0000FB2B0000}"/>
    <cellStyle name="Normal 19 2 6 2 2" xfId="11227" xr:uid="{00000000-0005-0000-0000-0000FC2B0000}"/>
    <cellStyle name="Normal 19 2 6 3" xfId="11228" xr:uid="{00000000-0005-0000-0000-0000FD2B0000}"/>
    <cellStyle name="Normal 19 2 6 4" xfId="11229" xr:uid="{00000000-0005-0000-0000-0000FE2B0000}"/>
    <cellStyle name="Normal 19 2 6_Lcc_inputs" xfId="11230" xr:uid="{00000000-0005-0000-0000-0000FF2B0000}"/>
    <cellStyle name="Normal 19 2 7" xfId="11231" xr:uid="{00000000-0005-0000-0000-0000002C0000}"/>
    <cellStyle name="Normal 19 2 7 2" xfId="11232" xr:uid="{00000000-0005-0000-0000-0000012C0000}"/>
    <cellStyle name="Normal 19 2 7 3" xfId="11233" xr:uid="{00000000-0005-0000-0000-0000022C0000}"/>
    <cellStyle name="Normal 19 2 8" xfId="11234" xr:uid="{00000000-0005-0000-0000-0000032C0000}"/>
    <cellStyle name="Normal 19 2 8 2" xfId="11235" xr:uid="{00000000-0005-0000-0000-0000042C0000}"/>
    <cellStyle name="Normal 19 2 9" xfId="11236" xr:uid="{00000000-0005-0000-0000-0000052C0000}"/>
    <cellStyle name="Normal 19 2_Lcc_inputs" xfId="11237" xr:uid="{00000000-0005-0000-0000-0000062C0000}"/>
    <cellStyle name="Normal 19 3" xfId="11238" xr:uid="{00000000-0005-0000-0000-0000072C0000}"/>
    <cellStyle name="Normal 19 3 2" xfId="11239" xr:uid="{00000000-0005-0000-0000-0000082C0000}"/>
    <cellStyle name="Normal 19 3 2 2" xfId="11240" xr:uid="{00000000-0005-0000-0000-0000092C0000}"/>
    <cellStyle name="Normal 19 3 2 2 2" xfId="11241" xr:uid="{00000000-0005-0000-0000-00000A2C0000}"/>
    <cellStyle name="Normal 19 3 2 2 2 2" xfId="11242" xr:uid="{00000000-0005-0000-0000-00000B2C0000}"/>
    <cellStyle name="Normal 19 3 2 2 2 2 2" xfId="11243" xr:uid="{00000000-0005-0000-0000-00000C2C0000}"/>
    <cellStyle name="Normal 19 3 2 2 2 3" xfId="11244" xr:uid="{00000000-0005-0000-0000-00000D2C0000}"/>
    <cellStyle name="Normal 19 3 2 2 3" xfId="11245" xr:uid="{00000000-0005-0000-0000-00000E2C0000}"/>
    <cellStyle name="Normal 19 3 2 2 3 2" xfId="11246" xr:uid="{00000000-0005-0000-0000-00000F2C0000}"/>
    <cellStyle name="Normal 19 3 2 2 3 2 2" xfId="11247" xr:uid="{00000000-0005-0000-0000-0000102C0000}"/>
    <cellStyle name="Normal 19 3 2 2 3 3" xfId="11248" xr:uid="{00000000-0005-0000-0000-0000112C0000}"/>
    <cellStyle name="Normal 19 3 2 2 4" xfId="11249" xr:uid="{00000000-0005-0000-0000-0000122C0000}"/>
    <cellStyle name="Normal 19 3 2 2 4 2" xfId="11250" xr:uid="{00000000-0005-0000-0000-0000132C0000}"/>
    <cellStyle name="Normal 19 3 2 2 5" xfId="11251" xr:uid="{00000000-0005-0000-0000-0000142C0000}"/>
    <cellStyle name="Normal 19 3 2 2_Lcc_inputs" xfId="11252" xr:uid="{00000000-0005-0000-0000-0000152C0000}"/>
    <cellStyle name="Normal 19 3 2 3" xfId="11253" xr:uid="{00000000-0005-0000-0000-0000162C0000}"/>
    <cellStyle name="Normal 19 3 2 3 2" xfId="11254" xr:uid="{00000000-0005-0000-0000-0000172C0000}"/>
    <cellStyle name="Normal 19 3 2 3 2 2" xfId="11255" xr:uid="{00000000-0005-0000-0000-0000182C0000}"/>
    <cellStyle name="Normal 19 3 2 3 2 3" xfId="11256" xr:uid="{00000000-0005-0000-0000-0000192C0000}"/>
    <cellStyle name="Normal 19 3 2 3 3" xfId="11257" xr:uid="{00000000-0005-0000-0000-00001A2C0000}"/>
    <cellStyle name="Normal 19 3 2 3 4" xfId="11258" xr:uid="{00000000-0005-0000-0000-00001B2C0000}"/>
    <cellStyle name="Normal 19 3 2 3_Lcc_inputs" xfId="11259" xr:uid="{00000000-0005-0000-0000-00001C2C0000}"/>
    <cellStyle name="Normal 19 3 2 4" xfId="11260" xr:uid="{00000000-0005-0000-0000-00001D2C0000}"/>
    <cellStyle name="Normal 19 3 2 4 2" xfId="11261" xr:uid="{00000000-0005-0000-0000-00001E2C0000}"/>
    <cellStyle name="Normal 19 3 2 4 2 2" xfId="11262" xr:uid="{00000000-0005-0000-0000-00001F2C0000}"/>
    <cellStyle name="Normal 19 3 2 4 3" xfId="11263" xr:uid="{00000000-0005-0000-0000-0000202C0000}"/>
    <cellStyle name="Normal 19 3 2 5" xfId="11264" xr:uid="{00000000-0005-0000-0000-0000212C0000}"/>
    <cellStyle name="Normal 19 3 2 5 2" xfId="11265" xr:uid="{00000000-0005-0000-0000-0000222C0000}"/>
    <cellStyle name="Normal 19 3 2 6" xfId="11266" xr:uid="{00000000-0005-0000-0000-0000232C0000}"/>
    <cellStyle name="Normal 19 3 2 7" xfId="11267" xr:uid="{00000000-0005-0000-0000-0000242C0000}"/>
    <cellStyle name="Normal 19 3 2 8" xfId="11268" xr:uid="{00000000-0005-0000-0000-0000252C0000}"/>
    <cellStyle name="Normal 19 3 2_Lcc_inputs" xfId="11269" xr:uid="{00000000-0005-0000-0000-0000262C0000}"/>
    <cellStyle name="Normal 19 3 3" xfId="11270" xr:uid="{00000000-0005-0000-0000-0000272C0000}"/>
    <cellStyle name="Normal 19 3 3 2" xfId="11271" xr:uid="{00000000-0005-0000-0000-0000282C0000}"/>
    <cellStyle name="Normal 19 3 3 2 2" xfId="11272" xr:uid="{00000000-0005-0000-0000-0000292C0000}"/>
    <cellStyle name="Normal 19 3 3 2 2 2" xfId="11273" xr:uid="{00000000-0005-0000-0000-00002A2C0000}"/>
    <cellStyle name="Normal 19 3 3 2 2 3" xfId="11274" xr:uid="{00000000-0005-0000-0000-00002B2C0000}"/>
    <cellStyle name="Normal 19 3 3 2 3" xfId="11275" xr:uid="{00000000-0005-0000-0000-00002C2C0000}"/>
    <cellStyle name="Normal 19 3 3 2 4" xfId="11276" xr:uid="{00000000-0005-0000-0000-00002D2C0000}"/>
    <cellStyle name="Normal 19 3 3 2_Lcc_inputs" xfId="11277" xr:uid="{00000000-0005-0000-0000-00002E2C0000}"/>
    <cellStyle name="Normal 19 3 3 3" xfId="11278" xr:uid="{00000000-0005-0000-0000-00002F2C0000}"/>
    <cellStyle name="Normal 19 3 3 3 2" xfId="11279" xr:uid="{00000000-0005-0000-0000-0000302C0000}"/>
    <cellStyle name="Normal 19 3 3 3 2 2" xfId="11280" xr:uid="{00000000-0005-0000-0000-0000312C0000}"/>
    <cellStyle name="Normal 19 3 3 3 3" xfId="11281" xr:uid="{00000000-0005-0000-0000-0000322C0000}"/>
    <cellStyle name="Normal 19 3 3 4" xfId="11282" xr:uid="{00000000-0005-0000-0000-0000332C0000}"/>
    <cellStyle name="Normal 19 3 3 4 2" xfId="11283" xr:uid="{00000000-0005-0000-0000-0000342C0000}"/>
    <cellStyle name="Normal 19 3 3 5" xfId="11284" xr:uid="{00000000-0005-0000-0000-0000352C0000}"/>
    <cellStyle name="Normal 19 3 3 6" xfId="11285" xr:uid="{00000000-0005-0000-0000-0000362C0000}"/>
    <cellStyle name="Normal 19 3 3 7" xfId="11286" xr:uid="{00000000-0005-0000-0000-0000372C0000}"/>
    <cellStyle name="Normal 19 3 3_Lcc_inputs" xfId="11287" xr:uid="{00000000-0005-0000-0000-0000382C0000}"/>
    <cellStyle name="Normal 19 3 4" xfId="11288" xr:uid="{00000000-0005-0000-0000-0000392C0000}"/>
    <cellStyle name="Normal 19 3 4 2" xfId="11289" xr:uid="{00000000-0005-0000-0000-00003A2C0000}"/>
    <cellStyle name="Normal 19 3 4 2 2" xfId="11290" xr:uid="{00000000-0005-0000-0000-00003B2C0000}"/>
    <cellStyle name="Normal 19 3 4 2 3" xfId="11291" xr:uid="{00000000-0005-0000-0000-00003C2C0000}"/>
    <cellStyle name="Normal 19 3 4 3" xfId="11292" xr:uid="{00000000-0005-0000-0000-00003D2C0000}"/>
    <cellStyle name="Normal 19 3 4 3 2" xfId="11293" xr:uid="{00000000-0005-0000-0000-00003E2C0000}"/>
    <cellStyle name="Normal 19 3 4 4" xfId="11294" xr:uid="{00000000-0005-0000-0000-00003F2C0000}"/>
    <cellStyle name="Normal 19 3 4 5" xfId="11295" xr:uid="{00000000-0005-0000-0000-0000402C0000}"/>
    <cellStyle name="Normal 19 3 4_Lcc_inputs" xfId="11296" xr:uid="{00000000-0005-0000-0000-0000412C0000}"/>
    <cellStyle name="Normal 19 3 5" xfId="11297" xr:uid="{00000000-0005-0000-0000-0000422C0000}"/>
    <cellStyle name="Normal 19 3 5 2" xfId="11298" xr:uid="{00000000-0005-0000-0000-0000432C0000}"/>
    <cellStyle name="Normal 19 3 5 2 2" xfId="11299" xr:uid="{00000000-0005-0000-0000-0000442C0000}"/>
    <cellStyle name="Normal 19 3 5 2 3" xfId="11300" xr:uid="{00000000-0005-0000-0000-0000452C0000}"/>
    <cellStyle name="Normal 19 3 5 3" xfId="11301" xr:uid="{00000000-0005-0000-0000-0000462C0000}"/>
    <cellStyle name="Normal 19 3 5 4" xfId="11302" xr:uid="{00000000-0005-0000-0000-0000472C0000}"/>
    <cellStyle name="Normal 19 3 5_Lcc_inputs" xfId="11303" xr:uid="{00000000-0005-0000-0000-0000482C0000}"/>
    <cellStyle name="Normal 19 3 6" xfId="11304" xr:uid="{00000000-0005-0000-0000-0000492C0000}"/>
    <cellStyle name="Normal 19 3 6 2" xfId="11305" xr:uid="{00000000-0005-0000-0000-00004A2C0000}"/>
    <cellStyle name="Normal 19 3 6 3" xfId="11306" xr:uid="{00000000-0005-0000-0000-00004B2C0000}"/>
    <cellStyle name="Normal 19 3 7" xfId="11307" xr:uid="{00000000-0005-0000-0000-00004C2C0000}"/>
    <cellStyle name="Normal 19 3 7 2" xfId="11308" xr:uid="{00000000-0005-0000-0000-00004D2C0000}"/>
    <cellStyle name="Normal 19 3 8" xfId="11309" xr:uid="{00000000-0005-0000-0000-00004E2C0000}"/>
    <cellStyle name="Normal 19 3 9" xfId="11310" xr:uid="{00000000-0005-0000-0000-00004F2C0000}"/>
    <cellStyle name="Normal 19 3_Lcc_inputs" xfId="11311" xr:uid="{00000000-0005-0000-0000-0000502C0000}"/>
    <cellStyle name="Normal 19 4" xfId="11312" xr:uid="{00000000-0005-0000-0000-0000512C0000}"/>
    <cellStyle name="Normal 19 4 2" xfId="11313" xr:uid="{00000000-0005-0000-0000-0000522C0000}"/>
    <cellStyle name="Normal 19 4 2 2" xfId="11314" xr:uid="{00000000-0005-0000-0000-0000532C0000}"/>
    <cellStyle name="Normal 19 4 2 2 2" xfId="11315" xr:uid="{00000000-0005-0000-0000-0000542C0000}"/>
    <cellStyle name="Normal 19 4 2 2 2 2" xfId="11316" xr:uid="{00000000-0005-0000-0000-0000552C0000}"/>
    <cellStyle name="Normal 19 4 2 2 2 2 2" xfId="11317" xr:uid="{00000000-0005-0000-0000-0000562C0000}"/>
    <cellStyle name="Normal 19 4 2 2 2 3" xfId="11318" xr:uid="{00000000-0005-0000-0000-0000572C0000}"/>
    <cellStyle name="Normal 19 4 2 2 3" xfId="11319" xr:uid="{00000000-0005-0000-0000-0000582C0000}"/>
    <cellStyle name="Normal 19 4 2 2 3 2" xfId="11320" xr:uid="{00000000-0005-0000-0000-0000592C0000}"/>
    <cellStyle name="Normal 19 4 2 2 3 2 2" xfId="11321" xr:uid="{00000000-0005-0000-0000-00005A2C0000}"/>
    <cellStyle name="Normal 19 4 2 2 3 3" xfId="11322" xr:uid="{00000000-0005-0000-0000-00005B2C0000}"/>
    <cellStyle name="Normal 19 4 2 2 4" xfId="11323" xr:uid="{00000000-0005-0000-0000-00005C2C0000}"/>
    <cellStyle name="Normal 19 4 2 2 4 2" xfId="11324" xr:uid="{00000000-0005-0000-0000-00005D2C0000}"/>
    <cellStyle name="Normal 19 4 2 2 5" xfId="11325" xr:uid="{00000000-0005-0000-0000-00005E2C0000}"/>
    <cellStyle name="Normal 19 4 2 2_Lcc_inputs" xfId="11326" xr:uid="{00000000-0005-0000-0000-00005F2C0000}"/>
    <cellStyle name="Normal 19 4 2 3" xfId="11327" xr:uid="{00000000-0005-0000-0000-0000602C0000}"/>
    <cellStyle name="Normal 19 4 2 3 2" xfId="11328" xr:uid="{00000000-0005-0000-0000-0000612C0000}"/>
    <cellStyle name="Normal 19 4 2 3 2 2" xfId="11329" xr:uid="{00000000-0005-0000-0000-0000622C0000}"/>
    <cellStyle name="Normal 19 4 2 3 2 3" xfId="11330" xr:uid="{00000000-0005-0000-0000-0000632C0000}"/>
    <cellStyle name="Normal 19 4 2 3 3" xfId="11331" xr:uid="{00000000-0005-0000-0000-0000642C0000}"/>
    <cellStyle name="Normal 19 4 2 3 4" xfId="11332" xr:uid="{00000000-0005-0000-0000-0000652C0000}"/>
    <cellStyle name="Normal 19 4 2 3_Lcc_inputs" xfId="11333" xr:uid="{00000000-0005-0000-0000-0000662C0000}"/>
    <cellStyle name="Normal 19 4 2 4" xfId="11334" xr:uid="{00000000-0005-0000-0000-0000672C0000}"/>
    <cellStyle name="Normal 19 4 2 4 2" xfId="11335" xr:uid="{00000000-0005-0000-0000-0000682C0000}"/>
    <cellStyle name="Normal 19 4 2 4 2 2" xfId="11336" xr:uid="{00000000-0005-0000-0000-0000692C0000}"/>
    <cellStyle name="Normal 19 4 2 4 3" xfId="11337" xr:uid="{00000000-0005-0000-0000-00006A2C0000}"/>
    <cellStyle name="Normal 19 4 2 5" xfId="11338" xr:uid="{00000000-0005-0000-0000-00006B2C0000}"/>
    <cellStyle name="Normal 19 4 2 5 2" xfId="11339" xr:uid="{00000000-0005-0000-0000-00006C2C0000}"/>
    <cellStyle name="Normal 19 4 2 6" xfId="11340" xr:uid="{00000000-0005-0000-0000-00006D2C0000}"/>
    <cellStyle name="Normal 19 4 2 7" xfId="11341" xr:uid="{00000000-0005-0000-0000-00006E2C0000}"/>
    <cellStyle name="Normal 19 4 2 8" xfId="11342" xr:uid="{00000000-0005-0000-0000-00006F2C0000}"/>
    <cellStyle name="Normal 19 4 2_Lcc_inputs" xfId="11343" xr:uid="{00000000-0005-0000-0000-0000702C0000}"/>
    <cellStyle name="Normal 19 4 3" xfId="11344" xr:uid="{00000000-0005-0000-0000-0000712C0000}"/>
    <cellStyle name="Normal 19 4 3 2" xfId="11345" xr:uid="{00000000-0005-0000-0000-0000722C0000}"/>
    <cellStyle name="Normal 19 4 3 2 2" xfId="11346" xr:uid="{00000000-0005-0000-0000-0000732C0000}"/>
    <cellStyle name="Normal 19 4 3 2 2 2" xfId="11347" xr:uid="{00000000-0005-0000-0000-0000742C0000}"/>
    <cellStyle name="Normal 19 4 3 2 3" xfId="11348" xr:uid="{00000000-0005-0000-0000-0000752C0000}"/>
    <cellStyle name="Normal 19 4 3 3" xfId="11349" xr:uid="{00000000-0005-0000-0000-0000762C0000}"/>
    <cellStyle name="Normal 19 4 3 3 2" xfId="11350" xr:uid="{00000000-0005-0000-0000-0000772C0000}"/>
    <cellStyle name="Normal 19 4 3 3 2 2" xfId="11351" xr:uid="{00000000-0005-0000-0000-0000782C0000}"/>
    <cellStyle name="Normal 19 4 3 3 3" xfId="11352" xr:uid="{00000000-0005-0000-0000-0000792C0000}"/>
    <cellStyle name="Normal 19 4 3 4" xfId="11353" xr:uid="{00000000-0005-0000-0000-00007A2C0000}"/>
    <cellStyle name="Normal 19 4 3 4 2" xfId="11354" xr:uid="{00000000-0005-0000-0000-00007B2C0000}"/>
    <cellStyle name="Normal 19 4 3 5" xfId="11355" xr:uid="{00000000-0005-0000-0000-00007C2C0000}"/>
    <cellStyle name="Normal 19 4 3_Lcc_inputs" xfId="11356" xr:uid="{00000000-0005-0000-0000-00007D2C0000}"/>
    <cellStyle name="Normal 19 4 4" xfId="11357" xr:uid="{00000000-0005-0000-0000-00007E2C0000}"/>
    <cellStyle name="Normal 19 4 4 2" xfId="11358" xr:uid="{00000000-0005-0000-0000-00007F2C0000}"/>
    <cellStyle name="Normal 19 4 4 2 2" xfId="11359" xr:uid="{00000000-0005-0000-0000-0000802C0000}"/>
    <cellStyle name="Normal 19 4 4 2 3" xfId="11360" xr:uid="{00000000-0005-0000-0000-0000812C0000}"/>
    <cellStyle name="Normal 19 4 4 3" xfId="11361" xr:uid="{00000000-0005-0000-0000-0000822C0000}"/>
    <cellStyle name="Normal 19 4 4 4" xfId="11362" xr:uid="{00000000-0005-0000-0000-0000832C0000}"/>
    <cellStyle name="Normal 19 4 4_Lcc_inputs" xfId="11363" xr:uid="{00000000-0005-0000-0000-0000842C0000}"/>
    <cellStyle name="Normal 19 4 5" xfId="11364" xr:uid="{00000000-0005-0000-0000-0000852C0000}"/>
    <cellStyle name="Normal 19 4 5 2" xfId="11365" xr:uid="{00000000-0005-0000-0000-0000862C0000}"/>
    <cellStyle name="Normal 19 4 5 2 2" xfId="11366" xr:uid="{00000000-0005-0000-0000-0000872C0000}"/>
    <cellStyle name="Normal 19 4 5 3" xfId="11367" xr:uid="{00000000-0005-0000-0000-0000882C0000}"/>
    <cellStyle name="Normal 19 4 6" xfId="11368" xr:uid="{00000000-0005-0000-0000-0000892C0000}"/>
    <cellStyle name="Normal 19 4 6 2" xfId="11369" xr:uid="{00000000-0005-0000-0000-00008A2C0000}"/>
    <cellStyle name="Normal 19 4 7" xfId="11370" xr:uid="{00000000-0005-0000-0000-00008B2C0000}"/>
    <cellStyle name="Normal 19 4 8" xfId="11371" xr:uid="{00000000-0005-0000-0000-00008C2C0000}"/>
    <cellStyle name="Normal 19 4 9" xfId="11372" xr:uid="{00000000-0005-0000-0000-00008D2C0000}"/>
    <cellStyle name="Normal 19 4_Lcc_inputs" xfId="11373" xr:uid="{00000000-0005-0000-0000-00008E2C0000}"/>
    <cellStyle name="Normal 19 5" xfId="11374" xr:uid="{00000000-0005-0000-0000-00008F2C0000}"/>
    <cellStyle name="Normal 19 5 2" xfId="11375" xr:uid="{00000000-0005-0000-0000-0000902C0000}"/>
    <cellStyle name="Normal 19 5 2 2" xfId="11376" xr:uid="{00000000-0005-0000-0000-0000912C0000}"/>
    <cellStyle name="Normal 19 5 2 2 2" xfId="11377" xr:uid="{00000000-0005-0000-0000-0000922C0000}"/>
    <cellStyle name="Normal 19 5 2 2 2 2" xfId="11378" xr:uid="{00000000-0005-0000-0000-0000932C0000}"/>
    <cellStyle name="Normal 19 5 2 2 2 2 2" xfId="11379" xr:uid="{00000000-0005-0000-0000-0000942C0000}"/>
    <cellStyle name="Normal 19 5 2 2 2 3" xfId="11380" xr:uid="{00000000-0005-0000-0000-0000952C0000}"/>
    <cellStyle name="Normal 19 5 2 2 3" xfId="11381" xr:uid="{00000000-0005-0000-0000-0000962C0000}"/>
    <cellStyle name="Normal 19 5 2 2 3 2" xfId="11382" xr:uid="{00000000-0005-0000-0000-0000972C0000}"/>
    <cellStyle name="Normal 19 5 2 2 3 2 2" xfId="11383" xr:uid="{00000000-0005-0000-0000-0000982C0000}"/>
    <cellStyle name="Normal 19 5 2 2 3 3" xfId="11384" xr:uid="{00000000-0005-0000-0000-0000992C0000}"/>
    <cellStyle name="Normal 19 5 2 2 4" xfId="11385" xr:uid="{00000000-0005-0000-0000-00009A2C0000}"/>
    <cellStyle name="Normal 19 5 2 2 4 2" xfId="11386" xr:uid="{00000000-0005-0000-0000-00009B2C0000}"/>
    <cellStyle name="Normal 19 5 2 2 5" xfId="11387" xr:uid="{00000000-0005-0000-0000-00009C2C0000}"/>
    <cellStyle name="Normal 19 5 2 2_Lcc_inputs" xfId="11388" xr:uid="{00000000-0005-0000-0000-00009D2C0000}"/>
    <cellStyle name="Normal 19 5 2 3" xfId="11389" xr:uid="{00000000-0005-0000-0000-00009E2C0000}"/>
    <cellStyle name="Normal 19 5 2 3 2" xfId="11390" xr:uid="{00000000-0005-0000-0000-00009F2C0000}"/>
    <cellStyle name="Normal 19 5 2 3 2 2" xfId="11391" xr:uid="{00000000-0005-0000-0000-0000A02C0000}"/>
    <cellStyle name="Normal 19 5 2 3 2 3" xfId="11392" xr:uid="{00000000-0005-0000-0000-0000A12C0000}"/>
    <cellStyle name="Normal 19 5 2 3 3" xfId="11393" xr:uid="{00000000-0005-0000-0000-0000A22C0000}"/>
    <cellStyle name="Normal 19 5 2 3 4" xfId="11394" xr:uid="{00000000-0005-0000-0000-0000A32C0000}"/>
    <cellStyle name="Normal 19 5 2 3_Lcc_inputs" xfId="11395" xr:uid="{00000000-0005-0000-0000-0000A42C0000}"/>
    <cellStyle name="Normal 19 5 2 4" xfId="11396" xr:uid="{00000000-0005-0000-0000-0000A52C0000}"/>
    <cellStyle name="Normal 19 5 2 4 2" xfId="11397" xr:uid="{00000000-0005-0000-0000-0000A62C0000}"/>
    <cellStyle name="Normal 19 5 2 4 2 2" xfId="11398" xr:uid="{00000000-0005-0000-0000-0000A72C0000}"/>
    <cellStyle name="Normal 19 5 2 4 3" xfId="11399" xr:uid="{00000000-0005-0000-0000-0000A82C0000}"/>
    <cellStyle name="Normal 19 5 2 5" xfId="11400" xr:uid="{00000000-0005-0000-0000-0000A92C0000}"/>
    <cellStyle name="Normal 19 5 2 5 2" xfId="11401" xr:uid="{00000000-0005-0000-0000-0000AA2C0000}"/>
    <cellStyle name="Normal 19 5 2 6" xfId="11402" xr:uid="{00000000-0005-0000-0000-0000AB2C0000}"/>
    <cellStyle name="Normal 19 5 2 7" xfId="11403" xr:uid="{00000000-0005-0000-0000-0000AC2C0000}"/>
    <cellStyle name="Normal 19 5 2 8" xfId="11404" xr:uid="{00000000-0005-0000-0000-0000AD2C0000}"/>
    <cellStyle name="Normal 19 5 2_Lcc_inputs" xfId="11405" xr:uid="{00000000-0005-0000-0000-0000AE2C0000}"/>
    <cellStyle name="Normal 19 5 3" xfId="11406" xr:uid="{00000000-0005-0000-0000-0000AF2C0000}"/>
    <cellStyle name="Normal 19 5 3 2" xfId="11407" xr:uid="{00000000-0005-0000-0000-0000B02C0000}"/>
    <cellStyle name="Normal 19 5 3 2 2" xfId="11408" xr:uid="{00000000-0005-0000-0000-0000B12C0000}"/>
    <cellStyle name="Normal 19 5 3 2 2 2" xfId="11409" xr:uid="{00000000-0005-0000-0000-0000B22C0000}"/>
    <cellStyle name="Normal 19 5 3 2 3" xfId="11410" xr:uid="{00000000-0005-0000-0000-0000B32C0000}"/>
    <cellStyle name="Normal 19 5 3 3" xfId="11411" xr:uid="{00000000-0005-0000-0000-0000B42C0000}"/>
    <cellStyle name="Normal 19 5 3 3 2" xfId="11412" xr:uid="{00000000-0005-0000-0000-0000B52C0000}"/>
    <cellStyle name="Normal 19 5 3 3 2 2" xfId="11413" xr:uid="{00000000-0005-0000-0000-0000B62C0000}"/>
    <cellStyle name="Normal 19 5 3 3 3" xfId="11414" xr:uid="{00000000-0005-0000-0000-0000B72C0000}"/>
    <cellStyle name="Normal 19 5 3 4" xfId="11415" xr:uid="{00000000-0005-0000-0000-0000B82C0000}"/>
    <cellStyle name="Normal 19 5 3 4 2" xfId="11416" xr:uid="{00000000-0005-0000-0000-0000B92C0000}"/>
    <cellStyle name="Normal 19 5 3 5" xfId="11417" xr:uid="{00000000-0005-0000-0000-0000BA2C0000}"/>
    <cellStyle name="Normal 19 5 3_Lcc_inputs" xfId="11418" xr:uid="{00000000-0005-0000-0000-0000BB2C0000}"/>
    <cellStyle name="Normal 19 5 4" xfId="11419" xr:uid="{00000000-0005-0000-0000-0000BC2C0000}"/>
    <cellStyle name="Normal 19 5 4 2" xfId="11420" xr:uid="{00000000-0005-0000-0000-0000BD2C0000}"/>
    <cellStyle name="Normal 19 5 4 2 2" xfId="11421" xr:uid="{00000000-0005-0000-0000-0000BE2C0000}"/>
    <cellStyle name="Normal 19 5 4 2 3" xfId="11422" xr:uid="{00000000-0005-0000-0000-0000BF2C0000}"/>
    <cellStyle name="Normal 19 5 4 3" xfId="11423" xr:uid="{00000000-0005-0000-0000-0000C02C0000}"/>
    <cellStyle name="Normal 19 5 4 4" xfId="11424" xr:uid="{00000000-0005-0000-0000-0000C12C0000}"/>
    <cellStyle name="Normal 19 5 4_Lcc_inputs" xfId="11425" xr:uid="{00000000-0005-0000-0000-0000C22C0000}"/>
    <cellStyle name="Normal 19 5 5" xfId="11426" xr:uid="{00000000-0005-0000-0000-0000C32C0000}"/>
    <cellStyle name="Normal 19 5 5 2" xfId="11427" xr:uid="{00000000-0005-0000-0000-0000C42C0000}"/>
    <cellStyle name="Normal 19 5 5 2 2" xfId="11428" xr:uid="{00000000-0005-0000-0000-0000C52C0000}"/>
    <cellStyle name="Normal 19 5 5 3" xfId="11429" xr:uid="{00000000-0005-0000-0000-0000C62C0000}"/>
    <cellStyle name="Normal 19 5 6" xfId="11430" xr:uid="{00000000-0005-0000-0000-0000C72C0000}"/>
    <cellStyle name="Normal 19 5 6 2" xfId="11431" xr:uid="{00000000-0005-0000-0000-0000C82C0000}"/>
    <cellStyle name="Normal 19 5 7" xfId="11432" xr:uid="{00000000-0005-0000-0000-0000C92C0000}"/>
    <cellStyle name="Normal 19 5 8" xfId="11433" xr:uid="{00000000-0005-0000-0000-0000CA2C0000}"/>
    <cellStyle name="Normal 19 5 9" xfId="11434" xr:uid="{00000000-0005-0000-0000-0000CB2C0000}"/>
    <cellStyle name="Normal 19 5_Lcc_inputs" xfId="11435" xr:uid="{00000000-0005-0000-0000-0000CC2C0000}"/>
    <cellStyle name="Normal 19 6" xfId="11436" xr:uid="{00000000-0005-0000-0000-0000CD2C0000}"/>
    <cellStyle name="Normal 19 6 2" xfId="11437" xr:uid="{00000000-0005-0000-0000-0000CE2C0000}"/>
    <cellStyle name="Normal 19 6 2 2" xfId="11438" xr:uid="{00000000-0005-0000-0000-0000CF2C0000}"/>
    <cellStyle name="Normal 19 6 2 2 2" xfId="11439" xr:uid="{00000000-0005-0000-0000-0000D02C0000}"/>
    <cellStyle name="Normal 19 6 2 2 2 2" xfId="11440" xr:uid="{00000000-0005-0000-0000-0000D12C0000}"/>
    <cellStyle name="Normal 19 6 2 2 2 2 2" xfId="11441" xr:uid="{00000000-0005-0000-0000-0000D22C0000}"/>
    <cellStyle name="Normal 19 6 2 2 2 3" xfId="11442" xr:uid="{00000000-0005-0000-0000-0000D32C0000}"/>
    <cellStyle name="Normal 19 6 2 2 3" xfId="11443" xr:uid="{00000000-0005-0000-0000-0000D42C0000}"/>
    <cellStyle name="Normal 19 6 2 2 3 2" xfId="11444" xr:uid="{00000000-0005-0000-0000-0000D52C0000}"/>
    <cellStyle name="Normal 19 6 2 2 3 2 2" xfId="11445" xr:uid="{00000000-0005-0000-0000-0000D62C0000}"/>
    <cellStyle name="Normal 19 6 2 2 3 3" xfId="11446" xr:uid="{00000000-0005-0000-0000-0000D72C0000}"/>
    <cellStyle name="Normal 19 6 2 2 4" xfId="11447" xr:uid="{00000000-0005-0000-0000-0000D82C0000}"/>
    <cellStyle name="Normal 19 6 2 2 4 2" xfId="11448" xr:uid="{00000000-0005-0000-0000-0000D92C0000}"/>
    <cellStyle name="Normal 19 6 2 2 5" xfId="11449" xr:uid="{00000000-0005-0000-0000-0000DA2C0000}"/>
    <cellStyle name="Normal 19 6 2 2_Lcc_inputs" xfId="11450" xr:uid="{00000000-0005-0000-0000-0000DB2C0000}"/>
    <cellStyle name="Normal 19 6 2 3" xfId="11451" xr:uid="{00000000-0005-0000-0000-0000DC2C0000}"/>
    <cellStyle name="Normal 19 6 2 3 2" xfId="11452" xr:uid="{00000000-0005-0000-0000-0000DD2C0000}"/>
    <cellStyle name="Normal 19 6 2 3 2 2" xfId="11453" xr:uid="{00000000-0005-0000-0000-0000DE2C0000}"/>
    <cellStyle name="Normal 19 6 2 3 2 3" xfId="11454" xr:uid="{00000000-0005-0000-0000-0000DF2C0000}"/>
    <cellStyle name="Normal 19 6 2 3 3" xfId="11455" xr:uid="{00000000-0005-0000-0000-0000E02C0000}"/>
    <cellStyle name="Normal 19 6 2 3 4" xfId="11456" xr:uid="{00000000-0005-0000-0000-0000E12C0000}"/>
    <cellStyle name="Normal 19 6 2 3_Lcc_inputs" xfId="11457" xr:uid="{00000000-0005-0000-0000-0000E22C0000}"/>
    <cellStyle name="Normal 19 6 2 4" xfId="11458" xr:uid="{00000000-0005-0000-0000-0000E32C0000}"/>
    <cellStyle name="Normal 19 6 2 4 2" xfId="11459" xr:uid="{00000000-0005-0000-0000-0000E42C0000}"/>
    <cellStyle name="Normal 19 6 2 4 2 2" xfId="11460" xr:uid="{00000000-0005-0000-0000-0000E52C0000}"/>
    <cellStyle name="Normal 19 6 2 4 3" xfId="11461" xr:uid="{00000000-0005-0000-0000-0000E62C0000}"/>
    <cellStyle name="Normal 19 6 2 5" xfId="11462" xr:uid="{00000000-0005-0000-0000-0000E72C0000}"/>
    <cellStyle name="Normal 19 6 2 5 2" xfId="11463" xr:uid="{00000000-0005-0000-0000-0000E82C0000}"/>
    <cellStyle name="Normal 19 6 2 6" xfId="11464" xr:uid="{00000000-0005-0000-0000-0000E92C0000}"/>
    <cellStyle name="Normal 19 6 2 7" xfId="11465" xr:uid="{00000000-0005-0000-0000-0000EA2C0000}"/>
    <cellStyle name="Normal 19 6 2 8" xfId="11466" xr:uid="{00000000-0005-0000-0000-0000EB2C0000}"/>
    <cellStyle name="Normal 19 6 2_Lcc_inputs" xfId="11467" xr:uid="{00000000-0005-0000-0000-0000EC2C0000}"/>
    <cellStyle name="Normal 19 6 3" xfId="11468" xr:uid="{00000000-0005-0000-0000-0000ED2C0000}"/>
    <cellStyle name="Normal 19 6 3 2" xfId="11469" xr:uid="{00000000-0005-0000-0000-0000EE2C0000}"/>
    <cellStyle name="Normal 19 6 3 2 2" xfId="11470" xr:uid="{00000000-0005-0000-0000-0000EF2C0000}"/>
    <cellStyle name="Normal 19 6 3 2 2 2" xfId="11471" xr:uid="{00000000-0005-0000-0000-0000F02C0000}"/>
    <cellStyle name="Normal 19 6 3 2 3" xfId="11472" xr:uid="{00000000-0005-0000-0000-0000F12C0000}"/>
    <cellStyle name="Normal 19 6 3 3" xfId="11473" xr:uid="{00000000-0005-0000-0000-0000F22C0000}"/>
    <cellStyle name="Normal 19 6 3 3 2" xfId="11474" xr:uid="{00000000-0005-0000-0000-0000F32C0000}"/>
    <cellStyle name="Normal 19 6 3 3 2 2" xfId="11475" xr:uid="{00000000-0005-0000-0000-0000F42C0000}"/>
    <cellStyle name="Normal 19 6 3 3 3" xfId="11476" xr:uid="{00000000-0005-0000-0000-0000F52C0000}"/>
    <cellStyle name="Normal 19 6 3 4" xfId="11477" xr:uid="{00000000-0005-0000-0000-0000F62C0000}"/>
    <cellStyle name="Normal 19 6 3 4 2" xfId="11478" xr:uid="{00000000-0005-0000-0000-0000F72C0000}"/>
    <cellStyle name="Normal 19 6 3 5" xfId="11479" xr:uid="{00000000-0005-0000-0000-0000F82C0000}"/>
    <cellStyle name="Normal 19 6 3_Lcc_inputs" xfId="11480" xr:uid="{00000000-0005-0000-0000-0000F92C0000}"/>
    <cellStyle name="Normal 19 6 4" xfId="11481" xr:uid="{00000000-0005-0000-0000-0000FA2C0000}"/>
    <cellStyle name="Normal 19 6 4 2" xfId="11482" xr:uid="{00000000-0005-0000-0000-0000FB2C0000}"/>
    <cellStyle name="Normal 19 6 4 2 2" xfId="11483" xr:uid="{00000000-0005-0000-0000-0000FC2C0000}"/>
    <cellStyle name="Normal 19 6 4 2 3" xfId="11484" xr:uid="{00000000-0005-0000-0000-0000FD2C0000}"/>
    <cellStyle name="Normal 19 6 4 3" xfId="11485" xr:uid="{00000000-0005-0000-0000-0000FE2C0000}"/>
    <cellStyle name="Normal 19 6 4 4" xfId="11486" xr:uid="{00000000-0005-0000-0000-0000FF2C0000}"/>
    <cellStyle name="Normal 19 6 4_Lcc_inputs" xfId="11487" xr:uid="{00000000-0005-0000-0000-0000002D0000}"/>
    <cellStyle name="Normal 19 6 5" xfId="11488" xr:uid="{00000000-0005-0000-0000-0000012D0000}"/>
    <cellStyle name="Normal 19 6 5 2" xfId="11489" xr:uid="{00000000-0005-0000-0000-0000022D0000}"/>
    <cellStyle name="Normal 19 6 5 2 2" xfId="11490" xr:uid="{00000000-0005-0000-0000-0000032D0000}"/>
    <cellStyle name="Normal 19 6 5 3" xfId="11491" xr:uid="{00000000-0005-0000-0000-0000042D0000}"/>
    <cellStyle name="Normal 19 6 6" xfId="11492" xr:uid="{00000000-0005-0000-0000-0000052D0000}"/>
    <cellStyle name="Normal 19 6 6 2" xfId="11493" xr:uid="{00000000-0005-0000-0000-0000062D0000}"/>
    <cellStyle name="Normal 19 6 7" xfId="11494" xr:uid="{00000000-0005-0000-0000-0000072D0000}"/>
    <cellStyle name="Normal 19 6 8" xfId="11495" xr:uid="{00000000-0005-0000-0000-0000082D0000}"/>
    <cellStyle name="Normal 19 6 9" xfId="11496" xr:uid="{00000000-0005-0000-0000-0000092D0000}"/>
    <cellStyle name="Normal 19 6_Lcc_inputs" xfId="11497" xr:uid="{00000000-0005-0000-0000-00000A2D0000}"/>
    <cellStyle name="Normal 19 7" xfId="11498" xr:uid="{00000000-0005-0000-0000-00000B2D0000}"/>
    <cellStyle name="Normal 19 7 2" xfId="11499" xr:uid="{00000000-0005-0000-0000-00000C2D0000}"/>
    <cellStyle name="Normal 19 7 2 2" xfId="11500" xr:uid="{00000000-0005-0000-0000-00000D2D0000}"/>
    <cellStyle name="Normal 19 7 2 2 2" xfId="11501" xr:uid="{00000000-0005-0000-0000-00000E2D0000}"/>
    <cellStyle name="Normal 19 7 2 2 2 2" xfId="11502" xr:uid="{00000000-0005-0000-0000-00000F2D0000}"/>
    <cellStyle name="Normal 19 7 2 2 2 2 2" xfId="11503" xr:uid="{00000000-0005-0000-0000-0000102D0000}"/>
    <cellStyle name="Normal 19 7 2 2 2 3" xfId="11504" xr:uid="{00000000-0005-0000-0000-0000112D0000}"/>
    <cellStyle name="Normal 19 7 2 2 3" xfId="11505" xr:uid="{00000000-0005-0000-0000-0000122D0000}"/>
    <cellStyle name="Normal 19 7 2 2 3 2" xfId="11506" xr:uid="{00000000-0005-0000-0000-0000132D0000}"/>
    <cellStyle name="Normal 19 7 2 2 3 2 2" xfId="11507" xr:uid="{00000000-0005-0000-0000-0000142D0000}"/>
    <cellStyle name="Normal 19 7 2 2 3 3" xfId="11508" xr:uid="{00000000-0005-0000-0000-0000152D0000}"/>
    <cellStyle name="Normal 19 7 2 2 4" xfId="11509" xr:uid="{00000000-0005-0000-0000-0000162D0000}"/>
    <cellStyle name="Normal 19 7 2 2 4 2" xfId="11510" xr:uid="{00000000-0005-0000-0000-0000172D0000}"/>
    <cellStyle name="Normal 19 7 2 2 5" xfId="11511" xr:uid="{00000000-0005-0000-0000-0000182D0000}"/>
    <cellStyle name="Normal 19 7 2 2_Lcc_inputs" xfId="11512" xr:uid="{00000000-0005-0000-0000-0000192D0000}"/>
    <cellStyle name="Normal 19 7 2 3" xfId="11513" xr:uid="{00000000-0005-0000-0000-00001A2D0000}"/>
    <cellStyle name="Normal 19 7 2 3 2" xfId="11514" xr:uid="{00000000-0005-0000-0000-00001B2D0000}"/>
    <cellStyle name="Normal 19 7 2 3 2 2" xfId="11515" xr:uid="{00000000-0005-0000-0000-00001C2D0000}"/>
    <cellStyle name="Normal 19 7 2 3 2 3" xfId="11516" xr:uid="{00000000-0005-0000-0000-00001D2D0000}"/>
    <cellStyle name="Normal 19 7 2 3 3" xfId="11517" xr:uid="{00000000-0005-0000-0000-00001E2D0000}"/>
    <cellStyle name="Normal 19 7 2 3 4" xfId="11518" xr:uid="{00000000-0005-0000-0000-00001F2D0000}"/>
    <cellStyle name="Normal 19 7 2 3_Lcc_inputs" xfId="11519" xr:uid="{00000000-0005-0000-0000-0000202D0000}"/>
    <cellStyle name="Normal 19 7 2 4" xfId="11520" xr:uid="{00000000-0005-0000-0000-0000212D0000}"/>
    <cellStyle name="Normal 19 7 2 4 2" xfId="11521" xr:uid="{00000000-0005-0000-0000-0000222D0000}"/>
    <cellStyle name="Normal 19 7 2 4 2 2" xfId="11522" xr:uid="{00000000-0005-0000-0000-0000232D0000}"/>
    <cellStyle name="Normal 19 7 2 4 3" xfId="11523" xr:uid="{00000000-0005-0000-0000-0000242D0000}"/>
    <cellStyle name="Normal 19 7 2 5" xfId="11524" xr:uid="{00000000-0005-0000-0000-0000252D0000}"/>
    <cellStyle name="Normal 19 7 2 5 2" xfId="11525" xr:uid="{00000000-0005-0000-0000-0000262D0000}"/>
    <cellStyle name="Normal 19 7 2 6" xfId="11526" xr:uid="{00000000-0005-0000-0000-0000272D0000}"/>
    <cellStyle name="Normal 19 7 2 7" xfId="11527" xr:uid="{00000000-0005-0000-0000-0000282D0000}"/>
    <cellStyle name="Normal 19 7 2 8" xfId="11528" xr:uid="{00000000-0005-0000-0000-0000292D0000}"/>
    <cellStyle name="Normal 19 7 2_Lcc_inputs" xfId="11529" xr:uid="{00000000-0005-0000-0000-00002A2D0000}"/>
    <cellStyle name="Normal 19 7 3" xfId="11530" xr:uid="{00000000-0005-0000-0000-00002B2D0000}"/>
    <cellStyle name="Normal 19 7 3 2" xfId="11531" xr:uid="{00000000-0005-0000-0000-00002C2D0000}"/>
    <cellStyle name="Normal 19 7 3 2 2" xfId="11532" xr:uid="{00000000-0005-0000-0000-00002D2D0000}"/>
    <cellStyle name="Normal 19 7 3 2 2 2" xfId="11533" xr:uid="{00000000-0005-0000-0000-00002E2D0000}"/>
    <cellStyle name="Normal 19 7 3 2 3" xfId="11534" xr:uid="{00000000-0005-0000-0000-00002F2D0000}"/>
    <cellStyle name="Normal 19 7 3 3" xfId="11535" xr:uid="{00000000-0005-0000-0000-0000302D0000}"/>
    <cellStyle name="Normal 19 7 3 3 2" xfId="11536" xr:uid="{00000000-0005-0000-0000-0000312D0000}"/>
    <cellStyle name="Normal 19 7 3 3 2 2" xfId="11537" xr:uid="{00000000-0005-0000-0000-0000322D0000}"/>
    <cellStyle name="Normal 19 7 3 3 3" xfId="11538" xr:uid="{00000000-0005-0000-0000-0000332D0000}"/>
    <cellStyle name="Normal 19 7 3 4" xfId="11539" xr:uid="{00000000-0005-0000-0000-0000342D0000}"/>
    <cellStyle name="Normal 19 7 3 4 2" xfId="11540" xr:uid="{00000000-0005-0000-0000-0000352D0000}"/>
    <cellStyle name="Normal 19 7 3 5" xfId="11541" xr:uid="{00000000-0005-0000-0000-0000362D0000}"/>
    <cellStyle name="Normal 19 7 3_Lcc_inputs" xfId="11542" xr:uid="{00000000-0005-0000-0000-0000372D0000}"/>
    <cellStyle name="Normal 19 7 4" xfId="11543" xr:uid="{00000000-0005-0000-0000-0000382D0000}"/>
    <cellStyle name="Normal 19 7 4 2" xfId="11544" xr:uid="{00000000-0005-0000-0000-0000392D0000}"/>
    <cellStyle name="Normal 19 7 4 2 2" xfId="11545" xr:uid="{00000000-0005-0000-0000-00003A2D0000}"/>
    <cellStyle name="Normal 19 7 4 2 3" xfId="11546" xr:uid="{00000000-0005-0000-0000-00003B2D0000}"/>
    <cellStyle name="Normal 19 7 4 3" xfId="11547" xr:uid="{00000000-0005-0000-0000-00003C2D0000}"/>
    <cellStyle name="Normal 19 7 4 4" xfId="11548" xr:uid="{00000000-0005-0000-0000-00003D2D0000}"/>
    <cellStyle name="Normal 19 7 4_Lcc_inputs" xfId="11549" xr:uid="{00000000-0005-0000-0000-00003E2D0000}"/>
    <cellStyle name="Normal 19 7 5" xfId="11550" xr:uid="{00000000-0005-0000-0000-00003F2D0000}"/>
    <cellStyle name="Normal 19 7 5 2" xfId="11551" xr:uid="{00000000-0005-0000-0000-0000402D0000}"/>
    <cellStyle name="Normal 19 7 5 2 2" xfId="11552" xr:uid="{00000000-0005-0000-0000-0000412D0000}"/>
    <cellStyle name="Normal 19 7 5 3" xfId="11553" xr:uid="{00000000-0005-0000-0000-0000422D0000}"/>
    <cellStyle name="Normal 19 7 6" xfId="11554" xr:uid="{00000000-0005-0000-0000-0000432D0000}"/>
    <cellStyle name="Normal 19 7 6 2" xfId="11555" xr:uid="{00000000-0005-0000-0000-0000442D0000}"/>
    <cellStyle name="Normal 19 7 7" xfId="11556" xr:uid="{00000000-0005-0000-0000-0000452D0000}"/>
    <cellStyle name="Normal 19 7 8" xfId="11557" xr:uid="{00000000-0005-0000-0000-0000462D0000}"/>
    <cellStyle name="Normal 19 7 9" xfId="11558" xr:uid="{00000000-0005-0000-0000-0000472D0000}"/>
    <cellStyle name="Normal 19 7_Lcc_inputs" xfId="11559" xr:uid="{00000000-0005-0000-0000-0000482D0000}"/>
    <cellStyle name="Normal 19 8" xfId="11560" xr:uid="{00000000-0005-0000-0000-0000492D0000}"/>
    <cellStyle name="Normal 19 8 2" xfId="11561" xr:uid="{00000000-0005-0000-0000-00004A2D0000}"/>
    <cellStyle name="Normal 19 8 2 2" xfId="11562" xr:uid="{00000000-0005-0000-0000-00004B2D0000}"/>
    <cellStyle name="Normal 19 8 2 2 2" xfId="11563" xr:uid="{00000000-0005-0000-0000-00004C2D0000}"/>
    <cellStyle name="Normal 19 8 2 2 2 2" xfId="11564" xr:uid="{00000000-0005-0000-0000-00004D2D0000}"/>
    <cellStyle name="Normal 19 8 2 2 3" xfId="11565" xr:uid="{00000000-0005-0000-0000-00004E2D0000}"/>
    <cellStyle name="Normal 19 8 2 3" xfId="11566" xr:uid="{00000000-0005-0000-0000-00004F2D0000}"/>
    <cellStyle name="Normal 19 8 2 3 2" xfId="11567" xr:uid="{00000000-0005-0000-0000-0000502D0000}"/>
    <cellStyle name="Normal 19 8 2 3 2 2" xfId="11568" xr:uid="{00000000-0005-0000-0000-0000512D0000}"/>
    <cellStyle name="Normal 19 8 2 3 3" xfId="11569" xr:uid="{00000000-0005-0000-0000-0000522D0000}"/>
    <cellStyle name="Normal 19 8 2 4" xfId="11570" xr:uid="{00000000-0005-0000-0000-0000532D0000}"/>
    <cellStyle name="Normal 19 8 2 4 2" xfId="11571" xr:uid="{00000000-0005-0000-0000-0000542D0000}"/>
    <cellStyle name="Normal 19 8 2 5" xfId="11572" xr:uid="{00000000-0005-0000-0000-0000552D0000}"/>
    <cellStyle name="Normal 19 8 2_Lcc_inputs" xfId="11573" xr:uid="{00000000-0005-0000-0000-0000562D0000}"/>
    <cellStyle name="Normal 19 8 3" xfId="11574" xr:uid="{00000000-0005-0000-0000-0000572D0000}"/>
    <cellStyle name="Normal 19 8 3 2" xfId="11575" xr:uid="{00000000-0005-0000-0000-0000582D0000}"/>
    <cellStyle name="Normal 19 8 3 2 2" xfId="11576" xr:uid="{00000000-0005-0000-0000-0000592D0000}"/>
    <cellStyle name="Normal 19 8 3 2 3" xfId="11577" xr:uid="{00000000-0005-0000-0000-00005A2D0000}"/>
    <cellStyle name="Normal 19 8 3 3" xfId="11578" xr:uid="{00000000-0005-0000-0000-00005B2D0000}"/>
    <cellStyle name="Normal 19 8 3 4" xfId="11579" xr:uid="{00000000-0005-0000-0000-00005C2D0000}"/>
    <cellStyle name="Normal 19 8 3_Lcc_inputs" xfId="11580" xr:uid="{00000000-0005-0000-0000-00005D2D0000}"/>
    <cellStyle name="Normal 19 8 4" xfId="11581" xr:uid="{00000000-0005-0000-0000-00005E2D0000}"/>
    <cellStyle name="Normal 19 8 4 2" xfId="11582" xr:uid="{00000000-0005-0000-0000-00005F2D0000}"/>
    <cellStyle name="Normal 19 8 4 2 2" xfId="11583" xr:uid="{00000000-0005-0000-0000-0000602D0000}"/>
    <cellStyle name="Normal 19 8 4 3" xfId="11584" xr:uid="{00000000-0005-0000-0000-0000612D0000}"/>
    <cellStyle name="Normal 19 8 5" xfId="11585" xr:uid="{00000000-0005-0000-0000-0000622D0000}"/>
    <cellStyle name="Normal 19 8 5 2" xfId="11586" xr:uid="{00000000-0005-0000-0000-0000632D0000}"/>
    <cellStyle name="Normal 19 8 6" xfId="11587" xr:uid="{00000000-0005-0000-0000-0000642D0000}"/>
    <cellStyle name="Normal 19 8 7" xfId="11588" xr:uid="{00000000-0005-0000-0000-0000652D0000}"/>
    <cellStyle name="Normal 19 8 8" xfId="11589" xr:uid="{00000000-0005-0000-0000-0000662D0000}"/>
    <cellStyle name="Normal 19 8_Lcc_inputs" xfId="11590" xr:uid="{00000000-0005-0000-0000-0000672D0000}"/>
    <cellStyle name="Normal 19 9" xfId="11591" xr:uid="{00000000-0005-0000-0000-0000682D0000}"/>
    <cellStyle name="Normal 19 9 2" xfId="11592" xr:uid="{00000000-0005-0000-0000-0000692D0000}"/>
    <cellStyle name="Normal 19 9 2 2" xfId="11593" xr:uid="{00000000-0005-0000-0000-00006A2D0000}"/>
    <cellStyle name="Normal 19 9 2 2 2" xfId="11594" xr:uid="{00000000-0005-0000-0000-00006B2D0000}"/>
    <cellStyle name="Normal 19 9 2 2 2 2" xfId="11595" xr:uid="{00000000-0005-0000-0000-00006C2D0000}"/>
    <cellStyle name="Normal 19 9 2 2 3" xfId="11596" xr:uid="{00000000-0005-0000-0000-00006D2D0000}"/>
    <cellStyle name="Normal 19 9 2 3" xfId="11597" xr:uid="{00000000-0005-0000-0000-00006E2D0000}"/>
    <cellStyle name="Normal 19 9 2 3 2" xfId="11598" xr:uid="{00000000-0005-0000-0000-00006F2D0000}"/>
    <cellStyle name="Normal 19 9 2 3 2 2" xfId="11599" xr:uid="{00000000-0005-0000-0000-0000702D0000}"/>
    <cellStyle name="Normal 19 9 2 3 3" xfId="11600" xr:uid="{00000000-0005-0000-0000-0000712D0000}"/>
    <cellStyle name="Normal 19 9 2 4" xfId="11601" xr:uid="{00000000-0005-0000-0000-0000722D0000}"/>
    <cellStyle name="Normal 19 9 2 4 2" xfId="11602" xr:uid="{00000000-0005-0000-0000-0000732D0000}"/>
    <cellStyle name="Normal 19 9 2 5" xfId="11603" xr:uid="{00000000-0005-0000-0000-0000742D0000}"/>
    <cellStyle name="Normal 19 9 2_Lcc_inputs" xfId="11604" xr:uid="{00000000-0005-0000-0000-0000752D0000}"/>
    <cellStyle name="Normal 19 9 3" xfId="11605" xr:uid="{00000000-0005-0000-0000-0000762D0000}"/>
    <cellStyle name="Normal 19 9 3 2" xfId="11606" xr:uid="{00000000-0005-0000-0000-0000772D0000}"/>
    <cellStyle name="Normal 19 9 3 2 2" xfId="11607" xr:uid="{00000000-0005-0000-0000-0000782D0000}"/>
    <cellStyle name="Normal 19 9 3 2 3" xfId="11608" xr:uid="{00000000-0005-0000-0000-0000792D0000}"/>
    <cellStyle name="Normal 19 9 3 3" xfId="11609" xr:uid="{00000000-0005-0000-0000-00007A2D0000}"/>
    <cellStyle name="Normal 19 9 3 4" xfId="11610" xr:uid="{00000000-0005-0000-0000-00007B2D0000}"/>
    <cellStyle name="Normal 19 9 3_Lcc_inputs" xfId="11611" xr:uid="{00000000-0005-0000-0000-00007C2D0000}"/>
    <cellStyle name="Normal 19 9 4" xfId="11612" xr:uid="{00000000-0005-0000-0000-00007D2D0000}"/>
    <cellStyle name="Normal 19 9 4 2" xfId="11613" xr:uid="{00000000-0005-0000-0000-00007E2D0000}"/>
    <cellStyle name="Normal 19 9 4 2 2" xfId="11614" xr:uid="{00000000-0005-0000-0000-00007F2D0000}"/>
    <cellStyle name="Normal 19 9 4 3" xfId="11615" xr:uid="{00000000-0005-0000-0000-0000802D0000}"/>
    <cellStyle name="Normal 19 9 5" xfId="11616" xr:uid="{00000000-0005-0000-0000-0000812D0000}"/>
    <cellStyle name="Normal 19 9 5 2" xfId="11617" xr:uid="{00000000-0005-0000-0000-0000822D0000}"/>
    <cellStyle name="Normal 19 9 6" xfId="11618" xr:uid="{00000000-0005-0000-0000-0000832D0000}"/>
    <cellStyle name="Normal 19 9 7" xfId="11619" xr:uid="{00000000-0005-0000-0000-0000842D0000}"/>
    <cellStyle name="Normal 19 9 8" xfId="11620" xr:uid="{00000000-0005-0000-0000-0000852D0000}"/>
    <cellStyle name="Normal 19 9_Lcc_inputs" xfId="11621" xr:uid="{00000000-0005-0000-0000-0000862D0000}"/>
    <cellStyle name="Normal 19_Lcc_inputs" xfId="11622" xr:uid="{00000000-0005-0000-0000-0000872D0000}"/>
    <cellStyle name="Normal 2" xfId="5" xr:uid="{00000000-0005-0000-0000-0000882D0000}"/>
    <cellStyle name="Normal 2 10" xfId="11623" xr:uid="{00000000-0005-0000-0000-0000892D0000}"/>
    <cellStyle name="Normal 2 10 10" xfId="11624" xr:uid="{00000000-0005-0000-0000-00008A2D0000}"/>
    <cellStyle name="Normal 2 10 10 2" xfId="11625" xr:uid="{00000000-0005-0000-0000-00008B2D0000}"/>
    <cellStyle name="Normal 2 10 10 2 2" xfId="11626" xr:uid="{00000000-0005-0000-0000-00008C2D0000}"/>
    <cellStyle name="Normal 2 10 10 3" xfId="11627" xr:uid="{00000000-0005-0000-0000-00008D2D0000}"/>
    <cellStyle name="Normal 2 10 11" xfId="11628" xr:uid="{00000000-0005-0000-0000-00008E2D0000}"/>
    <cellStyle name="Normal 2 10 11 2" xfId="11629" xr:uid="{00000000-0005-0000-0000-00008F2D0000}"/>
    <cellStyle name="Normal 2 10 11 2 2" xfId="11630" xr:uid="{00000000-0005-0000-0000-0000902D0000}"/>
    <cellStyle name="Normal 2 10 11 3" xfId="11631" xr:uid="{00000000-0005-0000-0000-0000912D0000}"/>
    <cellStyle name="Normal 2 10 12" xfId="11632" xr:uid="{00000000-0005-0000-0000-0000922D0000}"/>
    <cellStyle name="Normal 2 10 12 2" xfId="11633" xr:uid="{00000000-0005-0000-0000-0000932D0000}"/>
    <cellStyle name="Normal 2 10 12 2 2" xfId="11634" xr:uid="{00000000-0005-0000-0000-0000942D0000}"/>
    <cellStyle name="Normal 2 10 12 3" xfId="11635" xr:uid="{00000000-0005-0000-0000-0000952D0000}"/>
    <cellStyle name="Normal 2 10 13" xfId="11636" xr:uid="{00000000-0005-0000-0000-0000962D0000}"/>
    <cellStyle name="Normal 2 10 13 2" xfId="11637" xr:uid="{00000000-0005-0000-0000-0000972D0000}"/>
    <cellStyle name="Normal 2 10 13 2 2" xfId="11638" xr:uid="{00000000-0005-0000-0000-0000982D0000}"/>
    <cellStyle name="Normal 2 10 13 3" xfId="11639" xr:uid="{00000000-0005-0000-0000-0000992D0000}"/>
    <cellStyle name="Normal 2 10 14" xfId="11640" xr:uid="{00000000-0005-0000-0000-00009A2D0000}"/>
    <cellStyle name="Normal 2 10 14 2" xfId="11641" xr:uid="{00000000-0005-0000-0000-00009B2D0000}"/>
    <cellStyle name="Normal 2 10 14 2 2" xfId="11642" xr:uid="{00000000-0005-0000-0000-00009C2D0000}"/>
    <cellStyle name="Normal 2 10 14 3" xfId="11643" xr:uid="{00000000-0005-0000-0000-00009D2D0000}"/>
    <cellStyle name="Normal 2 10 15" xfId="11644" xr:uid="{00000000-0005-0000-0000-00009E2D0000}"/>
    <cellStyle name="Normal 2 10 15 2" xfId="11645" xr:uid="{00000000-0005-0000-0000-00009F2D0000}"/>
    <cellStyle name="Normal 2 10 15 2 2" xfId="11646" xr:uid="{00000000-0005-0000-0000-0000A02D0000}"/>
    <cellStyle name="Normal 2 10 15 3" xfId="11647" xr:uid="{00000000-0005-0000-0000-0000A12D0000}"/>
    <cellStyle name="Normal 2 10 16" xfId="11648" xr:uid="{00000000-0005-0000-0000-0000A22D0000}"/>
    <cellStyle name="Normal 2 10 16 2" xfId="11649" xr:uid="{00000000-0005-0000-0000-0000A32D0000}"/>
    <cellStyle name="Normal 2 10 16 2 2" xfId="11650" xr:uid="{00000000-0005-0000-0000-0000A42D0000}"/>
    <cellStyle name="Normal 2 10 16 3" xfId="11651" xr:uid="{00000000-0005-0000-0000-0000A52D0000}"/>
    <cellStyle name="Normal 2 10 17" xfId="11652" xr:uid="{00000000-0005-0000-0000-0000A62D0000}"/>
    <cellStyle name="Normal 2 10 17 2" xfId="11653" xr:uid="{00000000-0005-0000-0000-0000A72D0000}"/>
    <cellStyle name="Normal 2 10 17 2 2" xfId="11654" xr:uid="{00000000-0005-0000-0000-0000A82D0000}"/>
    <cellStyle name="Normal 2 10 17 3" xfId="11655" xr:uid="{00000000-0005-0000-0000-0000A92D0000}"/>
    <cellStyle name="Normal 2 10 18" xfId="11656" xr:uid="{00000000-0005-0000-0000-0000AA2D0000}"/>
    <cellStyle name="Normal 2 10 18 2" xfId="11657" xr:uid="{00000000-0005-0000-0000-0000AB2D0000}"/>
    <cellStyle name="Normal 2 10 18 2 2" xfId="11658" xr:uid="{00000000-0005-0000-0000-0000AC2D0000}"/>
    <cellStyle name="Normal 2 10 18 3" xfId="11659" xr:uid="{00000000-0005-0000-0000-0000AD2D0000}"/>
    <cellStyle name="Normal 2 10 19" xfId="11660" xr:uid="{00000000-0005-0000-0000-0000AE2D0000}"/>
    <cellStyle name="Normal 2 10 19 2" xfId="11661" xr:uid="{00000000-0005-0000-0000-0000AF2D0000}"/>
    <cellStyle name="Normal 2 10 19 2 2" xfId="11662" xr:uid="{00000000-0005-0000-0000-0000B02D0000}"/>
    <cellStyle name="Normal 2 10 19 3" xfId="11663" xr:uid="{00000000-0005-0000-0000-0000B12D0000}"/>
    <cellStyle name="Normal 2 10 2" xfId="11664" xr:uid="{00000000-0005-0000-0000-0000B22D0000}"/>
    <cellStyle name="Normal 2 10 2 2" xfId="11665" xr:uid="{00000000-0005-0000-0000-0000B32D0000}"/>
    <cellStyle name="Normal 2 10 2 2 2" xfId="11666" xr:uid="{00000000-0005-0000-0000-0000B42D0000}"/>
    <cellStyle name="Normal 2 10 2 3" xfId="11667" xr:uid="{00000000-0005-0000-0000-0000B52D0000}"/>
    <cellStyle name="Normal 2 10 20" xfId="11668" xr:uid="{00000000-0005-0000-0000-0000B62D0000}"/>
    <cellStyle name="Normal 2 10 20 2" xfId="11669" xr:uid="{00000000-0005-0000-0000-0000B72D0000}"/>
    <cellStyle name="Normal 2 10 20 2 2" xfId="11670" xr:uid="{00000000-0005-0000-0000-0000B82D0000}"/>
    <cellStyle name="Normal 2 10 20 3" xfId="11671" xr:uid="{00000000-0005-0000-0000-0000B92D0000}"/>
    <cellStyle name="Normal 2 10 21" xfId="11672" xr:uid="{00000000-0005-0000-0000-0000BA2D0000}"/>
    <cellStyle name="Normal 2 10 21 2" xfId="11673" xr:uid="{00000000-0005-0000-0000-0000BB2D0000}"/>
    <cellStyle name="Normal 2 10 21 2 2" xfId="11674" xr:uid="{00000000-0005-0000-0000-0000BC2D0000}"/>
    <cellStyle name="Normal 2 10 21 3" xfId="11675" xr:uid="{00000000-0005-0000-0000-0000BD2D0000}"/>
    <cellStyle name="Normal 2 10 22" xfId="11676" xr:uid="{00000000-0005-0000-0000-0000BE2D0000}"/>
    <cellStyle name="Normal 2 10 22 2" xfId="11677" xr:uid="{00000000-0005-0000-0000-0000BF2D0000}"/>
    <cellStyle name="Normal 2 10 22 2 2" xfId="11678" xr:uid="{00000000-0005-0000-0000-0000C02D0000}"/>
    <cellStyle name="Normal 2 10 22 3" xfId="11679" xr:uid="{00000000-0005-0000-0000-0000C12D0000}"/>
    <cellStyle name="Normal 2 10 23" xfId="11680" xr:uid="{00000000-0005-0000-0000-0000C22D0000}"/>
    <cellStyle name="Normal 2 10 23 2" xfId="11681" xr:uid="{00000000-0005-0000-0000-0000C32D0000}"/>
    <cellStyle name="Normal 2 10 23 2 2" xfId="11682" xr:uid="{00000000-0005-0000-0000-0000C42D0000}"/>
    <cellStyle name="Normal 2 10 23 3" xfId="11683" xr:uid="{00000000-0005-0000-0000-0000C52D0000}"/>
    <cellStyle name="Normal 2 10 24" xfId="11684" xr:uid="{00000000-0005-0000-0000-0000C62D0000}"/>
    <cellStyle name="Normal 2 10 24 2" xfId="11685" xr:uid="{00000000-0005-0000-0000-0000C72D0000}"/>
    <cellStyle name="Normal 2 10 25" xfId="11686" xr:uid="{00000000-0005-0000-0000-0000C82D0000}"/>
    <cellStyle name="Normal 2 10 3" xfId="11687" xr:uid="{00000000-0005-0000-0000-0000C92D0000}"/>
    <cellStyle name="Normal 2 10 3 2" xfId="11688" xr:uid="{00000000-0005-0000-0000-0000CA2D0000}"/>
    <cellStyle name="Normal 2 10 3 2 2" xfId="11689" xr:uid="{00000000-0005-0000-0000-0000CB2D0000}"/>
    <cellStyle name="Normal 2 10 3 3" xfId="11690" xr:uid="{00000000-0005-0000-0000-0000CC2D0000}"/>
    <cellStyle name="Normal 2 10 4" xfId="11691" xr:uid="{00000000-0005-0000-0000-0000CD2D0000}"/>
    <cellStyle name="Normal 2 10 4 2" xfId="11692" xr:uid="{00000000-0005-0000-0000-0000CE2D0000}"/>
    <cellStyle name="Normal 2 10 4 2 2" xfId="11693" xr:uid="{00000000-0005-0000-0000-0000CF2D0000}"/>
    <cellStyle name="Normal 2 10 4 3" xfId="11694" xr:uid="{00000000-0005-0000-0000-0000D02D0000}"/>
    <cellStyle name="Normal 2 10 5" xfId="11695" xr:uid="{00000000-0005-0000-0000-0000D12D0000}"/>
    <cellStyle name="Normal 2 10 5 2" xfId="11696" xr:uid="{00000000-0005-0000-0000-0000D22D0000}"/>
    <cellStyle name="Normal 2 10 5 2 2" xfId="11697" xr:uid="{00000000-0005-0000-0000-0000D32D0000}"/>
    <cellStyle name="Normal 2 10 5 3" xfId="11698" xr:uid="{00000000-0005-0000-0000-0000D42D0000}"/>
    <cellStyle name="Normal 2 10 6" xfId="11699" xr:uid="{00000000-0005-0000-0000-0000D52D0000}"/>
    <cellStyle name="Normal 2 10 6 2" xfId="11700" xr:uid="{00000000-0005-0000-0000-0000D62D0000}"/>
    <cellStyle name="Normal 2 10 6 2 2" xfId="11701" xr:uid="{00000000-0005-0000-0000-0000D72D0000}"/>
    <cellStyle name="Normal 2 10 6 3" xfId="11702" xr:uid="{00000000-0005-0000-0000-0000D82D0000}"/>
    <cellStyle name="Normal 2 10 7" xfId="11703" xr:uid="{00000000-0005-0000-0000-0000D92D0000}"/>
    <cellStyle name="Normal 2 10 7 2" xfId="11704" xr:uid="{00000000-0005-0000-0000-0000DA2D0000}"/>
    <cellStyle name="Normal 2 10 7 2 2" xfId="11705" xr:uid="{00000000-0005-0000-0000-0000DB2D0000}"/>
    <cellStyle name="Normal 2 10 7 3" xfId="11706" xr:uid="{00000000-0005-0000-0000-0000DC2D0000}"/>
    <cellStyle name="Normal 2 10 8" xfId="11707" xr:uid="{00000000-0005-0000-0000-0000DD2D0000}"/>
    <cellStyle name="Normal 2 10 8 2" xfId="11708" xr:uid="{00000000-0005-0000-0000-0000DE2D0000}"/>
    <cellStyle name="Normal 2 10 8 2 2" xfId="11709" xr:uid="{00000000-0005-0000-0000-0000DF2D0000}"/>
    <cellStyle name="Normal 2 10 8 3" xfId="11710" xr:uid="{00000000-0005-0000-0000-0000E02D0000}"/>
    <cellStyle name="Normal 2 10 9" xfId="11711" xr:uid="{00000000-0005-0000-0000-0000E12D0000}"/>
    <cellStyle name="Normal 2 10 9 2" xfId="11712" xr:uid="{00000000-0005-0000-0000-0000E22D0000}"/>
    <cellStyle name="Normal 2 10 9 2 2" xfId="11713" xr:uid="{00000000-0005-0000-0000-0000E32D0000}"/>
    <cellStyle name="Normal 2 10 9 3" xfId="11714" xr:uid="{00000000-0005-0000-0000-0000E42D0000}"/>
    <cellStyle name="Normal 2 100" xfId="11715" xr:uid="{00000000-0005-0000-0000-0000E52D0000}"/>
    <cellStyle name="Normal 2 100 2" xfId="11716" xr:uid="{00000000-0005-0000-0000-0000E62D0000}"/>
    <cellStyle name="Normal 2 100 3" xfId="11717" xr:uid="{00000000-0005-0000-0000-0000E72D0000}"/>
    <cellStyle name="Normal 2 101" xfId="11718" xr:uid="{00000000-0005-0000-0000-0000E82D0000}"/>
    <cellStyle name="Normal 2 101 2" xfId="11719" xr:uid="{00000000-0005-0000-0000-0000E92D0000}"/>
    <cellStyle name="Normal 2 101 3" xfId="11720" xr:uid="{00000000-0005-0000-0000-0000EA2D0000}"/>
    <cellStyle name="Normal 2 102" xfId="11721" xr:uid="{00000000-0005-0000-0000-0000EB2D0000}"/>
    <cellStyle name="Normal 2 103" xfId="11722" xr:uid="{00000000-0005-0000-0000-0000EC2D0000}"/>
    <cellStyle name="Normal 2 104" xfId="11723" xr:uid="{00000000-0005-0000-0000-0000ED2D0000}"/>
    <cellStyle name="Normal 2 105" xfId="11724" xr:uid="{00000000-0005-0000-0000-0000EE2D0000}"/>
    <cellStyle name="Normal 2 11" xfId="11725" xr:uid="{00000000-0005-0000-0000-0000EF2D0000}"/>
    <cellStyle name="Normal 2 11 10" xfId="11726" xr:uid="{00000000-0005-0000-0000-0000F02D0000}"/>
    <cellStyle name="Normal 2 11 10 2" xfId="11727" xr:uid="{00000000-0005-0000-0000-0000F12D0000}"/>
    <cellStyle name="Normal 2 11 10 2 2" xfId="11728" xr:uid="{00000000-0005-0000-0000-0000F22D0000}"/>
    <cellStyle name="Normal 2 11 10 3" xfId="11729" xr:uid="{00000000-0005-0000-0000-0000F32D0000}"/>
    <cellStyle name="Normal 2 11 11" xfId="11730" xr:uid="{00000000-0005-0000-0000-0000F42D0000}"/>
    <cellStyle name="Normal 2 11 11 2" xfId="11731" xr:uid="{00000000-0005-0000-0000-0000F52D0000}"/>
    <cellStyle name="Normal 2 11 11 2 2" xfId="11732" xr:uid="{00000000-0005-0000-0000-0000F62D0000}"/>
    <cellStyle name="Normal 2 11 11 3" xfId="11733" xr:uid="{00000000-0005-0000-0000-0000F72D0000}"/>
    <cellStyle name="Normal 2 11 12" xfId="11734" xr:uid="{00000000-0005-0000-0000-0000F82D0000}"/>
    <cellStyle name="Normal 2 11 12 2" xfId="11735" xr:uid="{00000000-0005-0000-0000-0000F92D0000}"/>
    <cellStyle name="Normal 2 11 12 2 2" xfId="11736" xr:uid="{00000000-0005-0000-0000-0000FA2D0000}"/>
    <cellStyle name="Normal 2 11 12 3" xfId="11737" xr:uid="{00000000-0005-0000-0000-0000FB2D0000}"/>
    <cellStyle name="Normal 2 11 13" xfId="11738" xr:uid="{00000000-0005-0000-0000-0000FC2D0000}"/>
    <cellStyle name="Normal 2 11 13 2" xfId="11739" xr:uid="{00000000-0005-0000-0000-0000FD2D0000}"/>
    <cellStyle name="Normal 2 11 13 2 2" xfId="11740" xr:uid="{00000000-0005-0000-0000-0000FE2D0000}"/>
    <cellStyle name="Normal 2 11 13 3" xfId="11741" xr:uid="{00000000-0005-0000-0000-0000FF2D0000}"/>
    <cellStyle name="Normal 2 11 14" xfId="11742" xr:uid="{00000000-0005-0000-0000-0000002E0000}"/>
    <cellStyle name="Normal 2 11 14 2" xfId="11743" xr:uid="{00000000-0005-0000-0000-0000012E0000}"/>
    <cellStyle name="Normal 2 11 14 2 2" xfId="11744" xr:uid="{00000000-0005-0000-0000-0000022E0000}"/>
    <cellStyle name="Normal 2 11 14 3" xfId="11745" xr:uid="{00000000-0005-0000-0000-0000032E0000}"/>
    <cellStyle name="Normal 2 11 15" xfId="11746" xr:uid="{00000000-0005-0000-0000-0000042E0000}"/>
    <cellStyle name="Normal 2 11 15 2" xfId="11747" xr:uid="{00000000-0005-0000-0000-0000052E0000}"/>
    <cellStyle name="Normal 2 11 15 2 2" xfId="11748" xr:uid="{00000000-0005-0000-0000-0000062E0000}"/>
    <cellStyle name="Normal 2 11 15 3" xfId="11749" xr:uid="{00000000-0005-0000-0000-0000072E0000}"/>
    <cellStyle name="Normal 2 11 16" xfId="11750" xr:uid="{00000000-0005-0000-0000-0000082E0000}"/>
    <cellStyle name="Normal 2 11 16 2" xfId="11751" xr:uid="{00000000-0005-0000-0000-0000092E0000}"/>
    <cellStyle name="Normal 2 11 16 2 2" xfId="11752" xr:uid="{00000000-0005-0000-0000-00000A2E0000}"/>
    <cellStyle name="Normal 2 11 16 3" xfId="11753" xr:uid="{00000000-0005-0000-0000-00000B2E0000}"/>
    <cellStyle name="Normal 2 11 17" xfId="11754" xr:uid="{00000000-0005-0000-0000-00000C2E0000}"/>
    <cellStyle name="Normal 2 11 17 2" xfId="11755" xr:uid="{00000000-0005-0000-0000-00000D2E0000}"/>
    <cellStyle name="Normal 2 11 17 2 2" xfId="11756" xr:uid="{00000000-0005-0000-0000-00000E2E0000}"/>
    <cellStyle name="Normal 2 11 17 3" xfId="11757" xr:uid="{00000000-0005-0000-0000-00000F2E0000}"/>
    <cellStyle name="Normal 2 11 18" xfId="11758" xr:uid="{00000000-0005-0000-0000-0000102E0000}"/>
    <cellStyle name="Normal 2 11 18 2" xfId="11759" xr:uid="{00000000-0005-0000-0000-0000112E0000}"/>
    <cellStyle name="Normal 2 11 18 2 2" xfId="11760" xr:uid="{00000000-0005-0000-0000-0000122E0000}"/>
    <cellStyle name="Normal 2 11 18 3" xfId="11761" xr:uid="{00000000-0005-0000-0000-0000132E0000}"/>
    <cellStyle name="Normal 2 11 19" xfId="11762" xr:uid="{00000000-0005-0000-0000-0000142E0000}"/>
    <cellStyle name="Normal 2 11 19 2" xfId="11763" xr:uid="{00000000-0005-0000-0000-0000152E0000}"/>
    <cellStyle name="Normal 2 11 19 2 2" xfId="11764" xr:uid="{00000000-0005-0000-0000-0000162E0000}"/>
    <cellStyle name="Normal 2 11 19 3" xfId="11765" xr:uid="{00000000-0005-0000-0000-0000172E0000}"/>
    <cellStyle name="Normal 2 11 2" xfId="11766" xr:uid="{00000000-0005-0000-0000-0000182E0000}"/>
    <cellStyle name="Normal 2 11 2 2" xfId="11767" xr:uid="{00000000-0005-0000-0000-0000192E0000}"/>
    <cellStyle name="Normal 2 11 2 2 2" xfId="11768" xr:uid="{00000000-0005-0000-0000-00001A2E0000}"/>
    <cellStyle name="Normal 2 11 2 3" xfId="11769" xr:uid="{00000000-0005-0000-0000-00001B2E0000}"/>
    <cellStyle name="Normal 2 11 20" xfId="11770" xr:uid="{00000000-0005-0000-0000-00001C2E0000}"/>
    <cellStyle name="Normal 2 11 20 2" xfId="11771" xr:uid="{00000000-0005-0000-0000-00001D2E0000}"/>
    <cellStyle name="Normal 2 11 20 2 2" xfId="11772" xr:uid="{00000000-0005-0000-0000-00001E2E0000}"/>
    <cellStyle name="Normal 2 11 20 3" xfId="11773" xr:uid="{00000000-0005-0000-0000-00001F2E0000}"/>
    <cellStyle name="Normal 2 11 21" xfId="11774" xr:uid="{00000000-0005-0000-0000-0000202E0000}"/>
    <cellStyle name="Normal 2 11 21 2" xfId="11775" xr:uid="{00000000-0005-0000-0000-0000212E0000}"/>
    <cellStyle name="Normal 2 11 21 2 2" xfId="11776" xr:uid="{00000000-0005-0000-0000-0000222E0000}"/>
    <cellStyle name="Normal 2 11 21 3" xfId="11777" xr:uid="{00000000-0005-0000-0000-0000232E0000}"/>
    <cellStyle name="Normal 2 11 22" xfId="11778" xr:uid="{00000000-0005-0000-0000-0000242E0000}"/>
    <cellStyle name="Normal 2 11 22 2" xfId="11779" xr:uid="{00000000-0005-0000-0000-0000252E0000}"/>
    <cellStyle name="Normal 2 11 22 2 2" xfId="11780" xr:uid="{00000000-0005-0000-0000-0000262E0000}"/>
    <cellStyle name="Normal 2 11 22 3" xfId="11781" xr:uid="{00000000-0005-0000-0000-0000272E0000}"/>
    <cellStyle name="Normal 2 11 23" xfId="11782" xr:uid="{00000000-0005-0000-0000-0000282E0000}"/>
    <cellStyle name="Normal 2 11 23 2" xfId="11783" xr:uid="{00000000-0005-0000-0000-0000292E0000}"/>
    <cellStyle name="Normal 2 11 23 2 2" xfId="11784" xr:uid="{00000000-0005-0000-0000-00002A2E0000}"/>
    <cellStyle name="Normal 2 11 23 3" xfId="11785" xr:uid="{00000000-0005-0000-0000-00002B2E0000}"/>
    <cellStyle name="Normal 2 11 24" xfId="11786" xr:uid="{00000000-0005-0000-0000-00002C2E0000}"/>
    <cellStyle name="Normal 2 11 24 2" xfId="11787" xr:uid="{00000000-0005-0000-0000-00002D2E0000}"/>
    <cellStyle name="Normal 2 11 25" xfId="11788" xr:uid="{00000000-0005-0000-0000-00002E2E0000}"/>
    <cellStyle name="Normal 2 11 3" xfId="11789" xr:uid="{00000000-0005-0000-0000-00002F2E0000}"/>
    <cellStyle name="Normal 2 11 3 2" xfId="11790" xr:uid="{00000000-0005-0000-0000-0000302E0000}"/>
    <cellStyle name="Normal 2 11 3 2 2" xfId="11791" xr:uid="{00000000-0005-0000-0000-0000312E0000}"/>
    <cellStyle name="Normal 2 11 3 3" xfId="11792" xr:uid="{00000000-0005-0000-0000-0000322E0000}"/>
    <cellStyle name="Normal 2 11 4" xfId="11793" xr:uid="{00000000-0005-0000-0000-0000332E0000}"/>
    <cellStyle name="Normal 2 11 4 2" xfId="11794" xr:uid="{00000000-0005-0000-0000-0000342E0000}"/>
    <cellStyle name="Normal 2 11 4 2 2" xfId="11795" xr:uid="{00000000-0005-0000-0000-0000352E0000}"/>
    <cellStyle name="Normal 2 11 4 3" xfId="11796" xr:uid="{00000000-0005-0000-0000-0000362E0000}"/>
    <cellStyle name="Normal 2 11 5" xfId="11797" xr:uid="{00000000-0005-0000-0000-0000372E0000}"/>
    <cellStyle name="Normal 2 11 5 2" xfId="11798" xr:uid="{00000000-0005-0000-0000-0000382E0000}"/>
    <cellStyle name="Normal 2 11 5 2 2" xfId="11799" xr:uid="{00000000-0005-0000-0000-0000392E0000}"/>
    <cellStyle name="Normal 2 11 5 3" xfId="11800" xr:uid="{00000000-0005-0000-0000-00003A2E0000}"/>
    <cellStyle name="Normal 2 11 6" xfId="11801" xr:uid="{00000000-0005-0000-0000-00003B2E0000}"/>
    <cellStyle name="Normal 2 11 6 2" xfId="11802" xr:uid="{00000000-0005-0000-0000-00003C2E0000}"/>
    <cellStyle name="Normal 2 11 6 2 2" xfId="11803" xr:uid="{00000000-0005-0000-0000-00003D2E0000}"/>
    <cellStyle name="Normal 2 11 6 3" xfId="11804" xr:uid="{00000000-0005-0000-0000-00003E2E0000}"/>
    <cellStyle name="Normal 2 11 7" xfId="11805" xr:uid="{00000000-0005-0000-0000-00003F2E0000}"/>
    <cellStyle name="Normal 2 11 7 2" xfId="11806" xr:uid="{00000000-0005-0000-0000-0000402E0000}"/>
    <cellStyle name="Normal 2 11 7 2 2" xfId="11807" xr:uid="{00000000-0005-0000-0000-0000412E0000}"/>
    <cellStyle name="Normal 2 11 7 3" xfId="11808" xr:uid="{00000000-0005-0000-0000-0000422E0000}"/>
    <cellStyle name="Normal 2 11 8" xfId="11809" xr:uid="{00000000-0005-0000-0000-0000432E0000}"/>
    <cellStyle name="Normal 2 11 8 2" xfId="11810" xr:uid="{00000000-0005-0000-0000-0000442E0000}"/>
    <cellStyle name="Normal 2 11 8 2 2" xfId="11811" xr:uid="{00000000-0005-0000-0000-0000452E0000}"/>
    <cellStyle name="Normal 2 11 8 3" xfId="11812" xr:uid="{00000000-0005-0000-0000-0000462E0000}"/>
    <cellStyle name="Normal 2 11 9" xfId="11813" xr:uid="{00000000-0005-0000-0000-0000472E0000}"/>
    <cellStyle name="Normal 2 11 9 2" xfId="11814" xr:uid="{00000000-0005-0000-0000-0000482E0000}"/>
    <cellStyle name="Normal 2 11 9 2 2" xfId="11815" xr:uid="{00000000-0005-0000-0000-0000492E0000}"/>
    <cellStyle name="Normal 2 11 9 3" xfId="11816" xr:uid="{00000000-0005-0000-0000-00004A2E0000}"/>
    <cellStyle name="Normal 2 12" xfId="11817" xr:uid="{00000000-0005-0000-0000-00004B2E0000}"/>
    <cellStyle name="Normal 2 12 10" xfId="11818" xr:uid="{00000000-0005-0000-0000-00004C2E0000}"/>
    <cellStyle name="Normal 2 12 10 2" xfId="11819" xr:uid="{00000000-0005-0000-0000-00004D2E0000}"/>
    <cellStyle name="Normal 2 12 10 2 2" xfId="11820" xr:uid="{00000000-0005-0000-0000-00004E2E0000}"/>
    <cellStyle name="Normal 2 12 10 3" xfId="11821" xr:uid="{00000000-0005-0000-0000-00004F2E0000}"/>
    <cellStyle name="Normal 2 12 11" xfId="11822" xr:uid="{00000000-0005-0000-0000-0000502E0000}"/>
    <cellStyle name="Normal 2 12 11 2" xfId="11823" xr:uid="{00000000-0005-0000-0000-0000512E0000}"/>
    <cellStyle name="Normal 2 12 11 2 2" xfId="11824" xr:uid="{00000000-0005-0000-0000-0000522E0000}"/>
    <cellStyle name="Normal 2 12 11 3" xfId="11825" xr:uid="{00000000-0005-0000-0000-0000532E0000}"/>
    <cellStyle name="Normal 2 12 12" xfId="11826" xr:uid="{00000000-0005-0000-0000-0000542E0000}"/>
    <cellStyle name="Normal 2 12 12 2" xfId="11827" xr:uid="{00000000-0005-0000-0000-0000552E0000}"/>
    <cellStyle name="Normal 2 12 12 2 2" xfId="11828" xr:uid="{00000000-0005-0000-0000-0000562E0000}"/>
    <cellStyle name="Normal 2 12 12 3" xfId="11829" xr:uid="{00000000-0005-0000-0000-0000572E0000}"/>
    <cellStyle name="Normal 2 12 13" xfId="11830" xr:uid="{00000000-0005-0000-0000-0000582E0000}"/>
    <cellStyle name="Normal 2 12 13 2" xfId="11831" xr:uid="{00000000-0005-0000-0000-0000592E0000}"/>
    <cellStyle name="Normal 2 12 13 2 2" xfId="11832" xr:uid="{00000000-0005-0000-0000-00005A2E0000}"/>
    <cellStyle name="Normal 2 12 13 3" xfId="11833" xr:uid="{00000000-0005-0000-0000-00005B2E0000}"/>
    <cellStyle name="Normal 2 12 14" xfId="11834" xr:uid="{00000000-0005-0000-0000-00005C2E0000}"/>
    <cellStyle name="Normal 2 12 14 2" xfId="11835" xr:uid="{00000000-0005-0000-0000-00005D2E0000}"/>
    <cellStyle name="Normal 2 12 14 2 2" xfId="11836" xr:uid="{00000000-0005-0000-0000-00005E2E0000}"/>
    <cellStyle name="Normal 2 12 14 3" xfId="11837" xr:uid="{00000000-0005-0000-0000-00005F2E0000}"/>
    <cellStyle name="Normal 2 12 15" xfId="11838" xr:uid="{00000000-0005-0000-0000-0000602E0000}"/>
    <cellStyle name="Normal 2 12 15 2" xfId="11839" xr:uid="{00000000-0005-0000-0000-0000612E0000}"/>
    <cellStyle name="Normal 2 12 15 2 2" xfId="11840" xr:uid="{00000000-0005-0000-0000-0000622E0000}"/>
    <cellStyle name="Normal 2 12 15 3" xfId="11841" xr:uid="{00000000-0005-0000-0000-0000632E0000}"/>
    <cellStyle name="Normal 2 12 16" xfId="11842" xr:uid="{00000000-0005-0000-0000-0000642E0000}"/>
    <cellStyle name="Normal 2 12 16 2" xfId="11843" xr:uid="{00000000-0005-0000-0000-0000652E0000}"/>
    <cellStyle name="Normal 2 12 16 2 2" xfId="11844" xr:uid="{00000000-0005-0000-0000-0000662E0000}"/>
    <cellStyle name="Normal 2 12 16 3" xfId="11845" xr:uid="{00000000-0005-0000-0000-0000672E0000}"/>
    <cellStyle name="Normal 2 12 17" xfId="11846" xr:uid="{00000000-0005-0000-0000-0000682E0000}"/>
    <cellStyle name="Normal 2 12 17 2" xfId="11847" xr:uid="{00000000-0005-0000-0000-0000692E0000}"/>
    <cellStyle name="Normal 2 12 17 2 2" xfId="11848" xr:uid="{00000000-0005-0000-0000-00006A2E0000}"/>
    <cellStyle name="Normal 2 12 17 3" xfId="11849" xr:uid="{00000000-0005-0000-0000-00006B2E0000}"/>
    <cellStyle name="Normal 2 12 18" xfId="11850" xr:uid="{00000000-0005-0000-0000-00006C2E0000}"/>
    <cellStyle name="Normal 2 12 18 2" xfId="11851" xr:uid="{00000000-0005-0000-0000-00006D2E0000}"/>
    <cellStyle name="Normal 2 12 18 2 2" xfId="11852" xr:uid="{00000000-0005-0000-0000-00006E2E0000}"/>
    <cellStyle name="Normal 2 12 18 3" xfId="11853" xr:uid="{00000000-0005-0000-0000-00006F2E0000}"/>
    <cellStyle name="Normal 2 12 19" xfId="11854" xr:uid="{00000000-0005-0000-0000-0000702E0000}"/>
    <cellStyle name="Normal 2 12 19 2" xfId="11855" xr:uid="{00000000-0005-0000-0000-0000712E0000}"/>
    <cellStyle name="Normal 2 12 19 2 2" xfId="11856" xr:uid="{00000000-0005-0000-0000-0000722E0000}"/>
    <cellStyle name="Normal 2 12 19 3" xfId="11857" xr:uid="{00000000-0005-0000-0000-0000732E0000}"/>
    <cellStyle name="Normal 2 12 2" xfId="11858" xr:uid="{00000000-0005-0000-0000-0000742E0000}"/>
    <cellStyle name="Normal 2 12 2 2" xfId="11859" xr:uid="{00000000-0005-0000-0000-0000752E0000}"/>
    <cellStyle name="Normal 2 12 2 2 2" xfId="11860" xr:uid="{00000000-0005-0000-0000-0000762E0000}"/>
    <cellStyle name="Normal 2 12 2 3" xfId="11861" xr:uid="{00000000-0005-0000-0000-0000772E0000}"/>
    <cellStyle name="Normal 2 12 20" xfId="11862" xr:uid="{00000000-0005-0000-0000-0000782E0000}"/>
    <cellStyle name="Normal 2 12 20 2" xfId="11863" xr:uid="{00000000-0005-0000-0000-0000792E0000}"/>
    <cellStyle name="Normal 2 12 20 2 2" xfId="11864" xr:uid="{00000000-0005-0000-0000-00007A2E0000}"/>
    <cellStyle name="Normal 2 12 20 3" xfId="11865" xr:uid="{00000000-0005-0000-0000-00007B2E0000}"/>
    <cellStyle name="Normal 2 12 21" xfId="11866" xr:uid="{00000000-0005-0000-0000-00007C2E0000}"/>
    <cellStyle name="Normal 2 12 21 2" xfId="11867" xr:uid="{00000000-0005-0000-0000-00007D2E0000}"/>
    <cellStyle name="Normal 2 12 21 2 2" xfId="11868" xr:uid="{00000000-0005-0000-0000-00007E2E0000}"/>
    <cellStyle name="Normal 2 12 21 3" xfId="11869" xr:uid="{00000000-0005-0000-0000-00007F2E0000}"/>
    <cellStyle name="Normal 2 12 22" xfId="11870" xr:uid="{00000000-0005-0000-0000-0000802E0000}"/>
    <cellStyle name="Normal 2 12 22 2" xfId="11871" xr:uid="{00000000-0005-0000-0000-0000812E0000}"/>
    <cellStyle name="Normal 2 12 22 2 2" xfId="11872" xr:uid="{00000000-0005-0000-0000-0000822E0000}"/>
    <cellStyle name="Normal 2 12 22 3" xfId="11873" xr:uid="{00000000-0005-0000-0000-0000832E0000}"/>
    <cellStyle name="Normal 2 12 23" xfId="11874" xr:uid="{00000000-0005-0000-0000-0000842E0000}"/>
    <cellStyle name="Normal 2 12 23 2" xfId="11875" xr:uid="{00000000-0005-0000-0000-0000852E0000}"/>
    <cellStyle name="Normal 2 12 23 2 2" xfId="11876" xr:uid="{00000000-0005-0000-0000-0000862E0000}"/>
    <cellStyle name="Normal 2 12 23 3" xfId="11877" xr:uid="{00000000-0005-0000-0000-0000872E0000}"/>
    <cellStyle name="Normal 2 12 24" xfId="11878" xr:uid="{00000000-0005-0000-0000-0000882E0000}"/>
    <cellStyle name="Normal 2 12 24 2" xfId="11879" xr:uid="{00000000-0005-0000-0000-0000892E0000}"/>
    <cellStyle name="Normal 2 12 25" xfId="11880" xr:uid="{00000000-0005-0000-0000-00008A2E0000}"/>
    <cellStyle name="Normal 2 12 26" xfId="11881" xr:uid="{00000000-0005-0000-0000-00008B2E0000}"/>
    <cellStyle name="Normal 2 12 3" xfId="11882" xr:uid="{00000000-0005-0000-0000-00008C2E0000}"/>
    <cellStyle name="Normal 2 12 3 2" xfId="11883" xr:uid="{00000000-0005-0000-0000-00008D2E0000}"/>
    <cellStyle name="Normal 2 12 3 2 2" xfId="11884" xr:uid="{00000000-0005-0000-0000-00008E2E0000}"/>
    <cellStyle name="Normal 2 12 3 3" xfId="11885" xr:uid="{00000000-0005-0000-0000-00008F2E0000}"/>
    <cellStyle name="Normal 2 12 4" xfId="11886" xr:uid="{00000000-0005-0000-0000-0000902E0000}"/>
    <cellStyle name="Normal 2 12 4 2" xfId="11887" xr:uid="{00000000-0005-0000-0000-0000912E0000}"/>
    <cellStyle name="Normal 2 12 4 2 2" xfId="11888" xr:uid="{00000000-0005-0000-0000-0000922E0000}"/>
    <cellStyle name="Normal 2 12 4 3" xfId="11889" xr:uid="{00000000-0005-0000-0000-0000932E0000}"/>
    <cellStyle name="Normal 2 12 5" xfId="11890" xr:uid="{00000000-0005-0000-0000-0000942E0000}"/>
    <cellStyle name="Normal 2 12 5 2" xfId="11891" xr:uid="{00000000-0005-0000-0000-0000952E0000}"/>
    <cellStyle name="Normal 2 12 5 2 2" xfId="11892" xr:uid="{00000000-0005-0000-0000-0000962E0000}"/>
    <cellStyle name="Normal 2 12 5 3" xfId="11893" xr:uid="{00000000-0005-0000-0000-0000972E0000}"/>
    <cellStyle name="Normal 2 12 6" xfId="11894" xr:uid="{00000000-0005-0000-0000-0000982E0000}"/>
    <cellStyle name="Normal 2 12 6 2" xfId="11895" xr:uid="{00000000-0005-0000-0000-0000992E0000}"/>
    <cellStyle name="Normal 2 12 6 2 2" xfId="11896" xr:uid="{00000000-0005-0000-0000-00009A2E0000}"/>
    <cellStyle name="Normal 2 12 6 3" xfId="11897" xr:uid="{00000000-0005-0000-0000-00009B2E0000}"/>
    <cellStyle name="Normal 2 12 7" xfId="11898" xr:uid="{00000000-0005-0000-0000-00009C2E0000}"/>
    <cellStyle name="Normal 2 12 7 2" xfId="11899" xr:uid="{00000000-0005-0000-0000-00009D2E0000}"/>
    <cellStyle name="Normal 2 12 7 2 2" xfId="11900" xr:uid="{00000000-0005-0000-0000-00009E2E0000}"/>
    <cellStyle name="Normal 2 12 7 3" xfId="11901" xr:uid="{00000000-0005-0000-0000-00009F2E0000}"/>
    <cellStyle name="Normal 2 12 8" xfId="11902" xr:uid="{00000000-0005-0000-0000-0000A02E0000}"/>
    <cellStyle name="Normal 2 12 8 2" xfId="11903" xr:uid="{00000000-0005-0000-0000-0000A12E0000}"/>
    <cellStyle name="Normal 2 12 8 2 2" xfId="11904" xr:uid="{00000000-0005-0000-0000-0000A22E0000}"/>
    <cellStyle name="Normal 2 12 8 3" xfId="11905" xr:uid="{00000000-0005-0000-0000-0000A32E0000}"/>
    <cellStyle name="Normal 2 12 9" xfId="11906" xr:uid="{00000000-0005-0000-0000-0000A42E0000}"/>
    <cellStyle name="Normal 2 12 9 2" xfId="11907" xr:uid="{00000000-0005-0000-0000-0000A52E0000}"/>
    <cellStyle name="Normal 2 12 9 2 2" xfId="11908" xr:uid="{00000000-0005-0000-0000-0000A62E0000}"/>
    <cellStyle name="Normal 2 12 9 3" xfId="11909" xr:uid="{00000000-0005-0000-0000-0000A72E0000}"/>
    <cellStyle name="Normal 2 13" xfId="11910" xr:uid="{00000000-0005-0000-0000-0000A82E0000}"/>
    <cellStyle name="Normal 2 13 10" xfId="11911" xr:uid="{00000000-0005-0000-0000-0000A92E0000}"/>
    <cellStyle name="Normal 2 13 10 2" xfId="11912" xr:uid="{00000000-0005-0000-0000-0000AA2E0000}"/>
    <cellStyle name="Normal 2 13 10 2 2" xfId="11913" xr:uid="{00000000-0005-0000-0000-0000AB2E0000}"/>
    <cellStyle name="Normal 2 13 10 2 2 2" xfId="11914" xr:uid="{00000000-0005-0000-0000-0000AC2E0000}"/>
    <cellStyle name="Normal 2 13 10 2 3" xfId="11915" xr:uid="{00000000-0005-0000-0000-0000AD2E0000}"/>
    <cellStyle name="Normal 2 13 10 3" xfId="11916" xr:uid="{00000000-0005-0000-0000-0000AE2E0000}"/>
    <cellStyle name="Normal 2 13 10 3 2" xfId="11917" xr:uid="{00000000-0005-0000-0000-0000AF2E0000}"/>
    <cellStyle name="Normal 2 13 10 4" xfId="11918" xr:uid="{00000000-0005-0000-0000-0000B02E0000}"/>
    <cellStyle name="Normal 2 13 10_Lcc_inputs" xfId="11919" xr:uid="{00000000-0005-0000-0000-0000B12E0000}"/>
    <cellStyle name="Normal 2 13 11" xfId="11920" xr:uid="{00000000-0005-0000-0000-0000B22E0000}"/>
    <cellStyle name="Normal 2 13 11 2" xfId="11921" xr:uid="{00000000-0005-0000-0000-0000B32E0000}"/>
    <cellStyle name="Normal 2 13 11 2 2" xfId="11922" xr:uid="{00000000-0005-0000-0000-0000B42E0000}"/>
    <cellStyle name="Normal 2 13 11 2 2 2" xfId="11923" xr:uid="{00000000-0005-0000-0000-0000B52E0000}"/>
    <cellStyle name="Normal 2 13 11 2 3" xfId="11924" xr:uid="{00000000-0005-0000-0000-0000B62E0000}"/>
    <cellStyle name="Normal 2 13 11 3" xfId="11925" xr:uid="{00000000-0005-0000-0000-0000B72E0000}"/>
    <cellStyle name="Normal 2 13 11 3 2" xfId="11926" xr:uid="{00000000-0005-0000-0000-0000B82E0000}"/>
    <cellStyle name="Normal 2 13 11 4" xfId="11927" xr:uid="{00000000-0005-0000-0000-0000B92E0000}"/>
    <cellStyle name="Normal 2 13 12" xfId="11928" xr:uid="{00000000-0005-0000-0000-0000BA2E0000}"/>
    <cellStyle name="Normal 2 13 12 2" xfId="11929" xr:uid="{00000000-0005-0000-0000-0000BB2E0000}"/>
    <cellStyle name="Normal 2 13 12 2 2" xfId="11930" xr:uid="{00000000-0005-0000-0000-0000BC2E0000}"/>
    <cellStyle name="Normal 2 13 12 3" xfId="11931" xr:uid="{00000000-0005-0000-0000-0000BD2E0000}"/>
    <cellStyle name="Normal 2 13 13" xfId="11932" xr:uid="{00000000-0005-0000-0000-0000BE2E0000}"/>
    <cellStyle name="Normal 2 13 13 2" xfId="11933" xr:uid="{00000000-0005-0000-0000-0000BF2E0000}"/>
    <cellStyle name="Normal 2 13 13 2 2" xfId="11934" xr:uid="{00000000-0005-0000-0000-0000C02E0000}"/>
    <cellStyle name="Normal 2 13 13 3" xfId="11935" xr:uid="{00000000-0005-0000-0000-0000C12E0000}"/>
    <cellStyle name="Normal 2 13 14" xfId="11936" xr:uid="{00000000-0005-0000-0000-0000C22E0000}"/>
    <cellStyle name="Normal 2 13 14 2" xfId="11937" xr:uid="{00000000-0005-0000-0000-0000C32E0000}"/>
    <cellStyle name="Normal 2 13 14 2 2" xfId="11938" xr:uid="{00000000-0005-0000-0000-0000C42E0000}"/>
    <cellStyle name="Normal 2 13 14 3" xfId="11939" xr:uid="{00000000-0005-0000-0000-0000C52E0000}"/>
    <cellStyle name="Normal 2 13 15" xfId="11940" xr:uid="{00000000-0005-0000-0000-0000C62E0000}"/>
    <cellStyle name="Normal 2 13 15 2" xfId="11941" xr:uid="{00000000-0005-0000-0000-0000C72E0000}"/>
    <cellStyle name="Normal 2 13 15 2 2" xfId="11942" xr:uid="{00000000-0005-0000-0000-0000C82E0000}"/>
    <cellStyle name="Normal 2 13 15 3" xfId="11943" xr:uid="{00000000-0005-0000-0000-0000C92E0000}"/>
    <cellStyle name="Normal 2 13 16" xfId="11944" xr:uid="{00000000-0005-0000-0000-0000CA2E0000}"/>
    <cellStyle name="Normal 2 13 16 2" xfId="11945" xr:uid="{00000000-0005-0000-0000-0000CB2E0000}"/>
    <cellStyle name="Normal 2 13 16 2 2" xfId="11946" xr:uid="{00000000-0005-0000-0000-0000CC2E0000}"/>
    <cellStyle name="Normal 2 13 16 3" xfId="11947" xr:uid="{00000000-0005-0000-0000-0000CD2E0000}"/>
    <cellStyle name="Normal 2 13 17" xfId="11948" xr:uid="{00000000-0005-0000-0000-0000CE2E0000}"/>
    <cellStyle name="Normal 2 13 17 2" xfId="11949" xr:uid="{00000000-0005-0000-0000-0000CF2E0000}"/>
    <cellStyle name="Normal 2 13 17 2 2" xfId="11950" xr:uid="{00000000-0005-0000-0000-0000D02E0000}"/>
    <cellStyle name="Normal 2 13 17 3" xfId="11951" xr:uid="{00000000-0005-0000-0000-0000D12E0000}"/>
    <cellStyle name="Normal 2 13 18" xfId="11952" xr:uid="{00000000-0005-0000-0000-0000D22E0000}"/>
    <cellStyle name="Normal 2 13 18 2" xfId="11953" xr:uid="{00000000-0005-0000-0000-0000D32E0000}"/>
    <cellStyle name="Normal 2 13 18 2 2" xfId="11954" xr:uid="{00000000-0005-0000-0000-0000D42E0000}"/>
    <cellStyle name="Normal 2 13 18 3" xfId="11955" xr:uid="{00000000-0005-0000-0000-0000D52E0000}"/>
    <cellStyle name="Normal 2 13 19" xfId="11956" xr:uid="{00000000-0005-0000-0000-0000D62E0000}"/>
    <cellStyle name="Normal 2 13 19 2" xfId="11957" xr:uid="{00000000-0005-0000-0000-0000D72E0000}"/>
    <cellStyle name="Normal 2 13 19 2 2" xfId="11958" xr:uid="{00000000-0005-0000-0000-0000D82E0000}"/>
    <cellStyle name="Normal 2 13 19 3" xfId="11959" xr:uid="{00000000-0005-0000-0000-0000D92E0000}"/>
    <cellStyle name="Normal 2 13 2" xfId="11960" xr:uid="{00000000-0005-0000-0000-0000DA2E0000}"/>
    <cellStyle name="Normal 2 13 2 2" xfId="11961" xr:uid="{00000000-0005-0000-0000-0000DB2E0000}"/>
    <cellStyle name="Normal 2 13 2 2 2" xfId="11962" xr:uid="{00000000-0005-0000-0000-0000DC2E0000}"/>
    <cellStyle name="Normal 2 13 2 2 2 2" xfId="11963" xr:uid="{00000000-0005-0000-0000-0000DD2E0000}"/>
    <cellStyle name="Normal 2 13 2 2 2 2 2" xfId="11964" xr:uid="{00000000-0005-0000-0000-0000DE2E0000}"/>
    <cellStyle name="Normal 2 13 2 2 2 2 2 2" xfId="11965" xr:uid="{00000000-0005-0000-0000-0000DF2E0000}"/>
    <cellStyle name="Normal 2 13 2 2 2 2 3" xfId="11966" xr:uid="{00000000-0005-0000-0000-0000E02E0000}"/>
    <cellStyle name="Normal 2 13 2 2 2 3" xfId="11967" xr:uid="{00000000-0005-0000-0000-0000E12E0000}"/>
    <cellStyle name="Normal 2 13 2 2 2 3 2" xfId="11968" xr:uid="{00000000-0005-0000-0000-0000E22E0000}"/>
    <cellStyle name="Normal 2 13 2 2 2 3 2 2" xfId="11969" xr:uid="{00000000-0005-0000-0000-0000E32E0000}"/>
    <cellStyle name="Normal 2 13 2 2 2 3 3" xfId="11970" xr:uid="{00000000-0005-0000-0000-0000E42E0000}"/>
    <cellStyle name="Normal 2 13 2 2 2 4" xfId="11971" xr:uid="{00000000-0005-0000-0000-0000E52E0000}"/>
    <cellStyle name="Normal 2 13 2 2 2 4 2" xfId="11972" xr:uid="{00000000-0005-0000-0000-0000E62E0000}"/>
    <cellStyle name="Normal 2 13 2 2 2 5" xfId="11973" xr:uid="{00000000-0005-0000-0000-0000E72E0000}"/>
    <cellStyle name="Normal 2 13 2 2 2 6" xfId="11974" xr:uid="{00000000-0005-0000-0000-0000E82E0000}"/>
    <cellStyle name="Normal 2 13 2 2 2_Lcc_inputs" xfId="11975" xr:uid="{00000000-0005-0000-0000-0000E92E0000}"/>
    <cellStyle name="Normal 2 13 2 2 3" xfId="11976" xr:uid="{00000000-0005-0000-0000-0000EA2E0000}"/>
    <cellStyle name="Normal 2 13 2 2 3 2" xfId="11977" xr:uid="{00000000-0005-0000-0000-0000EB2E0000}"/>
    <cellStyle name="Normal 2 13 2 2 3 2 2" xfId="11978" xr:uid="{00000000-0005-0000-0000-0000EC2E0000}"/>
    <cellStyle name="Normal 2 13 2 2 3 2 3" xfId="11979" xr:uid="{00000000-0005-0000-0000-0000ED2E0000}"/>
    <cellStyle name="Normal 2 13 2 2 3 3" xfId="11980" xr:uid="{00000000-0005-0000-0000-0000EE2E0000}"/>
    <cellStyle name="Normal 2 13 2 2 3 4" xfId="11981" xr:uid="{00000000-0005-0000-0000-0000EF2E0000}"/>
    <cellStyle name="Normal 2 13 2 2 3_Lcc_inputs" xfId="11982" xr:uid="{00000000-0005-0000-0000-0000F02E0000}"/>
    <cellStyle name="Normal 2 13 2 2 4" xfId="11983" xr:uid="{00000000-0005-0000-0000-0000F12E0000}"/>
    <cellStyle name="Normal 2 13 2 2 4 2" xfId="11984" xr:uid="{00000000-0005-0000-0000-0000F22E0000}"/>
    <cellStyle name="Normal 2 13 2 2 4 2 2" xfId="11985" xr:uid="{00000000-0005-0000-0000-0000F32E0000}"/>
    <cellStyle name="Normal 2 13 2 2 4 3" xfId="11986" xr:uid="{00000000-0005-0000-0000-0000F42E0000}"/>
    <cellStyle name="Normal 2 13 2 2 5" xfId="11987" xr:uid="{00000000-0005-0000-0000-0000F52E0000}"/>
    <cellStyle name="Normal 2 13 2 2 5 2" xfId="11988" xr:uid="{00000000-0005-0000-0000-0000F62E0000}"/>
    <cellStyle name="Normal 2 13 2 2 6" xfId="11989" xr:uid="{00000000-0005-0000-0000-0000F72E0000}"/>
    <cellStyle name="Normal 2 13 2 2 7" xfId="11990" xr:uid="{00000000-0005-0000-0000-0000F82E0000}"/>
    <cellStyle name="Normal 2 13 2 2 8" xfId="11991" xr:uid="{00000000-0005-0000-0000-0000F92E0000}"/>
    <cellStyle name="Normal 2 13 2 2_Lcc_inputs" xfId="11992" xr:uid="{00000000-0005-0000-0000-0000FA2E0000}"/>
    <cellStyle name="Normal 2 13 2 3" xfId="11993" xr:uid="{00000000-0005-0000-0000-0000FB2E0000}"/>
    <cellStyle name="Normal 2 13 2 3 2" xfId="11994" xr:uid="{00000000-0005-0000-0000-0000FC2E0000}"/>
    <cellStyle name="Normal 2 13 2 3 2 2" xfId="11995" xr:uid="{00000000-0005-0000-0000-0000FD2E0000}"/>
    <cellStyle name="Normal 2 13 2 3 2 2 2" xfId="11996" xr:uid="{00000000-0005-0000-0000-0000FE2E0000}"/>
    <cellStyle name="Normal 2 13 2 3 2 3" xfId="11997" xr:uid="{00000000-0005-0000-0000-0000FF2E0000}"/>
    <cellStyle name="Normal 2 13 2 3 3" xfId="11998" xr:uid="{00000000-0005-0000-0000-0000002F0000}"/>
    <cellStyle name="Normal 2 13 2 3 3 2" xfId="11999" xr:uid="{00000000-0005-0000-0000-0000012F0000}"/>
    <cellStyle name="Normal 2 13 2 3 3 2 2" xfId="12000" xr:uid="{00000000-0005-0000-0000-0000022F0000}"/>
    <cellStyle name="Normal 2 13 2 3 3 3" xfId="12001" xr:uid="{00000000-0005-0000-0000-0000032F0000}"/>
    <cellStyle name="Normal 2 13 2 3 4" xfId="12002" xr:uid="{00000000-0005-0000-0000-0000042F0000}"/>
    <cellStyle name="Normal 2 13 2 3 4 2" xfId="12003" xr:uid="{00000000-0005-0000-0000-0000052F0000}"/>
    <cellStyle name="Normal 2 13 2 3 5" xfId="12004" xr:uid="{00000000-0005-0000-0000-0000062F0000}"/>
    <cellStyle name="Normal 2 13 2 3 6" xfId="12005" xr:uid="{00000000-0005-0000-0000-0000072F0000}"/>
    <cellStyle name="Normal 2 13 2 3_Lcc_inputs" xfId="12006" xr:uid="{00000000-0005-0000-0000-0000082F0000}"/>
    <cellStyle name="Normal 2 13 2 4" xfId="12007" xr:uid="{00000000-0005-0000-0000-0000092F0000}"/>
    <cellStyle name="Normal 2 13 2 4 2" xfId="12008" xr:uid="{00000000-0005-0000-0000-00000A2F0000}"/>
    <cellStyle name="Normal 2 13 2 4 2 2" xfId="12009" xr:uid="{00000000-0005-0000-0000-00000B2F0000}"/>
    <cellStyle name="Normal 2 13 2 4 2 3" xfId="12010" xr:uid="{00000000-0005-0000-0000-00000C2F0000}"/>
    <cellStyle name="Normal 2 13 2 4 3" xfId="12011" xr:uid="{00000000-0005-0000-0000-00000D2F0000}"/>
    <cellStyle name="Normal 2 13 2 4 4" xfId="12012" xr:uid="{00000000-0005-0000-0000-00000E2F0000}"/>
    <cellStyle name="Normal 2 13 2 4_Lcc_inputs" xfId="12013" xr:uid="{00000000-0005-0000-0000-00000F2F0000}"/>
    <cellStyle name="Normal 2 13 2 5" xfId="12014" xr:uid="{00000000-0005-0000-0000-0000102F0000}"/>
    <cellStyle name="Normal 2 13 2 5 2" xfId="12015" xr:uid="{00000000-0005-0000-0000-0000112F0000}"/>
    <cellStyle name="Normal 2 13 2 5 2 2" xfId="12016" xr:uid="{00000000-0005-0000-0000-0000122F0000}"/>
    <cellStyle name="Normal 2 13 2 5 3" xfId="12017" xr:uid="{00000000-0005-0000-0000-0000132F0000}"/>
    <cellStyle name="Normal 2 13 2 6" xfId="12018" xr:uid="{00000000-0005-0000-0000-0000142F0000}"/>
    <cellStyle name="Normal 2 13 2 6 2" xfId="12019" xr:uid="{00000000-0005-0000-0000-0000152F0000}"/>
    <cellStyle name="Normal 2 13 2 7" xfId="12020" xr:uid="{00000000-0005-0000-0000-0000162F0000}"/>
    <cellStyle name="Normal 2 13 2 8" xfId="12021" xr:uid="{00000000-0005-0000-0000-0000172F0000}"/>
    <cellStyle name="Normal 2 13 2 9" xfId="12022" xr:uid="{00000000-0005-0000-0000-0000182F0000}"/>
    <cellStyle name="Normal 2 13 2_Lcc_inputs" xfId="12023" xr:uid="{00000000-0005-0000-0000-0000192F0000}"/>
    <cellStyle name="Normal 2 13 20" xfId="12024" xr:uid="{00000000-0005-0000-0000-00001A2F0000}"/>
    <cellStyle name="Normal 2 13 20 2" xfId="12025" xr:uid="{00000000-0005-0000-0000-00001B2F0000}"/>
    <cellStyle name="Normal 2 13 20 2 2" xfId="12026" xr:uid="{00000000-0005-0000-0000-00001C2F0000}"/>
    <cellStyle name="Normal 2 13 20 3" xfId="12027" xr:uid="{00000000-0005-0000-0000-00001D2F0000}"/>
    <cellStyle name="Normal 2 13 21" xfId="12028" xr:uid="{00000000-0005-0000-0000-00001E2F0000}"/>
    <cellStyle name="Normal 2 13 21 2" xfId="12029" xr:uid="{00000000-0005-0000-0000-00001F2F0000}"/>
    <cellStyle name="Normal 2 13 21 2 2" xfId="12030" xr:uid="{00000000-0005-0000-0000-0000202F0000}"/>
    <cellStyle name="Normal 2 13 21 3" xfId="12031" xr:uid="{00000000-0005-0000-0000-0000212F0000}"/>
    <cellStyle name="Normal 2 13 22" xfId="12032" xr:uid="{00000000-0005-0000-0000-0000222F0000}"/>
    <cellStyle name="Normal 2 13 22 2" xfId="12033" xr:uid="{00000000-0005-0000-0000-0000232F0000}"/>
    <cellStyle name="Normal 2 13 22 2 2" xfId="12034" xr:uid="{00000000-0005-0000-0000-0000242F0000}"/>
    <cellStyle name="Normal 2 13 22 3" xfId="12035" xr:uid="{00000000-0005-0000-0000-0000252F0000}"/>
    <cellStyle name="Normal 2 13 23" xfId="12036" xr:uid="{00000000-0005-0000-0000-0000262F0000}"/>
    <cellStyle name="Normal 2 13 23 2" xfId="12037" xr:uid="{00000000-0005-0000-0000-0000272F0000}"/>
    <cellStyle name="Normal 2 13 23 2 2" xfId="12038" xr:uid="{00000000-0005-0000-0000-0000282F0000}"/>
    <cellStyle name="Normal 2 13 23 3" xfId="12039" xr:uid="{00000000-0005-0000-0000-0000292F0000}"/>
    <cellStyle name="Normal 2 13 24" xfId="12040" xr:uid="{00000000-0005-0000-0000-00002A2F0000}"/>
    <cellStyle name="Normal 2 13 24 2" xfId="12041" xr:uid="{00000000-0005-0000-0000-00002B2F0000}"/>
    <cellStyle name="Normal 2 13 25" xfId="12042" xr:uid="{00000000-0005-0000-0000-00002C2F0000}"/>
    <cellStyle name="Normal 2 13 26" xfId="12043" xr:uid="{00000000-0005-0000-0000-00002D2F0000}"/>
    <cellStyle name="Normal 2 13 3" xfId="12044" xr:uid="{00000000-0005-0000-0000-00002E2F0000}"/>
    <cellStyle name="Normal 2 13 3 2" xfId="12045" xr:uid="{00000000-0005-0000-0000-00002F2F0000}"/>
    <cellStyle name="Normal 2 13 3 2 2" xfId="12046" xr:uid="{00000000-0005-0000-0000-0000302F0000}"/>
    <cellStyle name="Normal 2 13 3 2 2 2" xfId="12047" xr:uid="{00000000-0005-0000-0000-0000312F0000}"/>
    <cellStyle name="Normal 2 13 3 2 2 2 2" xfId="12048" xr:uid="{00000000-0005-0000-0000-0000322F0000}"/>
    <cellStyle name="Normal 2 13 3 2 2 2 2 2" xfId="12049" xr:uid="{00000000-0005-0000-0000-0000332F0000}"/>
    <cellStyle name="Normal 2 13 3 2 2 2 3" xfId="12050" xr:uid="{00000000-0005-0000-0000-0000342F0000}"/>
    <cellStyle name="Normal 2 13 3 2 2 3" xfId="12051" xr:uid="{00000000-0005-0000-0000-0000352F0000}"/>
    <cellStyle name="Normal 2 13 3 2 2 3 2" xfId="12052" xr:uid="{00000000-0005-0000-0000-0000362F0000}"/>
    <cellStyle name="Normal 2 13 3 2 2 3 2 2" xfId="12053" xr:uid="{00000000-0005-0000-0000-0000372F0000}"/>
    <cellStyle name="Normal 2 13 3 2 2 3 3" xfId="12054" xr:uid="{00000000-0005-0000-0000-0000382F0000}"/>
    <cellStyle name="Normal 2 13 3 2 2 4" xfId="12055" xr:uid="{00000000-0005-0000-0000-0000392F0000}"/>
    <cellStyle name="Normal 2 13 3 2 2 4 2" xfId="12056" xr:uid="{00000000-0005-0000-0000-00003A2F0000}"/>
    <cellStyle name="Normal 2 13 3 2 2 5" xfId="12057" xr:uid="{00000000-0005-0000-0000-00003B2F0000}"/>
    <cellStyle name="Normal 2 13 3 2 2 6" xfId="12058" xr:uid="{00000000-0005-0000-0000-00003C2F0000}"/>
    <cellStyle name="Normal 2 13 3 2 2_Lcc_inputs" xfId="12059" xr:uid="{00000000-0005-0000-0000-00003D2F0000}"/>
    <cellStyle name="Normal 2 13 3 2 3" xfId="12060" xr:uid="{00000000-0005-0000-0000-00003E2F0000}"/>
    <cellStyle name="Normal 2 13 3 2 3 2" xfId="12061" xr:uid="{00000000-0005-0000-0000-00003F2F0000}"/>
    <cellStyle name="Normal 2 13 3 2 3 2 2" xfId="12062" xr:uid="{00000000-0005-0000-0000-0000402F0000}"/>
    <cellStyle name="Normal 2 13 3 2 3 2 3" xfId="12063" xr:uid="{00000000-0005-0000-0000-0000412F0000}"/>
    <cellStyle name="Normal 2 13 3 2 3 3" xfId="12064" xr:uid="{00000000-0005-0000-0000-0000422F0000}"/>
    <cellStyle name="Normal 2 13 3 2 3 4" xfId="12065" xr:uid="{00000000-0005-0000-0000-0000432F0000}"/>
    <cellStyle name="Normal 2 13 3 2 3_Lcc_inputs" xfId="12066" xr:uid="{00000000-0005-0000-0000-0000442F0000}"/>
    <cellStyle name="Normal 2 13 3 2 4" xfId="12067" xr:uid="{00000000-0005-0000-0000-0000452F0000}"/>
    <cellStyle name="Normal 2 13 3 2 4 2" xfId="12068" xr:uid="{00000000-0005-0000-0000-0000462F0000}"/>
    <cellStyle name="Normal 2 13 3 2 4 2 2" xfId="12069" xr:uid="{00000000-0005-0000-0000-0000472F0000}"/>
    <cellStyle name="Normal 2 13 3 2 4 3" xfId="12070" xr:uid="{00000000-0005-0000-0000-0000482F0000}"/>
    <cellStyle name="Normal 2 13 3 2 5" xfId="12071" xr:uid="{00000000-0005-0000-0000-0000492F0000}"/>
    <cellStyle name="Normal 2 13 3 2 5 2" xfId="12072" xr:uid="{00000000-0005-0000-0000-00004A2F0000}"/>
    <cellStyle name="Normal 2 13 3 2 6" xfId="12073" xr:uid="{00000000-0005-0000-0000-00004B2F0000}"/>
    <cellStyle name="Normal 2 13 3 2 7" xfId="12074" xr:uid="{00000000-0005-0000-0000-00004C2F0000}"/>
    <cellStyle name="Normal 2 13 3 2 8" xfId="12075" xr:uid="{00000000-0005-0000-0000-00004D2F0000}"/>
    <cellStyle name="Normal 2 13 3 2_Lcc_inputs" xfId="12076" xr:uid="{00000000-0005-0000-0000-00004E2F0000}"/>
    <cellStyle name="Normal 2 13 3 3" xfId="12077" xr:uid="{00000000-0005-0000-0000-00004F2F0000}"/>
    <cellStyle name="Normal 2 13 3 3 2" xfId="12078" xr:uid="{00000000-0005-0000-0000-0000502F0000}"/>
    <cellStyle name="Normal 2 13 3 3 2 2" xfId="12079" xr:uid="{00000000-0005-0000-0000-0000512F0000}"/>
    <cellStyle name="Normal 2 13 3 3 2 2 2" xfId="12080" xr:uid="{00000000-0005-0000-0000-0000522F0000}"/>
    <cellStyle name="Normal 2 13 3 3 2 3" xfId="12081" xr:uid="{00000000-0005-0000-0000-0000532F0000}"/>
    <cellStyle name="Normal 2 13 3 3 3" xfId="12082" xr:uid="{00000000-0005-0000-0000-0000542F0000}"/>
    <cellStyle name="Normal 2 13 3 3 3 2" xfId="12083" xr:uid="{00000000-0005-0000-0000-0000552F0000}"/>
    <cellStyle name="Normal 2 13 3 3 3 2 2" xfId="12084" xr:uid="{00000000-0005-0000-0000-0000562F0000}"/>
    <cellStyle name="Normal 2 13 3 3 3 3" xfId="12085" xr:uid="{00000000-0005-0000-0000-0000572F0000}"/>
    <cellStyle name="Normal 2 13 3 3 4" xfId="12086" xr:uid="{00000000-0005-0000-0000-0000582F0000}"/>
    <cellStyle name="Normal 2 13 3 3 4 2" xfId="12087" xr:uid="{00000000-0005-0000-0000-0000592F0000}"/>
    <cellStyle name="Normal 2 13 3 3 5" xfId="12088" xr:uid="{00000000-0005-0000-0000-00005A2F0000}"/>
    <cellStyle name="Normal 2 13 3 3 6" xfId="12089" xr:uid="{00000000-0005-0000-0000-00005B2F0000}"/>
    <cellStyle name="Normal 2 13 3 3_Lcc_inputs" xfId="12090" xr:uid="{00000000-0005-0000-0000-00005C2F0000}"/>
    <cellStyle name="Normal 2 13 3 4" xfId="12091" xr:uid="{00000000-0005-0000-0000-00005D2F0000}"/>
    <cellStyle name="Normal 2 13 3 4 2" xfId="12092" xr:uid="{00000000-0005-0000-0000-00005E2F0000}"/>
    <cellStyle name="Normal 2 13 3 4 2 2" xfId="12093" xr:uid="{00000000-0005-0000-0000-00005F2F0000}"/>
    <cellStyle name="Normal 2 13 3 4 2 3" xfId="12094" xr:uid="{00000000-0005-0000-0000-0000602F0000}"/>
    <cellStyle name="Normal 2 13 3 4 3" xfId="12095" xr:uid="{00000000-0005-0000-0000-0000612F0000}"/>
    <cellStyle name="Normal 2 13 3 4 4" xfId="12096" xr:uid="{00000000-0005-0000-0000-0000622F0000}"/>
    <cellStyle name="Normal 2 13 3 4_Lcc_inputs" xfId="12097" xr:uid="{00000000-0005-0000-0000-0000632F0000}"/>
    <cellStyle name="Normal 2 13 3 5" xfId="12098" xr:uid="{00000000-0005-0000-0000-0000642F0000}"/>
    <cellStyle name="Normal 2 13 3 5 2" xfId="12099" xr:uid="{00000000-0005-0000-0000-0000652F0000}"/>
    <cellStyle name="Normal 2 13 3 5 2 2" xfId="12100" xr:uid="{00000000-0005-0000-0000-0000662F0000}"/>
    <cellStyle name="Normal 2 13 3 5 3" xfId="12101" xr:uid="{00000000-0005-0000-0000-0000672F0000}"/>
    <cellStyle name="Normal 2 13 3 6" xfId="12102" xr:uid="{00000000-0005-0000-0000-0000682F0000}"/>
    <cellStyle name="Normal 2 13 3 6 2" xfId="12103" xr:uid="{00000000-0005-0000-0000-0000692F0000}"/>
    <cellStyle name="Normal 2 13 3 7" xfId="12104" xr:uid="{00000000-0005-0000-0000-00006A2F0000}"/>
    <cellStyle name="Normal 2 13 3 8" xfId="12105" xr:uid="{00000000-0005-0000-0000-00006B2F0000}"/>
    <cellStyle name="Normal 2 13 3 9" xfId="12106" xr:uid="{00000000-0005-0000-0000-00006C2F0000}"/>
    <cellStyle name="Normal 2 13 3_Lcc_inputs" xfId="12107" xr:uid="{00000000-0005-0000-0000-00006D2F0000}"/>
    <cellStyle name="Normal 2 13 4" xfId="12108" xr:uid="{00000000-0005-0000-0000-00006E2F0000}"/>
    <cellStyle name="Normal 2 13 4 2" xfId="12109" xr:uid="{00000000-0005-0000-0000-00006F2F0000}"/>
    <cellStyle name="Normal 2 13 4 2 2" xfId="12110" xr:uid="{00000000-0005-0000-0000-0000702F0000}"/>
    <cellStyle name="Normal 2 13 4 2 2 2" xfId="12111" xr:uid="{00000000-0005-0000-0000-0000712F0000}"/>
    <cellStyle name="Normal 2 13 4 2 2 2 2" xfId="12112" xr:uid="{00000000-0005-0000-0000-0000722F0000}"/>
    <cellStyle name="Normal 2 13 4 2 2 2 2 2" xfId="12113" xr:uid="{00000000-0005-0000-0000-0000732F0000}"/>
    <cellStyle name="Normal 2 13 4 2 2 2 3" xfId="12114" xr:uid="{00000000-0005-0000-0000-0000742F0000}"/>
    <cellStyle name="Normal 2 13 4 2 2 3" xfId="12115" xr:uid="{00000000-0005-0000-0000-0000752F0000}"/>
    <cellStyle name="Normal 2 13 4 2 2 3 2" xfId="12116" xr:uid="{00000000-0005-0000-0000-0000762F0000}"/>
    <cellStyle name="Normal 2 13 4 2 2 3 2 2" xfId="12117" xr:uid="{00000000-0005-0000-0000-0000772F0000}"/>
    <cellStyle name="Normal 2 13 4 2 2 3 3" xfId="12118" xr:uid="{00000000-0005-0000-0000-0000782F0000}"/>
    <cellStyle name="Normal 2 13 4 2 2 4" xfId="12119" xr:uid="{00000000-0005-0000-0000-0000792F0000}"/>
    <cellStyle name="Normal 2 13 4 2 2 4 2" xfId="12120" xr:uid="{00000000-0005-0000-0000-00007A2F0000}"/>
    <cellStyle name="Normal 2 13 4 2 2 5" xfId="12121" xr:uid="{00000000-0005-0000-0000-00007B2F0000}"/>
    <cellStyle name="Normal 2 13 4 2 2 6" xfId="12122" xr:uid="{00000000-0005-0000-0000-00007C2F0000}"/>
    <cellStyle name="Normal 2 13 4 2 2_Lcc_inputs" xfId="12123" xr:uid="{00000000-0005-0000-0000-00007D2F0000}"/>
    <cellStyle name="Normal 2 13 4 2 3" xfId="12124" xr:uid="{00000000-0005-0000-0000-00007E2F0000}"/>
    <cellStyle name="Normal 2 13 4 2 3 2" xfId="12125" xr:uid="{00000000-0005-0000-0000-00007F2F0000}"/>
    <cellStyle name="Normal 2 13 4 2 3 2 2" xfId="12126" xr:uid="{00000000-0005-0000-0000-0000802F0000}"/>
    <cellStyle name="Normal 2 13 4 2 3 2 3" xfId="12127" xr:uid="{00000000-0005-0000-0000-0000812F0000}"/>
    <cellStyle name="Normal 2 13 4 2 3 3" xfId="12128" xr:uid="{00000000-0005-0000-0000-0000822F0000}"/>
    <cellStyle name="Normal 2 13 4 2 3 4" xfId="12129" xr:uid="{00000000-0005-0000-0000-0000832F0000}"/>
    <cellStyle name="Normal 2 13 4 2 3_Lcc_inputs" xfId="12130" xr:uid="{00000000-0005-0000-0000-0000842F0000}"/>
    <cellStyle name="Normal 2 13 4 2 4" xfId="12131" xr:uid="{00000000-0005-0000-0000-0000852F0000}"/>
    <cellStyle name="Normal 2 13 4 2 4 2" xfId="12132" xr:uid="{00000000-0005-0000-0000-0000862F0000}"/>
    <cellStyle name="Normal 2 13 4 2 4 2 2" xfId="12133" xr:uid="{00000000-0005-0000-0000-0000872F0000}"/>
    <cellStyle name="Normal 2 13 4 2 4 3" xfId="12134" xr:uid="{00000000-0005-0000-0000-0000882F0000}"/>
    <cellStyle name="Normal 2 13 4 2 5" xfId="12135" xr:uid="{00000000-0005-0000-0000-0000892F0000}"/>
    <cellStyle name="Normal 2 13 4 2 5 2" xfId="12136" xr:uid="{00000000-0005-0000-0000-00008A2F0000}"/>
    <cellStyle name="Normal 2 13 4 2 6" xfId="12137" xr:uid="{00000000-0005-0000-0000-00008B2F0000}"/>
    <cellStyle name="Normal 2 13 4 2 7" xfId="12138" xr:uid="{00000000-0005-0000-0000-00008C2F0000}"/>
    <cellStyle name="Normal 2 13 4 2 8" xfId="12139" xr:uid="{00000000-0005-0000-0000-00008D2F0000}"/>
    <cellStyle name="Normal 2 13 4 2_Lcc_inputs" xfId="12140" xr:uid="{00000000-0005-0000-0000-00008E2F0000}"/>
    <cellStyle name="Normal 2 13 4 3" xfId="12141" xr:uid="{00000000-0005-0000-0000-00008F2F0000}"/>
    <cellStyle name="Normal 2 13 4 3 2" xfId="12142" xr:uid="{00000000-0005-0000-0000-0000902F0000}"/>
    <cellStyle name="Normal 2 13 4 3 2 2" xfId="12143" xr:uid="{00000000-0005-0000-0000-0000912F0000}"/>
    <cellStyle name="Normal 2 13 4 3 2 2 2" xfId="12144" xr:uid="{00000000-0005-0000-0000-0000922F0000}"/>
    <cellStyle name="Normal 2 13 4 3 2 3" xfId="12145" xr:uid="{00000000-0005-0000-0000-0000932F0000}"/>
    <cellStyle name="Normal 2 13 4 3 3" xfId="12146" xr:uid="{00000000-0005-0000-0000-0000942F0000}"/>
    <cellStyle name="Normal 2 13 4 3 3 2" xfId="12147" xr:uid="{00000000-0005-0000-0000-0000952F0000}"/>
    <cellStyle name="Normal 2 13 4 3 3 2 2" xfId="12148" xr:uid="{00000000-0005-0000-0000-0000962F0000}"/>
    <cellStyle name="Normal 2 13 4 3 3 3" xfId="12149" xr:uid="{00000000-0005-0000-0000-0000972F0000}"/>
    <cellStyle name="Normal 2 13 4 3 4" xfId="12150" xr:uid="{00000000-0005-0000-0000-0000982F0000}"/>
    <cellStyle name="Normal 2 13 4 3 4 2" xfId="12151" xr:uid="{00000000-0005-0000-0000-0000992F0000}"/>
    <cellStyle name="Normal 2 13 4 3 5" xfId="12152" xr:uid="{00000000-0005-0000-0000-00009A2F0000}"/>
    <cellStyle name="Normal 2 13 4 3 6" xfId="12153" xr:uid="{00000000-0005-0000-0000-00009B2F0000}"/>
    <cellStyle name="Normal 2 13 4 3_Lcc_inputs" xfId="12154" xr:uid="{00000000-0005-0000-0000-00009C2F0000}"/>
    <cellStyle name="Normal 2 13 4 4" xfId="12155" xr:uid="{00000000-0005-0000-0000-00009D2F0000}"/>
    <cellStyle name="Normal 2 13 4 4 2" xfId="12156" xr:uid="{00000000-0005-0000-0000-00009E2F0000}"/>
    <cellStyle name="Normal 2 13 4 4 2 2" xfId="12157" xr:uid="{00000000-0005-0000-0000-00009F2F0000}"/>
    <cellStyle name="Normal 2 13 4 4 2 3" xfId="12158" xr:uid="{00000000-0005-0000-0000-0000A02F0000}"/>
    <cellStyle name="Normal 2 13 4 4 3" xfId="12159" xr:uid="{00000000-0005-0000-0000-0000A12F0000}"/>
    <cellStyle name="Normal 2 13 4 4 4" xfId="12160" xr:uid="{00000000-0005-0000-0000-0000A22F0000}"/>
    <cellStyle name="Normal 2 13 4 4_Lcc_inputs" xfId="12161" xr:uid="{00000000-0005-0000-0000-0000A32F0000}"/>
    <cellStyle name="Normal 2 13 4 5" xfId="12162" xr:uid="{00000000-0005-0000-0000-0000A42F0000}"/>
    <cellStyle name="Normal 2 13 4 5 2" xfId="12163" xr:uid="{00000000-0005-0000-0000-0000A52F0000}"/>
    <cellStyle name="Normal 2 13 4 5 2 2" xfId="12164" xr:uid="{00000000-0005-0000-0000-0000A62F0000}"/>
    <cellStyle name="Normal 2 13 4 5 3" xfId="12165" xr:uid="{00000000-0005-0000-0000-0000A72F0000}"/>
    <cellStyle name="Normal 2 13 4 6" xfId="12166" xr:uid="{00000000-0005-0000-0000-0000A82F0000}"/>
    <cellStyle name="Normal 2 13 4 6 2" xfId="12167" xr:uid="{00000000-0005-0000-0000-0000A92F0000}"/>
    <cellStyle name="Normal 2 13 4 7" xfId="12168" xr:uid="{00000000-0005-0000-0000-0000AA2F0000}"/>
    <cellStyle name="Normal 2 13 4 8" xfId="12169" xr:uid="{00000000-0005-0000-0000-0000AB2F0000}"/>
    <cellStyle name="Normal 2 13 4 9" xfId="12170" xr:uid="{00000000-0005-0000-0000-0000AC2F0000}"/>
    <cellStyle name="Normal 2 13 4_Lcc_inputs" xfId="12171" xr:uid="{00000000-0005-0000-0000-0000AD2F0000}"/>
    <cellStyle name="Normal 2 13 5" xfId="12172" xr:uid="{00000000-0005-0000-0000-0000AE2F0000}"/>
    <cellStyle name="Normal 2 13 5 2" xfId="12173" xr:uid="{00000000-0005-0000-0000-0000AF2F0000}"/>
    <cellStyle name="Normal 2 13 5 2 2" xfId="12174" xr:uid="{00000000-0005-0000-0000-0000B02F0000}"/>
    <cellStyle name="Normal 2 13 5 2 2 2" xfId="12175" xr:uid="{00000000-0005-0000-0000-0000B12F0000}"/>
    <cellStyle name="Normal 2 13 5 2 2 2 2" xfId="12176" xr:uid="{00000000-0005-0000-0000-0000B22F0000}"/>
    <cellStyle name="Normal 2 13 5 2 2 2 2 2" xfId="12177" xr:uid="{00000000-0005-0000-0000-0000B32F0000}"/>
    <cellStyle name="Normal 2 13 5 2 2 2 3" xfId="12178" xr:uid="{00000000-0005-0000-0000-0000B42F0000}"/>
    <cellStyle name="Normal 2 13 5 2 2 3" xfId="12179" xr:uid="{00000000-0005-0000-0000-0000B52F0000}"/>
    <cellStyle name="Normal 2 13 5 2 2 3 2" xfId="12180" xr:uid="{00000000-0005-0000-0000-0000B62F0000}"/>
    <cellStyle name="Normal 2 13 5 2 2 3 2 2" xfId="12181" xr:uid="{00000000-0005-0000-0000-0000B72F0000}"/>
    <cellStyle name="Normal 2 13 5 2 2 3 3" xfId="12182" xr:uid="{00000000-0005-0000-0000-0000B82F0000}"/>
    <cellStyle name="Normal 2 13 5 2 2 4" xfId="12183" xr:uid="{00000000-0005-0000-0000-0000B92F0000}"/>
    <cellStyle name="Normal 2 13 5 2 2 4 2" xfId="12184" xr:uid="{00000000-0005-0000-0000-0000BA2F0000}"/>
    <cellStyle name="Normal 2 13 5 2 2 5" xfId="12185" xr:uid="{00000000-0005-0000-0000-0000BB2F0000}"/>
    <cellStyle name="Normal 2 13 5 2 2 6" xfId="12186" xr:uid="{00000000-0005-0000-0000-0000BC2F0000}"/>
    <cellStyle name="Normal 2 13 5 2 2_Lcc_inputs" xfId="12187" xr:uid="{00000000-0005-0000-0000-0000BD2F0000}"/>
    <cellStyle name="Normal 2 13 5 2 3" xfId="12188" xr:uid="{00000000-0005-0000-0000-0000BE2F0000}"/>
    <cellStyle name="Normal 2 13 5 2 3 2" xfId="12189" xr:uid="{00000000-0005-0000-0000-0000BF2F0000}"/>
    <cellStyle name="Normal 2 13 5 2 3 2 2" xfId="12190" xr:uid="{00000000-0005-0000-0000-0000C02F0000}"/>
    <cellStyle name="Normal 2 13 5 2 3 2 3" xfId="12191" xr:uid="{00000000-0005-0000-0000-0000C12F0000}"/>
    <cellStyle name="Normal 2 13 5 2 3 3" xfId="12192" xr:uid="{00000000-0005-0000-0000-0000C22F0000}"/>
    <cellStyle name="Normal 2 13 5 2 3 4" xfId="12193" xr:uid="{00000000-0005-0000-0000-0000C32F0000}"/>
    <cellStyle name="Normal 2 13 5 2 3_Lcc_inputs" xfId="12194" xr:uid="{00000000-0005-0000-0000-0000C42F0000}"/>
    <cellStyle name="Normal 2 13 5 2 4" xfId="12195" xr:uid="{00000000-0005-0000-0000-0000C52F0000}"/>
    <cellStyle name="Normal 2 13 5 2 4 2" xfId="12196" xr:uid="{00000000-0005-0000-0000-0000C62F0000}"/>
    <cellStyle name="Normal 2 13 5 2 4 2 2" xfId="12197" xr:uid="{00000000-0005-0000-0000-0000C72F0000}"/>
    <cellStyle name="Normal 2 13 5 2 4 3" xfId="12198" xr:uid="{00000000-0005-0000-0000-0000C82F0000}"/>
    <cellStyle name="Normal 2 13 5 2 5" xfId="12199" xr:uid="{00000000-0005-0000-0000-0000C92F0000}"/>
    <cellStyle name="Normal 2 13 5 2 5 2" xfId="12200" xr:uid="{00000000-0005-0000-0000-0000CA2F0000}"/>
    <cellStyle name="Normal 2 13 5 2 6" xfId="12201" xr:uid="{00000000-0005-0000-0000-0000CB2F0000}"/>
    <cellStyle name="Normal 2 13 5 2 7" xfId="12202" xr:uid="{00000000-0005-0000-0000-0000CC2F0000}"/>
    <cellStyle name="Normal 2 13 5 2 8" xfId="12203" xr:uid="{00000000-0005-0000-0000-0000CD2F0000}"/>
    <cellStyle name="Normal 2 13 5 2_Lcc_inputs" xfId="12204" xr:uid="{00000000-0005-0000-0000-0000CE2F0000}"/>
    <cellStyle name="Normal 2 13 5 3" xfId="12205" xr:uid="{00000000-0005-0000-0000-0000CF2F0000}"/>
    <cellStyle name="Normal 2 13 5 3 2" xfId="12206" xr:uid="{00000000-0005-0000-0000-0000D02F0000}"/>
    <cellStyle name="Normal 2 13 5 3 2 2" xfId="12207" xr:uid="{00000000-0005-0000-0000-0000D12F0000}"/>
    <cellStyle name="Normal 2 13 5 3 2 2 2" xfId="12208" xr:uid="{00000000-0005-0000-0000-0000D22F0000}"/>
    <cellStyle name="Normal 2 13 5 3 2 3" xfId="12209" xr:uid="{00000000-0005-0000-0000-0000D32F0000}"/>
    <cellStyle name="Normal 2 13 5 3 3" xfId="12210" xr:uid="{00000000-0005-0000-0000-0000D42F0000}"/>
    <cellStyle name="Normal 2 13 5 3 3 2" xfId="12211" xr:uid="{00000000-0005-0000-0000-0000D52F0000}"/>
    <cellStyle name="Normal 2 13 5 3 3 2 2" xfId="12212" xr:uid="{00000000-0005-0000-0000-0000D62F0000}"/>
    <cellStyle name="Normal 2 13 5 3 3 3" xfId="12213" xr:uid="{00000000-0005-0000-0000-0000D72F0000}"/>
    <cellStyle name="Normal 2 13 5 3 4" xfId="12214" xr:uid="{00000000-0005-0000-0000-0000D82F0000}"/>
    <cellStyle name="Normal 2 13 5 3 4 2" xfId="12215" xr:uid="{00000000-0005-0000-0000-0000D92F0000}"/>
    <cellStyle name="Normal 2 13 5 3 5" xfId="12216" xr:uid="{00000000-0005-0000-0000-0000DA2F0000}"/>
    <cellStyle name="Normal 2 13 5 3 6" xfId="12217" xr:uid="{00000000-0005-0000-0000-0000DB2F0000}"/>
    <cellStyle name="Normal 2 13 5 3_Lcc_inputs" xfId="12218" xr:uid="{00000000-0005-0000-0000-0000DC2F0000}"/>
    <cellStyle name="Normal 2 13 5 4" xfId="12219" xr:uid="{00000000-0005-0000-0000-0000DD2F0000}"/>
    <cellStyle name="Normal 2 13 5 4 2" xfId="12220" xr:uid="{00000000-0005-0000-0000-0000DE2F0000}"/>
    <cellStyle name="Normal 2 13 5 4 2 2" xfId="12221" xr:uid="{00000000-0005-0000-0000-0000DF2F0000}"/>
    <cellStyle name="Normal 2 13 5 4 2 3" xfId="12222" xr:uid="{00000000-0005-0000-0000-0000E02F0000}"/>
    <cellStyle name="Normal 2 13 5 4 3" xfId="12223" xr:uid="{00000000-0005-0000-0000-0000E12F0000}"/>
    <cellStyle name="Normal 2 13 5 4 4" xfId="12224" xr:uid="{00000000-0005-0000-0000-0000E22F0000}"/>
    <cellStyle name="Normal 2 13 5 4_Lcc_inputs" xfId="12225" xr:uid="{00000000-0005-0000-0000-0000E32F0000}"/>
    <cellStyle name="Normal 2 13 5 5" xfId="12226" xr:uid="{00000000-0005-0000-0000-0000E42F0000}"/>
    <cellStyle name="Normal 2 13 5 5 2" xfId="12227" xr:uid="{00000000-0005-0000-0000-0000E52F0000}"/>
    <cellStyle name="Normal 2 13 5 5 2 2" xfId="12228" xr:uid="{00000000-0005-0000-0000-0000E62F0000}"/>
    <cellStyle name="Normal 2 13 5 5 3" xfId="12229" xr:uid="{00000000-0005-0000-0000-0000E72F0000}"/>
    <cellStyle name="Normal 2 13 5 6" xfId="12230" xr:uid="{00000000-0005-0000-0000-0000E82F0000}"/>
    <cellStyle name="Normal 2 13 5 6 2" xfId="12231" xr:uid="{00000000-0005-0000-0000-0000E92F0000}"/>
    <cellStyle name="Normal 2 13 5 7" xfId="12232" xr:uid="{00000000-0005-0000-0000-0000EA2F0000}"/>
    <cellStyle name="Normal 2 13 5 8" xfId="12233" xr:uid="{00000000-0005-0000-0000-0000EB2F0000}"/>
    <cellStyle name="Normal 2 13 5 9" xfId="12234" xr:uid="{00000000-0005-0000-0000-0000EC2F0000}"/>
    <cellStyle name="Normal 2 13 5_Lcc_inputs" xfId="12235" xr:uid="{00000000-0005-0000-0000-0000ED2F0000}"/>
    <cellStyle name="Normal 2 13 6" xfId="12236" xr:uid="{00000000-0005-0000-0000-0000EE2F0000}"/>
    <cellStyle name="Normal 2 13 6 2" xfId="12237" xr:uid="{00000000-0005-0000-0000-0000EF2F0000}"/>
    <cellStyle name="Normal 2 13 6 2 2" xfId="12238" xr:uid="{00000000-0005-0000-0000-0000F02F0000}"/>
    <cellStyle name="Normal 2 13 6 2 2 2" xfId="12239" xr:uid="{00000000-0005-0000-0000-0000F12F0000}"/>
    <cellStyle name="Normal 2 13 6 2 2 2 2" xfId="12240" xr:uid="{00000000-0005-0000-0000-0000F22F0000}"/>
    <cellStyle name="Normal 2 13 6 2 2 3" xfId="12241" xr:uid="{00000000-0005-0000-0000-0000F32F0000}"/>
    <cellStyle name="Normal 2 13 6 2 2 4" xfId="12242" xr:uid="{00000000-0005-0000-0000-0000F42F0000}"/>
    <cellStyle name="Normal 2 13 6 2 3" xfId="12243" xr:uid="{00000000-0005-0000-0000-0000F52F0000}"/>
    <cellStyle name="Normal 2 13 6 2 3 2" xfId="12244" xr:uid="{00000000-0005-0000-0000-0000F62F0000}"/>
    <cellStyle name="Normal 2 13 6 2 3 2 2" xfId="12245" xr:uid="{00000000-0005-0000-0000-0000F72F0000}"/>
    <cellStyle name="Normal 2 13 6 2 3 3" xfId="12246" xr:uid="{00000000-0005-0000-0000-0000F82F0000}"/>
    <cellStyle name="Normal 2 13 6 2 4" xfId="12247" xr:uid="{00000000-0005-0000-0000-0000F92F0000}"/>
    <cellStyle name="Normal 2 13 6 2 4 2" xfId="12248" xr:uid="{00000000-0005-0000-0000-0000FA2F0000}"/>
    <cellStyle name="Normal 2 13 6 2 5" xfId="12249" xr:uid="{00000000-0005-0000-0000-0000FB2F0000}"/>
    <cellStyle name="Normal 2 13 6 2 6" xfId="12250" xr:uid="{00000000-0005-0000-0000-0000FC2F0000}"/>
    <cellStyle name="Normal 2 13 6 2_Lcc_inputs" xfId="12251" xr:uid="{00000000-0005-0000-0000-0000FD2F0000}"/>
    <cellStyle name="Normal 2 13 6 3" xfId="12252" xr:uid="{00000000-0005-0000-0000-0000FE2F0000}"/>
    <cellStyle name="Normal 2 13 6 3 2" xfId="12253" xr:uid="{00000000-0005-0000-0000-0000FF2F0000}"/>
    <cellStyle name="Normal 2 13 6 3 2 2" xfId="12254" xr:uid="{00000000-0005-0000-0000-000000300000}"/>
    <cellStyle name="Normal 2 13 6 3 2 3" xfId="12255" xr:uid="{00000000-0005-0000-0000-000001300000}"/>
    <cellStyle name="Normal 2 13 6 3 3" xfId="12256" xr:uid="{00000000-0005-0000-0000-000002300000}"/>
    <cellStyle name="Normal 2 13 6 3 4" xfId="12257" xr:uid="{00000000-0005-0000-0000-000003300000}"/>
    <cellStyle name="Normal 2 13 6 3_Lcc_inputs" xfId="12258" xr:uid="{00000000-0005-0000-0000-000004300000}"/>
    <cellStyle name="Normal 2 13 6 4" xfId="12259" xr:uid="{00000000-0005-0000-0000-000005300000}"/>
    <cellStyle name="Normal 2 13 6 4 2" xfId="12260" xr:uid="{00000000-0005-0000-0000-000006300000}"/>
    <cellStyle name="Normal 2 13 6 4 2 2" xfId="12261" xr:uid="{00000000-0005-0000-0000-000007300000}"/>
    <cellStyle name="Normal 2 13 6 4 3" xfId="12262" xr:uid="{00000000-0005-0000-0000-000008300000}"/>
    <cellStyle name="Normal 2 13 6 5" xfId="12263" xr:uid="{00000000-0005-0000-0000-000009300000}"/>
    <cellStyle name="Normal 2 13 6 5 2" xfId="12264" xr:uid="{00000000-0005-0000-0000-00000A300000}"/>
    <cellStyle name="Normal 2 13 6 6" xfId="12265" xr:uid="{00000000-0005-0000-0000-00000B300000}"/>
    <cellStyle name="Normal 2 13 6 7" xfId="12266" xr:uid="{00000000-0005-0000-0000-00000C300000}"/>
    <cellStyle name="Normal 2 13 6 8" xfId="12267" xr:uid="{00000000-0005-0000-0000-00000D300000}"/>
    <cellStyle name="Normal 2 13 6_Lcc_inputs" xfId="12268" xr:uid="{00000000-0005-0000-0000-00000E300000}"/>
    <cellStyle name="Normal 2 13 7" xfId="12269" xr:uid="{00000000-0005-0000-0000-00000F300000}"/>
    <cellStyle name="Normal 2 13 7 2" xfId="12270" xr:uid="{00000000-0005-0000-0000-000010300000}"/>
    <cellStyle name="Normal 2 13 7 2 2" xfId="12271" xr:uid="{00000000-0005-0000-0000-000011300000}"/>
    <cellStyle name="Normal 2 13 7 2 3" xfId="12272" xr:uid="{00000000-0005-0000-0000-000012300000}"/>
    <cellStyle name="Normal 2 13 7 3" xfId="12273" xr:uid="{00000000-0005-0000-0000-000013300000}"/>
    <cellStyle name="Normal 2 13 7 3 2" xfId="12274" xr:uid="{00000000-0005-0000-0000-000014300000}"/>
    <cellStyle name="Normal 2 13 7 3 3" xfId="12275" xr:uid="{00000000-0005-0000-0000-000015300000}"/>
    <cellStyle name="Normal 2 13 7 4" xfId="12276" xr:uid="{00000000-0005-0000-0000-000016300000}"/>
    <cellStyle name="Normal 2 13 7 4 2" xfId="12277" xr:uid="{00000000-0005-0000-0000-000017300000}"/>
    <cellStyle name="Normal 2 13 7 5" xfId="12278" xr:uid="{00000000-0005-0000-0000-000018300000}"/>
    <cellStyle name="Normal 2 13 7_Lcc_inputs" xfId="12279" xr:uid="{00000000-0005-0000-0000-000019300000}"/>
    <cellStyle name="Normal 2 13 8" xfId="12280" xr:uid="{00000000-0005-0000-0000-00001A300000}"/>
    <cellStyle name="Normal 2 13 8 2" xfId="12281" xr:uid="{00000000-0005-0000-0000-00001B300000}"/>
    <cellStyle name="Normal 2 13 8 2 2" xfId="12282" xr:uid="{00000000-0005-0000-0000-00001C300000}"/>
    <cellStyle name="Normal 2 13 8 2 2 2" xfId="12283" xr:uid="{00000000-0005-0000-0000-00001D300000}"/>
    <cellStyle name="Normal 2 13 8 2 2 3" xfId="12284" xr:uid="{00000000-0005-0000-0000-00001E300000}"/>
    <cellStyle name="Normal 2 13 8 2 3" xfId="12285" xr:uid="{00000000-0005-0000-0000-00001F300000}"/>
    <cellStyle name="Normal 2 13 8 2 4" xfId="12286" xr:uid="{00000000-0005-0000-0000-000020300000}"/>
    <cellStyle name="Normal 2 13 8 2_Lcc_inputs" xfId="12287" xr:uid="{00000000-0005-0000-0000-000021300000}"/>
    <cellStyle name="Normal 2 13 8 3" xfId="12288" xr:uid="{00000000-0005-0000-0000-000022300000}"/>
    <cellStyle name="Normal 2 13 8 3 2" xfId="12289" xr:uid="{00000000-0005-0000-0000-000023300000}"/>
    <cellStyle name="Normal 2 13 8 3 2 2" xfId="12290" xr:uid="{00000000-0005-0000-0000-000024300000}"/>
    <cellStyle name="Normal 2 13 8 3 3" xfId="12291" xr:uid="{00000000-0005-0000-0000-000025300000}"/>
    <cellStyle name="Normal 2 13 8 3 4" xfId="12292" xr:uid="{00000000-0005-0000-0000-000026300000}"/>
    <cellStyle name="Normal 2 13 8 4" xfId="12293" xr:uid="{00000000-0005-0000-0000-000027300000}"/>
    <cellStyle name="Normal 2 13 8 4 2" xfId="12294" xr:uid="{00000000-0005-0000-0000-000028300000}"/>
    <cellStyle name="Normal 2 13 8 5" xfId="12295" xr:uid="{00000000-0005-0000-0000-000029300000}"/>
    <cellStyle name="Normal 2 13 8 6" xfId="12296" xr:uid="{00000000-0005-0000-0000-00002A300000}"/>
    <cellStyle name="Normal 2 13 8 7" xfId="12297" xr:uid="{00000000-0005-0000-0000-00002B300000}"/>
    <cellStyle name="Normal 2 13 8_Lcc_inputs" xfId="12298" xr:uid="{00000000-0005-0000-0000-00002C300000}"/>
    <cellStyle name="Normal 2 13 9" xfId="12299" xr:uid="{00000000-0005-0000-0000-00002D300000}"/>
    <cellStyle name="Normal 2 13 9 2" xfId="12300" xr:uid="{00000000-0005-0000-0000-00002E300000}"/>
    <cellStyle name="Normal 2 13 9 2 2" xfId="12301" xr:uid="{00000000-0005-0000-0000-00002F300000}"/>
    <cellStyle name="Normal 2 13 9 3" xfId="12302" xr:uid="{00000000-0005-0000-0000-000030300000}"/>
    <cellStyle name="Normal 2 13 9 4" xfId="12303" xr:uid="{00000000-0005-0000-0000-000031300000}"/>
    <cellStyle name="Normal 2 14" xfId="12304" xr:uid="{00000000-0005-0000-0000-000032300000}"/>
    <cellStyle name="Normal 2 14 10" xfId="12305" xr:uid="{00000000-0005-0000-0000-000033300000}"/>
    <cellStyle name="Normal 2 14 10 2" xfId="12306" xr:uid="{00000000-0005-0000-0000-000034300000}"/>
    <cellStyle name="Normal 2 14 10 2 2" xfId="12307" xr:uid="{00000000-0005-0000-0000-000035300000}"/>
    <cellStyle name="Normal 2 14 10 3" xfId="12308" xr:uid="{00000000-0005-0000-0000-000036300000}"/>
    <cellStyle name="Normal 2 14 11" xfId="12309" xr:uid="{00000000-0005-0000-0000-000037300000}"/>
    <cellStyle name="Normal 2 14 11 2" xfId="12310" xr:uid="{00000000-0005-0000-0000-000038300000}"/>
    <cellStyle name="Normal 2 14 11 2 2" xfId="12311" xr:uid="{00000000-0005-0000-0000-000039300000}"/>
    <cellStyle name="Normal 2 14 11 3" xfId="12312" xr:uid="{00000000-0005-0000-0000-00003A300000}"/>
    <cellStyle name="Normal 2 14 12" xfId="12313" xr:uid="{00000000-0005-0000-0000-00003B300000}"/>
    <cellStyle name="Normal 2 14 12 2" xfId="12314" xr:uid="{00000000-0005-0000-0000-00003C300000}"/>
    <cellStyle name="Normal 2 14 12 2 2" xfId="12315" xr:uid="{00000000-0005-0000-0000-00003D300000}"/>
    <cellStyle name="Normal 2 14 12 3" xfId="12316" xr:uid="{00000000-0005-0000-0000-00003E300000}"/>
    <cellStyle name="Normal 2 14 13" xfId="12317" xr:uid="{00000000-0005-0000-0000-00003F300000}"/>
    <cellStyle name="Normal 2 14 13 2" xfId="12318" xr:uid="{00000000-0005-0000-0000-000040300000}"/>
    <cellStyle name="Normal 2 14 13 2 2" xfId="12319" xr:uid="{00000000-0005-0000-0000-000041300000}"/>
    <cellStyle name="Normal 2 14 13 3" xfId="12320" xr:uid="{00000000-0005-0000-0000-000042300000}"/>
    <cellStyle name="Normal 2 14 14" xfId="12321" xr:uid="{00000000-0005-0000-0000-000043300000}"/>
    <cellStyle name="Normal 2 14 14 2" xfId="12322" xr:uid="{00000000-0005-0000-0000-000044300000}"/>
    <cellStyle name="Normal 2 14 14 2 2" xfId="12323" xr:uid="{00000000-0005-0000-0000-000045300000}"/>
    <cellStyle name="Normal 2 14 14 3" xfId="12324" xr:uid="{00000000-0005-0000-0000-000046300000}"/>
    <cellStyle name="Normal 2 14 15" xfId="12325" xr:uid="{00000000-0005-0000-0000-000047300000}"/>
    <cellStyle name="Normal 2 14 15 2" xfId="12326" xr:uid="{00000000-0005-0000-0000-000048300000}"/>
    <cellStyle name="Normal 2 14 15 2 2" xfId="12327" xr:uid="{00000000-0005-0000-0000-000049300000}"/>
    <cellStyle name="Normal 2 14 15 3" xfId="12328" xr:uid="{00000000-0005-0000-0000-00004A300000}"/>
    <cellStyle name="Normal 2 14 16" xfId="12329" xr:uid="{00000000-0005-0000-0000-00004B300000}"/>
    <cellStyle name="Normal 2 14 16 2" xfId="12330" xr:uid="{00000000-0005-0000-0000-00004C300000}"/>
    <cellStyle name="Normal 2 14 16 2 2" xfId="12331" xr:uid="{00000000-0005-0000-0000-00004D300000}"/>
    <cellStyle name="Normal 2 14 16 3" xfId="12332" xr:uid="{00000000-0005-0000-0000-00004E300000}"/>
    <cellStyle name="Normal 2 14 17" xfId="12333" xr:uid="{00000000-0005-0000-0000-00004F300000}"/>
    <cellStyle name="Normal 2 14 17 2" xfId="12334" xr:uid="{00000000-0005-0000-0000-000050300000}"/>
    <cellStyle name="Normal 2 14 17 2 2" xfId="12335" xr:uid="{00000000-0005-0000-0000-000051300000}"/>
    <cellStyle name="Normal 2 14 17 3" xfId="12336" xr:uid="{00000000-0005-0000-0000-000052300000}"/>
    <cellStyle name="Normal 2 14 18" xfId="12337" xr:uid="{00000000-0005-0000-0000-000053300000}"/>
    <cellStyle name="Normal 2 14 18 2" xfId="12338" xr:uid="{00000000-0005-0000-0000-000054300000}"/>
    <cellStyle name="Normal 2 14 18 2 2" xfId="12339" xr:uid="{00000000-0005-0000-0000-000055300000}"/>
    <cellStyle name="Normal 2 14 18 3" xfId="12340" xr:uid="{00000000-0005-0000-0000-000056300000}"/>
    <cellStyle name="Normal 2 14 19" xfId="12341" xr:uid="{00000000-0005-0000-0000-000057300000}"/>
    <cellStyle name="Normal 2 14 19 2" xfId="12342" xr:uid="{00000000-0005-0000-0000-000058300000}"/>
    <cellStyle name="Normal 2 14 19 2 2" xfId="12343" xr:uid="{00000000-0005-0000-0000-000059300000}"/>
    <cellStyle name="Normal 2 14 19 3" xfId="12344" xr:uid="{00000000-0005-0000-0000-00005A300000}"/>
    <cellStyle name="Normal 2 14 2" xfId="12345" xr:uid="{00000000-0005-0000-0000-00005B300000}"/>
    <cellStyle name="Normal 2 14 2 2" xfId="12346" xr:uid="{00000000-0005-0000-0000-00005C300000}"/>
    <cellStyle name="Normal 2 14 2 2 2" xfId="12347" xr:uid="{00000000-0005-0000-0000-00005D300000}"/>
    <cellStyle name="Normal 2 14 2 2 2 2" xfId="12348" xr:uid="{00000000-0005-0000-0000-00005E300000}"/>
    <cellStyle name="Normal 2 14 2 2 2 3" xfId="12349" xr:uid="{00000000-0005-0000-0000-00005F300000}"/>
    <cellStyle name="Normal 2 14 2 2 3" xfId="12350" xr:uid="{00000000-0005-0000-0000-000060300000}"/>
    <cellStyle name="Normal 2 14 2 2 4" xfId="12351" xr:uid="{00000000-0005-0000-0000-000061300000}"/>
    <cellStyle name="Normal 2 14 2 2_Lcc_inputs" xfId="12352" xr:uid="{00000000-0005-0000-0000-000062300000}"/>
    <cellStyle name="Normal 2 14 2 3" xfId="12353" xr:uid="{00000000-0005-0000-0000-000063300000}"/>
    <cellStyle name="Normal 2 14 2 3 2" xfId="12354" xr:uid="{00000000-0005-0000-0000-000064300000}"/>
    <cellStyle name="Normal 2 14 2 3 2 2" xfId="12355" xr:uid="{00000000-0005-0000-0000-000065300000}"/>
    <cellStyle name="Normal 2 14 2 3 3" xfId="12356" xr:uid="{00000000-0005-0000-0000-000066300000}"/>
    <cellStyle name="Normal 2 14 2 3 4" xfId="12357" xr:uid="{00000000-0005-0000-0000-000067300000}"/>
    <cellStyle name="Normal 2 14 2 4" xfId="12358" xr:uid="{00000000-0005-0000-0000-000068300000}"/>
    <cellStyle name="Normal 2 14 2 4 2" xfId="12359" xr:uid="{00000000-0005-0000-0000-000069300000}"/>
    <cellStyle name="Normal 2 14 2 5" xfId="12360" xr:uid="{00000000-0005-0000-0000-00006A300000}"/>
    <cellStyle name="Normal 2 14 2 6" xfId="12361" xr:uid="{00000000-0005-0000-0000-00006B300000}"/>
    <cellStyle name="Normal 2 14 2 7" xfId="12362" xr:uid="{00000000-0005-0000-0000-00006C300000}"/>
    <cellStyle name="Normal 2 14 2_Lcc_inputs" xfId="12363" xr:uid="{00000000-0005-0000-0000-00006D300000}"/>
    <cellStyle name="Normal 2 14 20" xfId="12364" xr:uid="{00000000-0005-0000-0000-00006E300000}"/>
    <cellStyle name="Normal 2 14 20 2" xfId="12365" xr:uid="{00000000-0005-0000-0000-00006F300000}"/>
    <cellStyle name="Normal 2 14 20 2 2" xfId="12366" xr:uid="{00000000-0005-0000-0000-000070300000}"/>
    <cellStyle name="Normal 2 14 20 3" xfId="12367" xr:uid="{00000000-0005-0000-0000-000071300000}"/>
    <cellStyle name="Normal 2 14 21" xfId="12368" xr:uid="{00000000-0005-0000-0000-000072300000}"/>
    <cellStyle name="Normal 2 14 21 2" xfId="12369" xr:uid="{00000000-0005-0000-0000-000073300000}"/>
    <cellStyle name="Normal 2 14 21 2 2" xfId="12370" xr:uid="{00000000-0005-0000-0000-000074300000}"/>
    <cellStyle name="Normal 2 14 21 3" xfId="12371" xr:uid="{00000000-0005-0000-0000-000075300000}"/>
    <cellStyle name="Normal 2 14 22" xfId="12372" xr:uid="{00000000-0005-0000-0000-000076300000}"/>
    <cellStyle name="Normal 2 14 22 2" xfId="12373" xr:uid="{00000000-0005-0000-0000-000077300000}"/>
    <cellStyle name="Normal 2 14 22 2 2" xfId="12374" xr:uid="{00000000-0005-0000-0000-000078300000}"/>
    <cellStyle name="Normal 2 14 22 3" xfId="12375" xr:uid="{00000000-0005-0000-0000-000079300000}"/>
    <cellStyle name="Normal 2 14 23" xfId="12376" xr:uid="{00000000-0005-0000-0000-00007A300000}"/>
    <cellStyle name="Normal 2 14 23 2" xfId="12377" xr:uid="{00000000-0005-0000-0000-00007B300000}"/>
    <cellStyle name="Normal 2 14 23 2 2" xfId="12378" xr:uid="{00000000-0005-0000-0000-00007C300000}"/>
    <cellStyle name="Normal 2 14 23 3" xfId="12379" xr:uid="{00000000-0005-0000-0000-00007D300000}"/>
    <cellStyle name="Normal 2 14 24" xfId="12380" xr:uid="{00000000-0005-0000-0000-00007E300000}"/>
    <cellStyle name="Normal 2 14 24 2" xfId="12381" xr:uid="{00000000-0005-0000-0000-00007F300000}"/>
    <cellStyle name="Normal 2 14 25" xfId="12382" xr:uid="{00000000-0005-0000-0000-000080300000}"/>
    <cellStyle name="Normal 2 14 26" xfId="12383" xr:uid="{00000000-0005-0000-0000-000081300000}"/>
    <cellStyle name="Normal 2 14 3" xfId="12384" xr:uid="{00000000-0005-0000-0000-000082300000}"/>
    <cellStyle name="Normal 2 14 3 2" xfId="12385" xr:uid="{00000000-0005-0000-0000-000083300000}"/>
    <cellStyle name="Normal 2 14 3 2 2" xfId="12386" xr:uid="{00000000-0005-0000-0000-000084300000}"/>
    <cellStyle name="Normal 2 14 3 2 2 2" xfId="12387" xr:uid="{00000000-0005-0000-0000-000085300000}"/>
    <cellStyle name="Normal 2 14 3 2 3" xfId="12388" xr:uid="{00000000-0005-0000-0000-000086300000}"/>
    <cellStyle name="Normal 2 14 3 3" xfId="12389" xr:uid="{00000000-0005-0000-0000-000087300000}"/>
    <cellStyle name="Normal 2 14 3 3 2" xfId="12390" xr:uid="{00000000-0005-0000-0000-000088300000}"/>
    <cellStyle name="Normal 2 14 3 4" xfId="12391" xr:uid="{00000000-0005-0000-0000-000089300000}"/>
    <cellStyle name="Normal 2 14 3 5" xfId="12392" xr:uid="{00000000-0005-0000-0000-00008A300000}"/>
    <cellStyle name="Normal 2 14 3_Lcc_inputs" xfId="12393" xr:uid="{00000000-0005-0000-0000-00008B300000}"/>
    <cellStyle name="Normal 2 14 4" xfId="12394" xr:uid="{00000000-0005-0000-0000-00008C300000}"/>
    <cellStyle name="Normal 2 14 4 2" xfId="12395" xr:uid="{00000000-0005-0000-0000-00008D300000}"/>
    <cellStyle name="Normal 2 14 4 2 2" xfId="12396" xr:uid="{00000000-0005-0000-0000-00008E300000}"/>
    <cellStyle name="Normal 2 14 4 2 2 2" xfId="12397" xr:uid="{00000000-0005-0000-0000-00008F300000}"/>
    <cellStyle name="Normal 2 14 4 2 3" xfId="12398" xr:uid="{00000000-0005-0000-0000-000090300000}"/>
    <cellStyle name="Normal 2 14 4 3" xfId="12399" xr:uid="{00000000-0005-0000-0000-000091300000}"/>
    <cellStyle name="Normal 2 14 4 3 2" xfId="12400" xr:uid="{00000000-0005-0000-0000-000092300000}"/>
    <cellStyle name="Normal 2 14 4 4" xfId="12401" xr:uid="{00000000-0005-0000-0000-000093300000}"/>
    <cellStyle name="Normal 2 14 4_Lcc_inputs" xfId="12402" xr:uid="{00000000-0005-0000-0000-000094300000}"/>
    <cellStyle name="Normal 2 14 5" xfId="12403" xr:uid="{00000000-0005-0000-0000-000095300000}"/>
    <cellStyle name="Normal 2 14 5 2" xfId="12404" xr:uid="{00000000-0005-0000-0000-000096300000}"/>
    <cellStyle name="Normal 2 14 5 2 2" xfId="12405" xr:uid="{00000000-0005-0000-0000-000097300000}"/>
    <cellStyle name="Normal 2 14 5 2 3" xfId="12406" xr:uid="{00000000-0005-0000-0000-000098300000}"/>
    <cellStyle name="Normal 2 14 5 3" xfId="12407" xr:uid="{00000000-0005-0000-0000-000099300000}"/>
    <cellStyle name="Normal 2 14 5 4" xfId="12408" xr:uid="{00000000-0005-0000-0000-00009A300000}"/>
    <cellStyle name="Normal 2 14 6" xfId="12409" xr:uid="{00000000-0005-0000-0000-00009B300000}"/>
    <cellStyle name="Normal 2 14 6 2" xfId="12410" xr:uid="{00000000-0005-0000-0000-00009C300000}"/>
    <cellStyle name="Normal 2 14 6 2 2" xfId="12411" xr:uid="{00000000-0005-0000-0000-00009D300000}"/>
    <cellStyle name="Normal 2 14 6 3" xfId="12412" xr:uid="{00000000-0005-0000-0000-00009E300000}"/>
    <cellStyle name="Normal 2 14 6 4" xfId="12413" xr:uid="{00000000-0005-0000-0000-00009F300000}"/>
    <cellStyle name="Normal 2 14 7" xfId="12414" xr:uid="{00000000-0005-0000-0000-0000A0300000}"/>
    <cellStyle name="Normal 2 14 7 2" xfId="12415" xr:uid="{00000000-0005-0000-0000-0000A1300000}"/>
    <cellStyle name="Normal 2 14 7 2 2" xfId="12416" xr:uid="{00000000-0005-0000-0000-0000A2300000}"/>
    <cellStyle name="Normal 2 14 7 3" xfId="12417" xr:uid="{00000000-0005-0000-0000-0000A3300000}"/>
    <cellStyle name="Normal 2 14 8" xfId="12418" xr:uid="{00000000-0005-0000-0000-0000A4300000}"/>
    <cellStyle name="Normal 2 14 8 2" xfId="12419" xr:uid="{00000000-0005-0000-0000-0000A5300000}"/>
    <cellStyle name="Normal 2 14 8 2 2" xfId="12420" xr:uid="{00000000-0005-0000-0000-0000A6300000}"/>
    <cellStyle name="Normal 2 14 8 3" xfId="12421" xr:uid="{00000000-0005-0000-0000-0000A7300000}"/>
    <cellStyle name="Normal 2 14 9" xfId="12422" xr:uid="{00000000-0005-0000-0000-0000A8300000}"/>
    <cellStyle name="Normal 2 14 9 2" xfId="12423" xr:uid="{00000000-0005-0000-0000-0000A9300000}"/>
    <cellStyle name="Normal 2 14 9 2 2" xfId="12424" xr:uid="{00000000-0005-0000-0000-0000AA300000}"/>
    <cellStyle name="Normal 2 14 9 3" xfId="12425" xr:uid="{00000000-0005-0000-0000-0000AB300000}"/>
    <cellStyle name="Normal 2 14_Lcc_inputs" xfId="12426" xr:uid="{00000000-0005-0000-0000-0000AC300000}"/>
    <cellStyle name="Normal 2 15" xfId="12427" xr:uid="{00000000-0005-0000-0000-0000AD300000}"/>
    <cellStyle name="Normal 2 15 10" xfId="12428" xr:uid="{00000000-0005-0000-0000-0000AE300000}"/>
    <cellStyle name="Normal 2 15 10 2" xfId="12429" xr:uid="{00000000-0005-0000-0000-0000AF300000}"/>
    <cellStyle name="Normal 2 15 10 2 2" xfId="12430" xr:uid="{00000000-0005-0000-0000-0000B0300000}"/>
    <cellStyle name="Normal 2 15 10 3" xfId="12431" xr:uid="{00000000-0005-0000-0000-0000B1300000}"/>
    <cellStyle name="Normal 2 15 11" xfId="12432" xr:uid="{00000000-0005-0000-0000-0000B2300000}"/>
    <cellStyle name="Normal 2 15 11 2" xfId="12433" xr:uid="{00000000-0005-0000-0000-0000B3300000}"/>
    <cellStyle name="Normal 2 15 11 2 2" xfId="12434" xr:uid="{00000000-0005-0000-0000-0000B4300000}"/>
    <cellStyle name="Normal 2 15 11 3" xfId="12435" xr:uid="{00000000-0005-0000-0000-0000B5300000}"/>
    <cellStyle name="Normal 2 15 12" xfId="12436" xr:uid="{00000000-0005-0000-0000-0000B6300000}"/>
    <cellStyle name="Normal 2 15 12 2" xfId="12437" xr:uid="{00000000-0005-0000-0000-0000B7300000}"/>
    <cellStyle name="Normal 2 15 12 2 2" xfId="12438" xr:uid="{00000000-0005-0000-0000-0000B8300000}"/>
    <cellStyle name="Normal 2 15 12 3" xfId="12439" xr:uid="{00000000-0005-0000-0000-0000B9300000}"/>
    <cellStyle name="Normal 2 15 13" xfId="12440" xr:uid="{00000000-0005-0000-0000-0000BA300000}"/>
    <cellStyle name="Normal 2 15 13 2" xfId="12441" xr:uid="{00000000-0005-0000-0000-0000BB300000}"/>
    <cellStyle name="Normal 2 15 13 2 2" xfId="12442" xr:uid="{00000000-0005-0000-0000-0000BC300000}"/>
    <cellStyle name="Normal 2 15 13 3" xfId="12443" xr:uid="{00000000-0005-0000-0000-0000BD300000}"/>
    <cellStyle name="Normal 2 15 14" xfId="12444" xr:uid="{00000000-0005-0000-0000-0000BE300000}"/>
    <cellStyle name="Normal 2 15 14 2" xfId="12445" xr:uid="{00000000-0005-0000-0000-0000BF300000}"/>
    <cellStyle name="Normal 2 15 14 2 2" xfId="12446" xr:uid="{00000000-0005-0000-0000-0000C0300000}"/>
    <cellStyle name="Normal 2 15 14 3" xfId="12447" xr:uid="{00000000-0005-0000-0000-0000C1300000}"/>
    <cellStyle name="Normal 2 15 15" xfId="12448" xr:uid="{00000000-0005-0000-0000-0000C2300000}"/>
    <cellStyle name="Normal 2 15 15 2" xfId="12449" xr:uid="{00000000-0005-0000-0000-0000C3300000}"/>
    <cellStyle name="Normal 2 15 15 2 2" xfId="12450" xr:uid="{00000000-0005-0000-0000-0000C4300000}"/>
    <cellStyle name="Normal 2 15 15 3" xfId="12451" xr:uid="{00000000-0005-0000-0000-0000C5300000}"/>
    <cellStyle name="Normal 2 15 16" xfId="12452" xr:uid="{00000000-0005-0000-0000-0000C6300000}"/>
    <cellStyle name="Normal 2 15 16 2" xfId="12453" xr:uid="{00000000-0005-0000-0000-0000C7300000}"/>
    <cellStyle name="Normal 2 15 16 2 2" xfId="12454" xr:uid="{00000000-0005-0000-0000-0000C8300000}"/>
    <cellStyle name="Normal 2 15 16 3" xfId="12455" xr:uid="{00000000-0005-0000-0000-0000C9300000}"/>
    <cellStyle name="Normal 2 15 17" xfId="12456" xr:uid="{00000000-0005-0000-0000-0000CA300000}"/>
    <cellStyle name="Normal 2 15 17 2" xfId="12457" xr:uid="{00000000-0005-0000-0000-0000CB300000}"/>
    <cellStyle name="Normal 2 15 17 2 2" xfId="12458" xr:uid="{00000000-0005-0000-0000-0000CC300000}"/>
    <cellStyle name="Normal 2 15 17 3" xfId="12459" xr:uid="{00000000-0005-0000-0000-0000CD300000}"/>
    <cellStyle name="Normal 2 15 18" xfId="12460" xr:uid="{00000000-0005-0000-0000-0000CE300000}"/>
    <cellStyle name="Normal 2 15 18 2" xfId="12461" xr:uid="{00000000-0005-0000-0000-0000CF300000}"/>
    <cellStyle name="Normal 2 15 18 2 2" xfId="12462" xr:uid="{00000000-0005-0000-0000-0000D0300000}"/>
    <cellStyle name="Normal 2 15 18 3" xfId="12463" xr:uid="{00000000-0005-0000-0000-0000D1300000}"/>
    <cellStyle name="Normal 2 15 19" xfId="12464" xr:uid="{00000000-0005-0000-0000-0000D2300000}"/>
    <cellStyle name="Normal 2 15 19 2" xfId="12465" xr:uid="{00000000-0005-0000-0000-0000D3300000}"/>
    <cellStyle name="Normal 2 15 19 2 2" xfId="12466" xr:uid="{00000000-0005-0000-0000-0000D4300000}"/>
    <cellStyle name="Normal 2 15 19 3" xfId="12467" xr:uid="{00000000-0005-0000-0000-0000D5300000}"/>
    <cellStyle name="Normal 2 15 2" xfId="12468" xr:uid="{00000000-0005-0000-0000-0000D6300000}"/>
    <cellStyle name="Normal 2 15 2 2" xfId="12469" xr:uid="{00000000-0005-0000-0000-0000D7300000}"/>
    <cellStyle name="Normal 2 15 2 2 2" xfId="12470" xr:uid="{00000000-0005-0000-0000-0000D8300000}"/>
    <cellStyle name="Normal 2 15 2 2 2 2" xfId="12471" xr:uid="{00000000-0005-0000-0000-0000D9300000}"/>
    <cellStyle name="Normal 2 15 2 2 2 3" xfId="12472" xr:uid="{00000000-0005-0000-0000-0000DA300000}"/>
    <cellStyle name="Normal 2 15 2 2 3" xfId="12473" xr:uid="{00000000-0005-0000-0000-0000DB300000}"/>
    <cellStyle name="Normal 2 15 2 2 4" xfId="12474" xr:uid="{00000000-0005-0000-0000-0000DC300000}"/>
    <cellStyle name="Normal 2 15 2 3" xfId="12475" xr:uid="{00000000-0005-0000-0000-0000DD300000}"/>
    <cellStyle name="Normal 2 15 2 3 2" xfId="12476" xr:uid="{00000000-0005-0000-0000-0000DE300000}"/>
    <cellStyle name="Normal 2 15 2 3 2 2" xfId="12477" xr:uid="{00000000-0005-0000-0000-0000DF300000}"/>
    <cellStyle name="Normal 2 15 2 3 3" xfId="12478" xr:uid="{00000000-0005-0000-0000-0000E0300000}"/>
    <cellStyle name="Normal 2 15 2 3 4" xfId="12479" xr:uid="{00000000-0005-0000-0000-0000E1300000}"/>
    <cellStyle name="Normal 2 15 2 4" xfId="12480" xr:uid="{00000000-0005-0000-0000-0000E2300000}"/>
    <cellStyle name="Normal 2 15 2 4 2" xfId="12481" xr:uid="{00000000-0005-0000-0000-0000E3300000}"/>
    <cellStyle name="Normal 2 15 2 5" xfId="12482" xr:uid="{00000000-0005-0000-0000-0000E4300000}"/>
    <cellStyle name="Normal 2 15 2 6" xfId="12483" xr:uid="{00000000-0005-0000-0000-0000E5300000}"/>
    <cellStyle name="Normal 2 15 2_Lcc_inputs" xfId="12484" xr:uid="{00000000-0005-0000-0000-0000E6300000}"/>
    <cellStyle name="Normal 2 15 20" xfId="12485" xr:uid="{00000000-0005-0000-0000-0000E7300000}"/>
    <cellStyle name="Normal 2 15 20 2" xfId="12486" xr:uid="{00000000-0005-0000-0000-0000E8300000}"/>
    <cellStyle name="Normal 2 15 20 2 2" xfId="12487" xr:uid="{00000000-0005-0000-0000-0000E9300000}"/>
    <cellStyle name="Normal 2 15 20 3" xfId="12488" xr:uid="{00000000-0005-0000-0000-0000EA300000}"/>
    <cellStyle name="Normal 2 15 21" xfId="12489" xr:uid="{00000000-0005-0000-0000-0000EB300000}"/>
    <cellStyle name="Normal 2 15 21 2" xfId="12490" xr:uid="{00000000-0005-0000-0000-0000EC300000}"/>
    <cellStyle name="Normal 2 15 21 2 2" xfId="12491" xr:uid="{00000000-0005-0000-0000-0000ED300000}"/>
    <cellStyle name="Normal 2 15 21 3" xfId="12492" xr:uid="{00000000-0005-0000-0000-0000EE300000}"/>
    <cellStyle name="Normal 2 15 22" xfId="12493" xr:uid="{00000000-0005-0000-0000-0000EF300000}"/>
    <cellStyle name="Normal 2 15 22 2" xfId="12494" xr:uid="{00000000-0005-0000-0000-0000F0300000}"/>
    <cellStyle name="Normal 2 15 22 2 2" xfId="12495" xr:uid="{00000000-0005-0000-0000-0000F1300000}"/>
    <cellStyle name="Normal 2 15 22 3" xfId="12496" xr:uid="{00000000-0005-0000-0000-0000F2300000}"/>
    <cellStyle name="Normal 2 15 23" xfId="12497" xr:uid="{00000000-0005-0000-0000-0000F3300000}"/>
    <cellStyle name="Normal 2 15 23 2" xfId="12498" xr:uid="{00000000-0005-0000-0000-0000F4300000}"/>
    <cellStyle name="Normal 2 15 23 2 2" xfId="12499" xr:uid="{00000000-0005-0000-0000-0000F5300000}"/>
    <cellStyle name="Normal 2 15 23 3" xfId="12500" xr:uid="{00000000-0005-0000-0000-0000F6300000}"/>
    <cellStyle name="Normal 2 15 24" xfId="12501" xr:uid="{00000000-0005-0000-0000-0000F7300000}"/>
    <cellStyle name="Normal 2 15 24 2" xfId="12502" xr:uid="{00000000-0005-0000-0000-0000F8300000}"/>
    <cellStyle name="Normal 2 15 25" xfId="12503" xr:uid="{00000000-0005-0000-0000-0000F9300000}"/>
    <cellStyle name="Normal 2 15 26" xfId="12504" xr:uid="{00000000-0005-0000-0000-0000FA300000}"/>
    <cellStyle name="Normal 2 15 3" xfId="12505" xr:uid="{00000000-0005-0000-0000-0000FB300000}"/>
    <cellStyle name="Normal 2 15 3 2" xfId="12506" xr:uid="{00000000-0005-0000-0000-0000FC300000}"/>
    <cellStyle name="Normal 2 15 3 2 2" xfId="12507" xr:uid="{00000000-0005-0000-0000-0000FD300000}"/>
    <cellStyle name="Normal 2 15 3 2 2 2" xfId="12508" xr:uid="{00000000-0005-0000-0000-0000FE300000}"/>
    <cellStyle name="Normal 2 15 3 2 3" xfId="12509" xr:uid="{00000000-0005-0000-0000-0000FF300000}"/>
    <cellStyle name="Normal 2 15 3 3" xfId="12510" xr:uid="{00000000-0005-0000-0000-000000310000}"/>
    <cellStyle name="Normal 2 15 3 3 2" xfId="12511" xr:uid="{00000000-0005-0000-0000-000001310000}"/>
    <cellStyle name="Normal 2 15 3 4" xfId="12512" xr:uid="{00000000-0005-0000-0000-000002310000}"/>
    <cellStyle name="Normal 2 15 3_Lcc_inputs" xfId="12513" xr:uid="{00000000-0005-0000-0000-000003310000}"/>
    <cellStyle name="Normal 2 15 4" xfId="12514" xr:uid="{00000000-0005-0000-0000-000004310000}"/>
    <cellStyle name="Normal 2 15 4 2" xfId="12515" xr:uid="{00000000-0005-0000-0000-000005310000}"/>
    <cellStyle name="Normal 2 15 4 2 2" xfId="12516" xr:uid="{00000000-0005-0000-0000-000006310000}"/>
    <cellStyle name="Normal 2 15 4 2 2 2" xfId="12517" xr:uid="{00000000-0005-0000-0000-000007310000}"/>
    <cellStyle name="Normal 2 15 4 2 3" xfId="12518" xr:uid="{00000000-0005-0000-0000-000008310000}"/>
    <cellStyle name="Normal 2 15 4 3" xfId="12519" xr:uid="{00000000-0005-0000-0000-000009310000}"/>
    <cellStyle name="Normal 2 15 4 3 2" xfId="12520" xr:uid="{00000000-0005-0000-0000-00000A310000}"/>
    <cellStyle name="Normal 2 15 4 4" xfId="12521" xr:uid="{00000000-0005-0000-0000-00000B310000}"/>
    <cellStyle name="Normal 2 15 5" xfId="12522" xr:uid="{00000000-0005-0000-0000-00000C310000}"/>
    <cellStyle name="Normal 2 15 5 2" xfId="12523" xr:uid="{00000000-0005-0000-0000-00000D310000}"/>
    <cellStyle name="Normal 2 15 5 2 2" xfId="12524" xr:uid="{00000000-0005-0000-0000-00000E310000}"/>
    <cellStyle name="Normal 2 15 5 2 3" xfId="12525" xr:uid="{00000000-0005-0000-0000-00000F310000}"/>
    <cellStyle name="Normal 2 15 5 3" xfId="12526" xr:uid="{00000000-0005-0000-0000-000010310000}"/>
    <cellStyle name="Normal 2 15 5 4" xfId="12527" xr:uid="{00000000-0005-0000-0000-000011310000}"/>
    <cellStyle name="Normal 2 15 6" xfId="12528" xr:uid="{00000000-0005-0000-0000-000012310000}"/>
    <cellStyle name="Normal 2 15 6 2" xfId="12529" xr:uid="{00000000-0005-0000-0000-000013310000}"/>
    <cellStyle name="Normal 2 15 6 2 2" xfId="12530" xr:uid="{00000000-0005-0000-0000-000014310000}"/>
    <cellStyle name="Normal 2 15 6 3" xfId="12531" xr:uid="{00000000-0005-0000-0000-000015310000}"/>
    <cellStyle name="Normal 2 15 6 4" xfId="12532" xr:uid="{00000000-0005-0000-0000-000016310000}"/>
    <cellStyle name="Normal 2 15 7" xfId="12533" xr:uid="{00000000-0005-0000-0000-000017310000}"/>
    <cellStyle name="Normal 2 15 7 2" xfId="12534" xr:uid="{00000000-0005-0000-0000-000018310000}"/>
    <cellStyle name="Normal 2 15 7 2 2" xfId="12535" xr:uid="{00000000-0005-0000-0000-000019310000}"/>
    <cellStyle name="Normal 2 15 7 3" xfId="12536" xr:uid="{00000000-0005-0000-0000-00001A310000}"/>
    <cellStyle name="Normal 2 15 8" xfId="12537" xr:uid="{00000000-0005-0000-0000-00001B310000}"/>
    <cellStyle name="Normal 2 15 8 2" xfId="12538" xr:uid="{00000000-0005-0000-0000-00001C310000}"/>
    <cellStyle name="Normal 2 15 8 2 2" xfId="12539" xr:uid="{00000000-0005-0000-0000-00001D310000}"/>
    <cellStyle name="Normal 2 15 8 3" xfId="12540" xr:uid="{00000000-0005-0000-0000-00001E310000}"/>
    <cellStyle name="Normal 2 15 9" xfId="12541" xr:uid="{00000000-0005-0000-0000-00001F310000}"/>
    <cellStyle name="Normal 2 15 9 2" xfId="12542" xr:uid="{00000000-0005-0000-0000-000020310000}"/>
    <cellStyle name="Normal 2 15 9 2 2" xfId="12543" xr:uid="{00000000-0005-0000-0000-000021310000}"/>
    <cellStyle name="Normal 2 15 9 3" xfId="12544" xr:uid="{00000000-0005-0000-0000-000022310000}"/>
    <cellStyle name="Normal 2 15_Lcc_inputs" xfId="12545" xr:uid="{00000000-0005-0000-0000-000023310000}"/>
    <cellStyle name="Normal 2 16" xfId="12546" xr:uid="{00000000-0005-0000-0000-000024310000}"/>
    <cellStyle name="Normal 2 16 10" xfId="12547" xr:uid="{00000000-0005-0000-0000-000025310000}"/>
    <cellStyle name="Normal 2 16 10 2" xfId="12548" xr:uid="{00000000-0005-0000-0000-000026310000}"/>
    <cellStyle name="Normal 2 16 10 2 2" xfId="12549" xr:uid="{00000000-0005-0000-0000-000027310000}"/>
    <cellStyle name="Normal 2 16 10 3" xfId="12550" xr:uid="{00000000-0005-0000-0000-000028310000}"/>
    <cellStyle name="Normal 2 16 11" xfId="12551" xr:uid="{00000000-0005-0000-0000-000029310000}"/>
    <cellStyle name="Normal 2 16 11 2" xfId="12552" xr:uid="{00000000-0005-0000-0000-00002A310000}"/>
    <cellStyle name="Normal 2 16 11 2 2" xfId="12553" xr:uid="{00000000-0005-0000-0000-00002B310000}"/>
    <cellStyle name="Normal 2 16 11 3" xfId="12554" xr:uid="{00000000-0005-0000-0000-00002C310000}"/>
    <cellStyle name="Normal 2 16 12" xfId="12555" xr:uid="{00000000-0005-0000-0000-00002D310000}"/>
    <cellStyle name="Normal 2 16 12 2" xfId="12556" xr:uid="{00000000-0005-0000-0000-00002E310000}"/>
    <cellStyle name="Normal 2 16 12 2 2" xfId="12557" xr:uid="{00000000-0005-0000-0000-00002F310000}"/>
    <cellStyle name="Normal 2 16 12 3" xfId="12558" xr:uid="{00000000-0005-0000-0000-000030310000}"/>
    <cellStyle name="Normal 2 16 13" xfId="12559" xr:uid="{00000000-0005-0000-0000-000031310000}"/>
    <cellStyle name="Normal 2 16 13 2" xfId="12560" xr:uid="{00000000-0005-0000-0000-000032310000}"/>
    <cellStyle name="Normal 2 16 13 2 2" xfId="12561" xr:uid="{00000000-0005-0000-0000-000033310000}"/>
    <cellStyle name="Normal 2 16 13 3" xfId="12562" xr:uid="{00000000-0005-0000-0000-000034310000}"/>
    <cellStyle name="Normal 2 16 14" xfId="12563" xr:uid="{00000000-0005-0000-0000-000035310000}"/>
    <cellStyle name="Normal 2 16 14 2" xfId="12564" xr:uid="{00000000-0005-0000-0000-000036310000}"/>
    <cellStyle name="Normal 2 16 14 2 2" xfId="12565" xr:uid="{00000000-0005-0000-0000-000037310000}"/>
    <cellStyle name="Normal 2 16 14 3" xfId="12566" xr:uid="{00000000-0005-0000-0000-000038310000}"/>
    <cellStyle name="Normal 2 16 15" xfId="12567" xr:uid="{00000000-0005-0000-0000-000039310000}"/>
    <cellStyle name="Normal 2 16 15 2" xfId="12568" xr:uid="{00000000-0005-0000-0000-00003A310000}"/>
    <cellStyle name="Normal 2 16 15 2 2" xfId="12569" xr:uid="{00000000-0005-0000-0000-00003B310000}"/>
    <cellStyle name="Normal 2 16 15 3" xfId="12570" xr:uid="{00000000-0005-0000-0000-00003C310000}"/>
    <cellStyle name="Normal 2 16 16" xfId="12571" xr:uid="{00000000-0005-0000-0000-00003D310000}"/>
    <cellStyle name="Normal 2 16 16 2" xfId="12572" xr:uid="{00000000-0005-0000-0000-00003E310000}"/>
    <cellStyle name="Normal 2 16 16 2 2" xfId="12573" xr:uid="{00000000-0005-0000-0000-00003F310000}"/>
    <cellStyle name="Normal 2 16 16 3" xfId="12574" xr:uid="{00000000-0005-0000-0000-000040310000}"/>
    <cellStyle name="Normal 2 16 17" xfId="12575" xr:uid="{00000000-0005-0000-0000-000041310000}"/>
    <cellStyle name="Normal 2 16 17 2" xfId="12576" xr:uid="{00000000-0005-0000-0000-000042310000}"/>
    <cellStyle name="Normal 2 16 17 2 2" xfId="12577" xr:uid="{00000000-0005-0000-0000-000043310000}"/>
    <cellStyle name="Normal 2 16 17 3" xfId="12578" xr:uid="{00000000-0005-0000-0000-000044310000}"/>
    <cellStyle name="Normal 2 16 18" xfId="12579" xr:uid="{00000000-0005-0000-0000-000045310000}"/>
    <cellStyle name="Normal 2 16 18 2" xfId="12580" xr:uid="{00000000-0005-0000-0000-000046310000}"/>
    <cellStyle name="Normal 2 16 18 2 2" xfId="12581" xr:uid="{00000000-0005-0000-0000-000047310000}"/>
    <cellStyle name="Normal 2 16 18 3" xfId="12582" xr:uid="{00000000-0005-0000-0000-000048310000}"/>
    <cellStyle name="Normal 2 16 19" xfId="12583" xr:uid="{00000000-0005-0000-0000-000049310000}"/>
    <cellStyle name="Normal 2 16 19 2" xfId="12584" xr:uid="{00000000-0005-0000-0000-00004A310000}"/>
    <cellStyle name="Normal 2 16 19 2 2" xfId="12585" xr:uid="{00000000-0005-0000-0000-00004B310000}"/>
    <cellStyle name="Normal 2 16 19 3" xfId="12586" xr:uid="{00000000-0005-0000-0000-00004C310000}"/>
    <cellStyle name="Normal 2 16 2" xfId="12587" xr:uid="{00000000-0005-0000-0000-00004D310000}"/>
    <cellStyle name="Normal 2 16 2 2" xfId="12588" xr:uid="{00000000-0005-0000-0000-00004E310000}"/>
    <cellStyle name="Normal 2 16 2 2 2" xfId="12589" xr:uid="{00000000-0005-0000-0000-00004F310000}"/>
    <cellStyle name="Normal 2 16 2 3" xfId="12590" xr:uid="{00000000-0005-0000-0000-000050310000}"/>
    <cellStyle name="Normal 2 16 2 4" xfId="12591" xr:uid="{00000000-0005-0000-0000-000051310000}"/>
    <cellStyle name="Normal 2 16 20" xfId="12592" xr:uid="{00000000-0005-0000-0000-000052310000}"/>
    <cellStyle name="Normal 2 16 20 2" xfId="12593" xr:uid="{00000000-0005-0000-0000-000053310000}"/>
    <cellStyle name="Normal 2 16 20 2 2" xfId="12594" xr:uid="{00000000-0005-0000-0000-000054310000}"/>
    <cellStyle name="Normal 2 16 20 3" xfId="12595" xr:uid="{00000000-0005-0000-0000-000055310000}"/>
    <cellStyle name="Normal 2 16 21" xfId="12596" xr:uid="{00000000-0005-0000-0000-000056310000}"/>
    <cellStyle name="Normal 2 16 21 2" xfId="12597" xr:uid="{00000000-0005-0000-0000-000057310000}"/>
    <cellStyle name="Normal 2 16 21 2 2" xfId="12598" xr:uid="{00000000-0005-0000-0000-000058310000}"/>
    <cellStyle name="Normal 2 16 21 3" xfId="12599" xr:uid="{00000000-0005-0000-0000-000059310000}"/>
    <cellStyle name="Normal 2 16 22" xfId="12600" xr:uid="{00000000-0005-0000-0000-00005A310000}"/>
    <cellStyle name="Normal 2 16 22 2" xfId="12601" xr:uid="{00000000-0005-0000-0000-00005B310000}"/>
    <cellStyle name="Normal 2 16 22 2 2" xfId="12602" xr:uid="{00000000-0005-0000-0000-00005C310000}"/>
    <cellStyle name="Normal 2 16 22 3" xfId="12603" xr:uid="{00000000-0005-0000-0000-00005D310000}"/>
    <cellStyle name="Normal 2 16 23" xfId="12604" xr:uid="{00000000-0005-0000-0000-00005E310000}"/>
    <cellStyle name="Normal 2 16 23 2" xfId="12605" xr:uid="{00000000-0005-0000-0000-00005F310000}"/>
    <cellStyle name="Normal 2 16 23 2 2" xfId="12606" xr:uid="{00000000-0005-0000-0000-000060310000}"/>
    <cellStyle name="Normal 2 16 23 3" xfId="12607" xr:uid="{00000000-0005-0000-0000-000061310000}"/>
    <cellStyle name="Normal 2 16 24" xfId="12608" xr:uid="{00000000-0005-0000-0000-000062310000}"/>
    <cellStyle name="Normal 2 16 24 2" xfId="12609" xr:uid="{00000000-0005-0000-0000-000063310000}"/>
    <cellStyle name="Normal 2 16 25" xfId="12610" xr:uid="{00000000-0005-0000-0000-000064310000}"/>
    <cellStyle name="Normal 2 16 26" xfId="12611" xr:uid="{00000000-0005-0000-0000-000065310000}"/>
    <cellStyle name="Normal 2 16 3" xfId="12612" xr:uid="{00000000-0005-0000-0000-000066310000}"/>
    <cellStyle name="Normal 2 16 3 2" xfId="12613" xr:uid="{00000000-0005-0000-0000-000067310000}"/>
    <cellStyle name="Normal 2 16 3 2 2" xfId="12614" xr:uid="{00000000-0005-0000-0000-000068310000}"/>
    <cellStyle name="Normal 2 16 3 3" xfId="12615" xr:uid="{00000000-0005-0000-0000-000069310000}"/>
    <cellStyle name="Normal 2 16 4" xfId="12616" xr:uid="{00000000-0005-0000-0000-00006A310000}"/>
    <cellStyle name="Normal 2 16 4 2" xfId="12617" xr:uid="{00000000-0005-0000-0000-00006B310000}"/>
    <cellStyle name="Normal 2 16 4 2 2" xfId="12618" xr:uid="{00000000-0005-0000-0000-00006C310000}"/>
    <cellStyle name="Normal 2 16 4 3" xfId="12619" xr:uid="{00000000-0005-0000-0000-00006D310000}"/>
    <cellStyle name="Normal 2 16 5" xfId="12620" xr:uid="{00000000-0005-0000-0000-00006E310000}"/>
    <cellStyle name="Normal 2 16 5 2" xfId="12621" xr:uid="{00000000-0005-0000-0000-00006F310000}"/>
    <cellStyle name="Normal 2 16 5 2 2" xfId="12622" xr:uid="{00000000-0005-0000-0000-000070310000}"/>
    <cellStyle name="Normal 2 16 5 3" xfId="12623" xr:uid="{00000000-0005-0000-0000-000071310000}"/>
    <cellStyle name="Normal 2 16 6" xfId="12624" xr:uid="{00000000-0005-0000-0000-000072310000}"/>
    <cellStyle name="Normal 2 16 6 2" xfId="12625" xr:uid="{00000000-0005-0000-0000-000073310000}"/>
    <cellStyle name="Normal 2 16 6 2 2" xfId="12626" xr:uid="{00000000-0005-0000-0000-000074310000}"/>
    <cellStyle name="Normal 2 16 6 3" xfId="12627" xr:uid="{00000000-0005-0000-0000-000075310000}"/>
    <cellStyle name="Normal 2 16 7" xfId="12628" xr:uid="{00000000-0005-0000-0000-000076310000}"/>
    <cellStyle name="Normal 2 16 7 2" xfId="12629" xr:uid="{00000000-0005-0000-0000-000077310000}"/>
    <cellStyle name="Normal 2 16 7 2 2" xfId="12630" xr:uid="{00000000-0005-0000-0000-000078310000}"/>
    <cellStyle name="Normal 2 16 7 3" xfId="12631" xr:uid="{00000000-0005-0000-0000-000079310000}"/>
    <cellStyle name="Normal 2 16 8" xfId="12632" xr:uid="{00000000-0005-0000-0000-00007A310000}"/>
    <cellStyle name="Normal 2 16 8 2" xfId="12633" xr:uid="{00000000-0005-0000-0000-00007B310000}"/>
    <cellStyle name="Normal 2 16 8 2 2" xfId="12634" xr:uid="{00000000-0005-0000-0000-00007C310000}"/>
    <cellStyle name="Normal 2 16 8 3" xfId="12635" xr:uid="{00000000-0005-0000-0000-00007D310000}"/>
    <cellStyle name="Normal 2 16 9" xfId="12636" xr:uid="{00000000-0005-0000-0000-00007E310000}"/>
    <cellStyle name="Normal 2 16 9 2" xfId="12637" xr:uid="{00000000-0005-0000-0000-00007F310000}"/>
    <cellStyle name="Normal 2 16 9 2 2" xfId="12638" xr:uid="{00000000-0005-0000-0000-000080310000}"/>
    <cellStyle name="Normal 2 16 9 3" xfId="12639" xr:uid="{00000000-0005-0000-0000-000081310000}"/>
    <cellStyle name="Normal 2 16_Lcc_inputs" xfId="12640" xr:uid="{00000000-0005-0000-0000-000082310000}"/>
    <cellStyle name="Normal 2 17" xfId="12641" xr:uid="{00000000-0005-0000-0000-000083310000}"/>
    <cellStyle name="Normal 2 17 10" xfId="12642" xr:uid="{00000000-0005-0000-0000-000084310000}"/>
    <cellStyle name="Normal 2 17 10 2" xfId="12643" xr:uid="{00000000-0005-0000-0000-000085310000}"/>
    <cellStyle name="Normal 2 17 10 2 2" xfId="12644" xr:uid="{00000000-0005-0000-0000-000086310000}"/>
    <cellStyle name="Normal 2 17 10 3" xfId="12645" xr:uid="{00000000-0005-0000-0000-000087310000}"/>
    <cellStyle name="Normal 2 17 11" xfId="12646" xr:uid="{00000000-0005-0000-0000-000088310000}"/>
    <cellStyle name="Normal 2 17 11 2" xfId="12647" xr:uid="{00000000-0005-0000-0000-000089310000}"/>
    <cellStyle name="Normal 2 17 11 2 2" xfId="12648" xr:uid="{00000000-0005-0000-0000-00008A310000}"/>
    <cellStyle name="Normal 2 17 11 3" xfId="12649" xr:uid="{00000000-0005-0000-0000-00008B310000}"/>
    <cellStyle name="Normal 2 17 12" xfId="12650" xr:uid="{00000000-0005-0000-0000-00008C310000}"/>
    <cellStyle name="Normal 2 17 12 2" xfId="12651" xr:uid="{00000000-0005-0000-0000-00008D310000}"/>
    <cellStyle name="Normal 2 17 12 2 2" xfId="12652" xr:uid="{00000000-0005-0000-0000-00008E310000}"/>
    <cellStyle name="Normal 2 17 12 3" xfId="12653" xr:uid="{00000000-0005-0000-0000-00008F310000}"/>
    <cellStyle name="Normal 2 17 13" xfId="12654" xr:uid="{00000000-0005-0000-0000-000090310000}"/>
    <cellStyle name="Normal 2 17 13 2" xfId="12655" xr:uid="{00000000-0005-0000-0000-000091310000}"/>
    <cellStyle name="Normal 2 17 13 2 2" xfId="12656" xr:uid="{00000000-0005-0000-0000-000092310000}"/>
    <cellStyle name="Normal 2 17 13 3" xfId="12657" xr:uid="{00000000-0005-0000-0000-000093310000}"/>
    <cellStyle name="Normal 2 17 14" xfId="12658" xr:uid="{00000000-0005-0000-0000-000094310000}"/>
    <cellStyle name="Normal 2 17 14 2" xfId="12659" xr:uid="{00000000-0005-0000-0000-000095310000}"/>
    <cellStyle name="Normal 2 17 14 2 2" xfId="12660" xr:uid="{00000000-0005-0000-0000-000096310000}"/>
    <cellStyle name="Normal 2 17 14 3" xfId="12661" xr:uid="{00000000-0005-0000-0000-000097310000}"/>
    <cellStyle name="Normal 2 17 15" xfId="12662" xr:uid="{00000000-0005-0000-0000-000098310000}"/>
    <cellStyle name="Normal 2 17 15 2" xfId="12663" xr:uid="{00000000-0005-0000-0000-000099310000}"/>
    <cellStyle name="Normal 2 17 15 2 2" xfId="12664" xr:uid="{00000000-0005-0000-0000-00009A310000}"/>
    <cellStyle name="Normal 2 17 15 3" xfId="12665" xr:uid="{00000000-0005-0000-0000-00009B310000}"/>
    <cellStyle name="Normal 2 17 16" xfId="12666" xr:uid="{00000000-0005-0000-0000-00009C310000}"/>
    <cellStyle name="Normal 2 17 16 2" xfId="12667" xr:uid="{00000000-0005-0000-0000-00009D310000}"/>
    <cellStyle name="Normal 2 17 16 2 2" xfId="12668" xr:uid="{00000000-0005-0000-0000-00009E310000}"/>
    <cellStyle name="Normal 2 17 16 3" xfId="12669" xr:uid="{00000000-0005-0000-0000-00009F310000}"/>
    <cellStyle name="Normal 2 17 17" xfId="12670" xr:uid="{00000000-0005-0000-0000-0000A0310000}"/>
    <cellStyle name="Normal 2 17 17 2" xfId="12671" xr:uid="{00000000-0005-0000-0000-0000A1310000}"/>
    <cellStyle name="Normal 2 17 17 2 2" xfId="12672" xr:uid="{00000000-0005-0000-0000-0000A2310000}"/>
    <cellStyle name="Normal 2 17 17 3" xfId="12673" xr:uid="{00000000-0005-0000-0000-0000A3310000}"/>
    <cellStyle name="Normal 2 17 18" xfId="12674" xr:uid="{00000000-0005-0000-0000-0000A4310000}"/>
    <cellStyle name="Normal 2 17 18 2" xfId="12675" xr:uid="{00000000-0005-0000-0000-0000A5310000}"/>
    <cellStyle name="Normal 2 17 18 2 2" xfId="12676" xr:uid="{00000000-0005-0000-0000-0000A6310000}"/>
    <cellStyle name="Normal 2 17 18 3" xfId="12677" xr:uid="{00000000-0005-0000-0000-0000A7310000}"/>
    <cellStyle name="Normal 2 17 19" xfId="12678" xr:uid="{00000000-0005-0000-0000-0000A8310000}"/>
    <cellStyle name="Normal 2 17 19 2" xfId="12679" xr:uid="{00000000-0005-0000-0000-0000A9310000}"/>
    <cellStyle name="Normal 2 17 19 2 2" xfId="12680" xr:uid="{00000000-0005-0000-0000-0000AA310000}"/>
    <cellStyle name="Normal 2 17 19 3" xfId="12681" xr:uid="{00000000-0005-0000-0000-0000AB310000}"/>
    <cellStyle name="Normal 2 17 2" xfId="12682" xr:uid="{00000000-0005-0000-0000-0000AC310000}"/>
    <cellStyle name="Normal 2 17 2 2" xfId="12683" xr:uid="{00000000-0005-0000-0000-0000AD310000}"/>
    <cellStyle name="Normal 2 17 2 2 2" xfId="12684" xr:uid="{00000000-0005-0000-0000-0000AE310000}"/>
    <cellStyle name="Normal 2 17 2 3" xfId="12685" xr:uid="{00000000-0005-0000-0000-0000AF310000}"/>
    <cellStyle name="Normal 2 17 20" xfId="12686" xr:uid="{00000000-0005-0000-0000-0000B0310000}"/>
    <cellStyle name="Normal 2 17 20 2" xfId="12687" xr:uid="{00000000-0005-0000-0000-0000B1310000}"/>
    <cellStyle name="Normal 2 17 20 2 2" xfId="12688" xr:uid="{00000000-0005-0000-0000-0000B2310000}"/>
    <cellStyle name="Normal 2 17 20 3" xfId="12689" xr:uid="{00000000-0005-0000-0000-0000B3310000}"/>
    <cellStyle name="Normal 2 17 21" xfId="12690" xr:uid="{00000000-0005-0000-0000-0000B4310000}"/>
    <cellStyle name="Normal 2 17 21 2" xfId="12691" xr:uid="{00000000-0005-0000-0000-0000B5310000}"/>
    <cellStyle name="Normal 2 17 21 2 2" xfId="12692" xr:uid="{00000000-0005-0000-0000-0000B6310000}"/>
    <cellStyle name="Normal 2 17 21 3" xfId="12693" xr:uid="{00000000-0005-0000-0000-0000B7310000}"/>
    <cellStyle name="Normal 2 17 22" xfId="12694" xr:uid="{00000000-0005-0000-0000-0000B8310000}"/>
    <cellStyle name="Normal 2 17 22 2" xfId="12695" xr:uid="{00000000-0005-0000-0000-0000B9310000}"/>
    <cellStyle name="Normal 2 17 22 2 2" xfId="12696" xr:uid="{00000000-0005-0000-0000-0000BA310000}"/>
    <cellStyle name="Normal 2 17 22 3" xfId="12697" xr:uid="{00000000-0005-0000-0000-0000BB310000}"/>
    <cellStyle name="Normal 2 17 23" xfId="12698" xr:uid="{00000000-0005-0000-0000-0000BC310000}"/>
    <cellStyle name="Normal 2 17 23 2" xfId="12699" xr:uid="{00000000-0005-0000-0000-0000BD310000}"/>
    <cellStyle name="Normal 2 17 23 2 2" xfId="12700" xr:uid="{00000000-0005-0000-0000-0000BE310000}"/>
    <cellStyle name="Normal 2 17 23 3" xfId="12701" xr:uid="{00000000-0005-0000-0000-0000BF310000}"/>
    <cellStyle name="Normal 2 17 24" xfId="12702" xr:uid="{00000000-0005-0000-0000-0000C0310000}"/>
    <cellStyle name="Normal 2 17 24 2" xfId="12703" xr:uid="{00000000-0005-0000-0000-0000C1310000}"/>
    <cellStyle name="Normal 2 17 25" xfId="12704" xr:uid="{00000000-0005-0000-0000-0000C2310000}"/>
    <cellStyle name="Normal 2 17 26" xfId="12705" xr:uid="{00000000-0005-0000-0000-0000C3310000}"/>
    <cellStyle name="Normal 2 17 3" xfId="12706" xr:uid="{00000000-0005-0000-0000-0000C4310000}"/>
    <cellStyle name="Normal 2 17 3 2" xfId="12707" xr:uid="{00000000-0005-0000-0000-0000C5310000}"/>
    <cellStyle name="Normal 2 17 3 2 2" xfId="12708" xr:uid="{00000000-0005-0000-0000-0000C6310000}"/>
    <cellStyle name="Normal 2 17 3 3" xfId="12709" xr:uid="{00000000-0005-0000-0000-0000C7310000}"/>
    <cellStyle name="Normal 2 17 4" xfId="12710" xr:uid="{00000000-0005-0000-0000-0000C8310000}"/>
    <cellStyle name="Normal 2 17 4 2" xfId="12711" xr:uid="{00000000-0005-0000-0000-0000C9310000}"/>
    <cellStyle name="Normal 2 17 4 2 2" xfId="12712" xr:uid="{00000000-0005-0000-0000-0000CA310000}"/>
    <cellStyle name="Normal 2 17 4 3" xfId="12713" xr:uid="{00000000-0005-0000-0000-0000CB310000}"/>
    <cellStyle name="Normal 2 17 5" xfId="12714" xr:uid="{00000000-0005-0000-0000-0000CC310000}"/>
    <cellStyle name="Normal 2 17 5 2" xfId="12715" xr:uid="{00000000-0005-0000-0000-0000CD310000}"/>
    <cellStyle name="Normal 2 17 5 2 2" xfId="12716" xr:uid="{00000000-0005-0000-0000-0000CE310000}"/>
    <cellStyle name="Normal 2 17 5 3" xfId="12717" xr:uid="{00000000-0005-0000-0000-0000CF310000}"/>
    <cellStyle name="Normal 2 17 6" xfId="12718" xr:uid="{00000000-0005-0000-0000-0000D0310000}"/>
    <cellStyle name="Normal 2 17 6 2" xfId="12719" xr:uid="{00000000-0005-0000-0000-0000D1310000}"/>
    <cellStyle name="Normal 2 17 6 2 2" xfId="12720" xr:uid="{00000000-0005-0000-0000-0000D2310000}"/>
    <cellStyle name="Normal 2 17 6 3" xfId="12721" xr:uid="{00000000-0005-0000-0000-0000D3310000}"/>
    <cellStyle name="Normal 2 17 7" xfId="12722" xr:uid="{00000000-0005-0000-0000-0000D4310000}"/>
    <cellStyle name="Normal 2 17 7 2" xfId="12723" xr:uid="{00000000-0005-0000-0000-0000D5310000}"/>
    <cellStyle name="Normal 2 17 7 2 2" xfId="12724" xr:uid="{00000000-0005-0000-0000-0000D6310000}"/>
    <cellStyle name="Normal 2 17 7 3" xfId="12725" xr:uid="{00000000-0005-0000-0000-0000D7310000}"/>
    <cellStyle name="Normal 2 17 8" xfId="12726" xr:uid="{00000000-0005-0000-0000-0000D8310000}"/>
    <cellStyle name="Normal 2 17 8 2" xfId="12727" xr:uid="{00000000-0005-0000-0000-0000D9310000}"/>
    <cellStyle name="Normal 2 17 8 2 2" xfId="12728" xr:uid="{00000000-0005-0000-0000-0000DA310000}"/>
    <cellStyle name="Normal 2 17 8 3" xfId="12729" xr:uid="{00000000-0005-0000-0000-0000DB310000}"/>
    <cellStyle name="Normal 2 17 9" xfId="12730" xr:uid="{00000000-0005-0000-0000-0000DC310000}"/>
    <cellStyle name="Normal 2 17 9 2" xfId="12731" xr:uid="{00000000-0005-0000-0000-0000DD310000}"/>
    <cellStyle name="Normal 2 17 9 2 2" xfId="12732" xr:uid="{00000000-0005-0000-0000-0000DE310000}"/>
    <cellStyle name="Normal 2 17 9 3" xfId="12733" xr:uid="{00000000-0005-0000-0000-0000DF310000}"/>
    <cellStyle name="Normal 2 18" xfId="12734" xr:uid="{00000000-0005-0000-0000-0000E0310000}"/>
    <cellStyle name="Normal 2 18 10" xfId="12735" xr:uid="{00000000-0005-0000-0000-0000E1310000}"/>
    <cellStyle name="Normal 2 18 10 2" xfId="12736" xr:uid="{00000000-0005-0000-0000-0000E2310000}"/>
    <cellStyle name="Normal 2 18 10 2 2" xfId="12737" xr:uid="{00000000-0005-0000-0000-0000E3310000}"/>
    <cellStyle name="Normal 2 18 10 3" xfId="12738" xr:uid="{00000000-0005-0000-0000-0000E4310000}"/>
    <cellStyle name="Normal 2 18 11" xfId="12739" xr:uid="{00000000-0005-0000-0000-0000E5310000}"/>
    <cellStyle name="Normal 2 18 11 2" xfId="12740" xr:uid="{00000000-0005-0000-0000-0000E6310000}"/>
    <cellStyle name="Normal 2 18 11 2 2" xfId="12741" xr:uid="{00000000-0005-0000-0000-0000E7310000}"/>
    <cellStyle name="Normal 2 18 11 3" xfId="12742" xr:uid="{00000000-0005-0000-0000-0000E8310000}"/>
    <cellStyle name="Normal 2 18 12" xfId="12743" xr:uid="{00000000-0005-0000-0000-0000E9310000}"/>
    <cellStyle name="Normal 2 18 12 2" xfId="12744" xr:uid="{00000000-0005-0000-0000-0000EA310000}"/>
    <cellStyle name="Normal 2 18 12 2 2" xfId="12745" xr:uid="{00000000-0005-0000-0000-0000EB310000}"/>
    <cellStyle name="Normal 2 18 12 3" xfId="12746" xr:uid="{00000000-0005-0000-0000-0000EC310000}"/>
    <cellStyle name="Normal 2 18 13" xfId="12747" xr:uid="{00000000-0005-0000-0000-0000ED310000}"/>
    <cellStyle name="Normal 2 18 13 2" xfId="12748" xr:uid="{00000000-0005-0000-0000-0000EE310000}"/>
    <cellStyle name="Normal 2 18 13 2 2" xfId="12749" xr:uid="{00000000-0005-0000-0000-0000EF310000}"/>
    <cellStyle name="Normal 2 18 13 3" xfId="12750" xr:uid="{00000000-0005-0000-0000-0000F0310000}"/>
    <cellStyle name="Normal 2 18 14" xfId="12751" xr:uid="{00000000-0005-0000-0000-0000F1310000}"/>
    <cellStyle name="Normal 2 18 14 2" xfId="12752" xr:uid="{00000000-0005-0000-0000-0000F2310000}"/>
    <cellStyle name="Normal 2 18 14 2 2" xfId="12753" xr:uid="{00000000-0005-0000-0000-0000F3310000}"/>
    <cellStyle name="Normal 2 18 14 3" xfId="12754" xr:uid="{00000000-0005-0000-0000-0000F4310000}"/>
    <cellStyle name="Normal 2 18 15" xfId="12755" xr:uid="{00000000-0005-0000-0000-0000F5310000}"/>
    <cellStyle name="Normal 2 18 15 2" xfId="12756" xr:uid="{00000000-0005-0000-0000-0000F6310000}"/>
    <cellStyle name="Normal 2 18 15 2 2" xfId="12757" xr:uid="{00000000-0005-0000-0000-0000F7310000}"/>
    <cellStyle name="Normal 2 18 15 3" xfId="12758" xr:uid="{00000000-0005-0000-0000-0000F8310000}"/>
    <cellStyle name="Normal 2 18 16" xfId="12759" xr:uid="{00000000-0005-0000-0000-0000F9310000}"/>
    <cellStyle name="Normal 2 18 16 2" xfId="12760" xr:uid="{00000000-0005-0000-0000-0000FA310000}"/>
    <cellStyle name="Normal 2 18 16 2 2" xfId="12761" xr:uid="{00000000-0005-0000-0000-0000FB310000}"/>
    <cellStyle name="Normal 2 18 16 3" xfId="12762" xr:uid="{00000000-0005-0000-0000-0000FC310000}"/>
    <cellStyle name="Normal 2 18 17" xfId="12763" xr:uid="{00000000-0005-0000-0000-0000FD310000}"/>
    <cellStyle name="Normal 2 18 17 2" xfId="12764" xr:uid="{00000000-0005-0000-0000-0000FE310000}"/>
    <cellStyle name="Normal 2 18 17 2 2" xfId="12765" xr:uid="{00000000-0005-0000-0000-0000FF310000}"/>
    <cellStyle name="Normal 2 18 17 3" xfId="12766" xr:uid="{00000000-0005-0000-0000-000000320000}"/>
    <cellStyle name="Normal 2 18 18" xfId="12767" xr:uid="{00000000-0005-0000-0000-000001320000}"/>
    <cellStyle name="Normal 2 18 18 2" xfId="12768" xr:uid="{00000000-0005-0000-0000-000002320000}"/>
    <cellStyle name="Normal 2 18 18 2 2" xfId="12769" xr:uid="{00000000-0005-0000-0000-000003320000}"/>
    <cellStyle name="Normal 2 18 18 3" xfId="12770" xr:uid="{00000000-0005-0000-0000-000004320000}"/>
    <cellStyle name="Normal 2 18 19" xfId="12771" xr:uid="{00000000-0005-0000-0000-000005320000}"/>
    <cellStyle name="Normal 2 18 19 2" xfId="12772" xr:uid="{00000000-0005-0000-0000-000006320000}"/>
    <cellStyle name="Normal 2 18 19 2 2" xfId="12773" xr:uid="{00000000-0005-0000-0000-000007320000}"/>
    <cellStyle name="Normal 2 18 19 3" xfId="12774" xr:uid="{00000000-0005-0000-0000-000008320000}"/>
    <cellStyle name="Normal 2 18 2" xfId="12775" xr:uid="{00000000-0005-0000-0000-000009320000}"/>
    <cellStyle name="Normal 2 18 2 2" xfId="12776" xr:uid="{00000000-0005-0000-0000-00000A320000}"/>
    <cellStyle name="Normal 2 18 2 2 2" xfId="12777" xr:uid="{00000000-0005-0000-0000-00000B320000}"/>
    <cellStyle name="Normal 2 18 2 3" xfId="12778" xr:uid="{00000000-0005-0000-0000-00000C320000}"/>
    <cellStyle name="Normal 2 18 20" xfId="12779" xr:uid="{00000000-0005-0000-0000-00000D320000}"/>
    <cellStyle name="Normal 2 18 20 2" xfId="12780" xr:uid="{00000000-0005-0000-0000-00000E320000}"/>
    <cellStyle name="Normal 2 18 20 2 2" xfId="12781" xr:uid="{00000000-0005-0000-0000-00000F320000}"/>
    <cellStyle name="Normal 2 18 20 3" xfId="12782" xr:uid="{00000000-0005-0000-0000-000010320000}"/>
    <cellStyle name="Normal 2 18 21" xfId="12783" xr:uid="{00000000-0005-0000-0000-000011320000}"/>
    <cellStyle name="Normal 2 18 21 2" xfId="12784" xr:uid="{00000000-0005-0000-0000-000012320000}"/>
    <cellStyle name="Normal 2 18 21 2 2" xfId="12785" xr:uid="{00000000-0005-0000-0000-000013320000}"/>
    <cellStyle name="Normal 2 18 21 3" xfId="12786" xr:uid="{00000000-0005-0000-0000-000014320000}"/>
    <cellStyle name="Normal 2 18 22" xfId="12787" xr:uid="{00000000-0005-0000-0000-000015320000}"/>
    <cellStyle name="Normal 2 18 22 2" xfId="12788" xr:uid="{00000000-0005-0000-0000-000016320000}"/>
    <cellStyle name="Normal 2 18 22 2 2" xfId="12789" xr:uid="{00000000-0005-0000-0000-000017320000}"/>
    <cellStyle name="Normal 2 18 22 3" xfId="12790" xr:uid="{00000000-0005-0000-0000-000018320000}"/>
    <cellStyle name="Normal 2 18 23" xfId="12791" xr:uid="{00000000-0005-0000-0000-000019320000}"/>
    <cellStyle name="Normal 2 18 23 2" xfId="12792" xr:uid="{00000000-0005-0000-0000-00001A320000}"/>
    <cellStyle name="Normal 2 18 23 2 2" xfId="12793" xr:uid="{00000000-0005-0000-0000-00001B320000}"/>
    <cellStyle name="Normal 2 18 23 3" xfId="12794" xr:uid="{00000000-0005-0000-0000-00001C320000}"/>
    <cellStyle name="Normal 2 18 24" xfId="12795" xr:uid="{00000000-0005-0000-0000-00001D320000}"/>
    <cellStyle name="Normal 2 18 24 2" xfId="12796" xr:uid="{00000000-0005-0000-0000-00001E320000}"/>
    <cellStyle name="Normal 2 18 25" xfId="12797" xr:uid="{00000000-0005-0000-0000-00001F320000}"/>
    <cellStyle name="Normal 2 18 3" xfId="12798" xr:uid="{00000000-0005-0000-0000-000020320000}"/>
    <cellStyle name="Normal 2 18 3 2" xfId="12799" xr:uid="{00000000-0005-0000-0000-000021320000}"/>
    <cellStyle name="Normal 2 18 3 2 2" xfId="12800" xr:uid="{00000000-0005-0000-0000-000022320000}"/>
    <cellStyle name="Normal 2 18 3 3" xfId="12801" xr:uid="{00000000-0005-0000-0000-000023320000}"/>
    <cellStyle name="Normal 2 18 4" xfId="12802" xr:uid="{00000000-0005-0000-0000-000024320000}"/>
    <cellStyle name="Normal 2 18 4 2" xfId="12803" xr:uid="{00000000-0005-0000-0000-000025320000}"/>
    <cellStyle name="Normal 2 18 4 2 2" xfId="12804" xr:uid="{00000000-0005-0000-0000-000026320000}"/>
    <cellStyle name="Normal 2 18 4 3" xfId="12805" xr:uid="{00000000-0005-0000-0000-000027320000}"/>
    <cellStyle name="Normal 2 18 5" xfId="12806" xr:uid="{00000000-0005-0000-0000-000028320000}"/>
    <cellStyle name="Normal 2 18 5 2" xfId="12807" xr:uid="{00000000-0005-0000-0000-000029320000}"/>
    <cellStyle name="Normal 2 18 5 2 2" xfId="12808" xr:uid="{00000000-0005-0000-0000-00002A320000}"/>
    <cellStyle name="Normal 2 18 5 3" xfId="12809" xr:uid="{00000000-0005-0000-0000-00002B320000}"/>
    <cellStyle name="Normal 2 18 6" xfId="12810" xr:uid="{00000000-0005-0000-0000-00002C320000}"/>
    <cellStyle name="Normal 2 18 6 2" xfId="12811" xr:uid="{00000000-0005-0000-0000-00002D320000}"/>
    <cellStyle name="Normal 2 18 6 2 2" xfId="12812" xr:uid="{00000000-0005-0000-0000-00002E320000}"/>
    <cellStyle name="Normal 2 18 6 3" xfId="12813" xr:uid="{00000000-0005-0000-0000-00002F320000}"/>
    <cellStyle name="Normal 2 18 7" xfId="12814" xr:uid="{00000000-0005-0000-0000-000030320000}"/>
    <cellStyle name="Normal 2 18 7 2" xfId="12815" xr:uid="{00000000-0005-0000-0000-000031320000}"/>
    <cellStyle name="Normal 2 18 7 2 2" xfId="12816" xr:uid="{00000000-0005-0000-0000-000032320000}"/>
    <cellStyle name="Normal 2 18 7 3" xfId="12817" xr:uid="{00000000-0005-0000-0000-000033320000}"/>
    <cellStyle name="Normal 2 18 8" xfId="12818" xr:uid="{00000000-0005-0000-0000-000034320000}"/>
    <cellStyle name="Normal 2 18 8 2" xfId="12819" xr:uid="{00000000-0005-0000-0000-000035320000}"/>
    <cellStyle name="Normal 2 18 8 2 2" xfId="12820" xr:uid="{00000000-0005-0000-0000-000036320000}"/>
    <cellStyle name="Normal 2 18 8 3" xfId="12821" xr:uid="{00000000-0005-0000-0000-000037320000}"/>
    <cellStyle name="Normal 2 18 9" xfId="12822" xr:uid="{00000000-0005-0000-0000-000038320000}"/>
    <cellStyle name="Normal 2 18 9 2" xfId="12823" xr:uid="{00000000-0005-0000-0000-000039320000}"/>
    <cellStyle name="Normal 2 18 9 2 2" xfId="12824" xr:uid="{00000000-0005-0000-0000-00003A320000}"/>
    <cellStyle name="Normal 2 18 9 3" xfId="12825" xr:uid="{00000000-0005-0000-0000-00003B320000}"/>
    <cellStyle name="Normal 2 19" xfId="12826" xr:uid="{00000000-0005-0000-0000-00003C320000}"/>
    <cellStyle name="Normal 2 19 10" xfId="12827" xr:uid="{00000000-0005-0000-0000-00003D320000}"/>
    <cellStyle name="Normal 2 19 10 2" xfId="12828" xr:uid="{00000000-0005-0000-0000-00003E320000}"/>
    <cellStyle name="Normal 2 19 10 2 2" xfId="12829" xr:uid="{00000000-0005-0000-0000-00003F320000}"/>
    <cellStyle name="Normal 2 19 10 3" xfId="12830" xr:uid="{00000000-0005-0000-0000-000040320000}"/>
    <cellStyle name="Normal 2 19 11" xfId="12831" xr:uid="{00000000-0005-0000-0000-000041320000}"/>
    <cellStyle name="Normal 2 19 11 2" xfId="12832" xr:uid="{00000000-0005-0000-0000-000042320000}"/>
    <cellStyle name="Normal 2 19 11 2 2" xfId="12833" xr:uid="{00000000-0005-0000-0000-000043320000}"/>
    <cellStyle name="Normal 2 19 11 3" xfId="12834" xr:uid="{00000000-0005-0000-0000-000044320000}"/>
    <cellStyle name="Normal 2 19 12" xfId="12835" xr:uid="{00000000-0005-0000-0000-000045320000}"/>
    <cellStyle name="Normal 2 19 12 2" xfId="12836" xr:uid="{00000000-0005-0000-0000-000046320000}"/>
    <cellStyle name="Normal 2 19 12 2 2" xfId="12837" xr:uid="{00000000-0005-0000-0000-000047320000}"/>
    <cellStyle name="Normal 2 19 12 3" xfId="12838" xr:uid="{00000000-0005-0000-0000-000048320000}"/>
    <cellStyle name="Normal 2 19 13" xfId="12839" xr:uid="{00000000-0005-0000-0000-000049320000}"/>
    <cellStyle name="Normal 2 19 13 2" xfId="12840" xr:uid="{00000000-0005-0000-0000-00004A320000}"/>
    <cellStyle name="Normal 2 19 13 2 2" xfId="12841" xr:uid="{00000000-0005-0000-0000-00004B320000}"/>
    <cellStyle name="Normal 2 19 13 3" xfId="12842" xr:uid="{00000000-0005-0000-0000-00004C320000}"/>
    <cellStyle name="Normal 2 19 14" xfId="12843" xr:uid="{00000000-0005-0000-0000-00004D320000}"/>
    <cellStyle name="Normal 2 19 14 2" xfId="12844" xr:uid="{00000000-0005-0000-0000-00004E320000}"/>
    <cellStyle name="Normal 2 19 14 2 2" xfId="12845" xr:uid="{00000000-0005-0000-0000-00004F320000}"/>
    <cellStyle name="Normal 2 19 14 3" xfId="12846" xr:uid="{00000000-0005-0000-0000-000050320000}"/>
    <cellStyle name="Normal 2 19 15" xfId="12847" xr:uid="{00000000-0005-0000-0000-000051320000}"/>
    <cellStyle name="Normal 2 19 15 2" xfId="12848" xr:uid="{00000000-0005-0000-0000-000052320000}"/>
    <cellStyle name="Normal 2 19 15 2 2" xfId="12849" xr:uid="{00000000-0005-0000-0000-000053320000}"/>
    <cellStyle name="Normal 2 19 15 3" xfId="12850" xr:uid="{00000000-0005-0000-0000-000054320000}"/>
    <cellStyle name="Normal 2 19 16" xfId="12851" xr:uid="{00000000-0005-0000-0000-000055320000}"/>
    <cellStyle name="Normal 2 19 16 2" xfId="12852" xr:uid="{00000000-0005-0000-0000-000056320000}"/>
    <cellStyle name="Normal 2 19 16 2 2" xfId="12853" xr:uid="{00000000-0005-0000-0000-000057320000}"/>
    <cellStyle name="Normal 2 19 16 3" xfId="12854" xr:uid="{00000000-0005-0000-0000-000058320000}"/>
    <cellStyle name="Normal 2 19 17" xfId="12855" xr:uid="{00000000-0005-0000-0000-000059320000}"/>
    <cellStyle name="Normal 2 19 17 2" xfId="12856" xr:uid="{00000000-0005-0000-0000-00005A320000}"/>
    <cellStyle name="Normal 2 19 17 2 2" xfId="12857" xr:uid="{00000000-0005-0000-0000-00005B320000}"/>
    <cellStyle name="Normal 2 19 17 3" xfId="12858" xr:uid="{00000000-0005-0000-0000-00005C320000}"/>
    <cellStyle name="Normal 2 19 18" xfId="12859" xr:uid="{00000000-0005-0000-0000-00005D320000}"/>
    <cellStyle name="Normal 2 19 18 2" xfId="12860" xr:uid="{00000000-0005-0000-0000-00005E320000}"/>
    <cellStyle name="Normal 2 19 18 2 2" xfId="12861" xr:uid="{00000000-0005-0000-0000-00005F320000}"/>
    <cellStyle name="Normal 2 19 18 3" xfId="12862" xr:uid="{00000000-0005-0000-0000-000060320000}"/>
    <cellStyle name="Normal 2 19 19" xfId="12863" xr:uid="{00000000-0005-0000-0000-000061320000}"/>
    <cellStyle name="Normal 2 19 19 2" xfId="12864" xr:uid="{00000000-0005-0000-0000-000062320000}"/>
    <cellStyle name="Normal 2 19 19 2 2" xfId="12865" xr:uid="{00000000-0005-0000-0000-000063320000}"/>
    <cellStyle name="Normal 2 19 19 3" xfId="12866" xr:uid="{00000000-0005-0000-0000-000064320000}"/>
    <cellStyle name="Normal 2 19 2" xfId="12867" xr:uid="{00000000-0005-0000-0000-000065320000}"/>
    <cellStyle name="Normal 2 19 2 2" xfId="12868" xr:uid="{00000000-0005-0000-0000-000066320000}"/>
    <cellStyle name="Normal 2 19 2 2 2" xfId="12869" xr:uid="{00000000-0005-0000-0000-000067320000}"/>
    <cellStyle name="Normal 2 19 2 3" xfId="12870" xr:uid="{00000000-0005-0000-0000-000068320000}"/>
    <cellStyle name="Normal 2 19 20" xfId="12871" xr:uid="{00000000-0005-0000-0000-000069320000}"/>
    <cellStyle name="Normal 2 19 20 2" xfId="12872" xr:uid="{00000000-0005-0000-0000-00006A320000}"/>
    <cellStyle name="Normal 2 19 20 2 2" xfId="12873" xr:uid="{00000000-0005-0000-0000-00006B320000}"/>
    <cellStyle name="Normal 2 19 20 3" xfId="12874" xr:uid="{00000000-0005-0000-0000-00006C320000}"/>
    <cellStyle name="Normal 2 19 21" xfId="12875" xr:uid="{00000000-0005-0000-0000-00006D320000}"/>
    <cellStyle name="Normal 2 19 21 2" xfId="12876" xr:uid="{00000000-0005-0000-0000-00006E320000}"/>
    <cellStyle name="Normal 2 19 21 2 2" xfId="12877" xr:uid="{00000000-0005-0000-0000-00006F320000}"/>
    <cellStyle name="Normal 2 19 21 3" xfId="12878" xr:uid="{00000000-0005-0000-0000-000070320000}"/>
    <cellStyle name="Normal 2 19 22" xfId="12879" xr:uid="{00000000-0005-0000-0000-000071320000}"/>
    <cellStyle name="Normal 2 19 22 2" xfId="12880" xr:uid="{00000000-0005-0000-0000-000072320000}"/>
    <cellStyle name="Normal 2 19 22 2 2" xfId="12881" xr:uid="{00000000-0005-0000-0000-000073320000}"/>
    <cellStyle name="Normal 2 19 22 3" xfId="12882" xr:uid="{00000000-0005-0000-0000-000074320000}"/>
    <cellStyle name="Normal 2 19 23" xfId="12883" xr:uid="{00000000-0005-0000-0000-000075320000}"/>
    <cellStyle name="Normal 2 19 23 2" xfId="12884" xr:uid="{00000000-0005-0000-0000-000076320000}"/>
    <cellStyle name="Normal 2 19 23 2 2" xfId="12885" xr:uid="{00000000-0005-0000-0000-000077320000}"/>
    <cellStyle name="Normal 2 19 23 3" xfId="12886" xr:uid="{00000000-0005-0000-0000-000078320000}"/>
    <cellStyle name="Normal 2 19 24" xfId="12887" xr:uid="{00000000-0005-0000-0000-000079320000}"/>
    <cellStyle name="Normal 2 19 24 2" xfId="12888" xr:uid="{00000000-0005-0000-0000-00007A320000}"/>
    <cellStyle name="Normal 2 19 25" xfId="12889" xr:uid="{00000000-0005-0000-0000-00007B320000}"/>
    <cellStyle name="Normal 2 19 3" xfId="12890" xr:uid="{00000000-0005-0000-0000-00007C320000}"/>
    <cellStyle name="Normal 2 19 3 2" xfId="12891" xr:uid="{00000000-0005-0000-0000-00007D320000}"/>
    <cellStyle name="Normal 2 19 3 2 2" xfId="12892" xr:uid="{00000000-0005-0000-0000-00007E320000}"/>
    <cellStyle name="Normal 2 19 3 3" xfId="12893" xr:uid="{00000000-0005-0000-0000-00007F320000}"/>
    <cellStyle name="Normal 2 19 4" xfId="12894" xr:uid="{00000000-0005-0000-0000-000080320000}"/>
    <cellStyle name="Normal 2 19 4 2" xfId="12895" xr:uid="{00000000-0005-0000-0000-000081320000}"/>
    <cellStyle name="Normal 2 19 4 2 2" xfId="12896" xr:uid="{00000000-0005-0000-0000-000082320000}"/>
    <cellStyle name="Normal 2 19 4 3" xfId="12897" xr:uid="{00000000-0005-0000-0000-000083320000}"/>
    <cellStyle name="Normal 2 19 5" xfId="12898" xr:uid="{00000000-0005-0000-0000-000084320000}"/>
    <cellStyle name="Normal 2 19 5 2" xfId="12899" xr:uid="{00000000-0005-0000-0000-000085320000}"/>
    <cellStyle name="Normal 2 19 5 2 2" xfId="12900" xr:uid="{00000000-0005-0000-0000-000086320000}"/>
    <cellStyle name="Normal 2 19 5 3" xfId="12901" xr:uid="{00000000-0005-0000-0000-000087320000}"/>
    <cellStyle name="Normal 2 19 6" xfId="12902" xr:uid="{00000000-0005-0000-0000-000088320000}"/>
    <cellStyle name="Normal 2 19 6 2" xfId="12903" xr:uid="{00000000-0005-0000-0000-000089320000}"/>
    <cellStyle name="Normal 2 19 6 2 2" xfId="12904" xr:uid="{00000000-0005-0000-0000-00008A320000}"/>
    <cellStyle name="Normal 2 19 6 3" xfId="12905" xr:uid="{00000000-0005-0000-0000-00008B320000}"/>
    <cellStyle name="Normal 2 19 7" xfId="12906" xr:uid="{00000000-0005-0000-0000-00008C320000}"/>
    <cellStyle name="Normal 2 19 7 2" xfId="12907" xr:uid="{00000000-0005-0000-0000-00008D320000}"/>
    <cellStyle name="Normal 2 19 7 2 2" xfId="12908" xr:uid="{00000000-0005-0000-0000-00008E320000}"/>
    <cellStyle name="Normal 2 19 7 3" xfId="12909" xr:uid="{00000000-0005-0000-0000-00008F320000}"/>
    <cellStyle name="Normal 2 19 8" xfId="12910" xr:uid="{00000000-0005-0000-0000-000090320000}"/>
    <cellStyle name="Normal 2 19 8 2" xfId="12911" xr:uid="{00000000-0005-0000-0000-000091320000}"/>
    <cellStyle name="Normal 2 19 8 2 2" xfId="12912" xr:uid="{00000000-0005-0000-0000-000092320000}"/>
    <cellStyle name="Normal 2 19 8 3" xfId="12913" xr:uid="{00000000-0005-0000-0000-000093320000}"/>
    <cellStyle name="Normal 2 19 9" xfId="12914" xr:uid="{00000000-0005-0000-0000-000094320000}"/>
    <cellStyle name="Normal 2 19 9 2" xfId="12915" xr:uid="{00000000-0005-0000-0000-000095320000}"/>
    <cellStyle name="Normal 2 19 9 2 2" xfId="12916" xr:uid="{00000000-0005-0000-0000-000096320000}"/>
    <cellStyle name="Normal 2 19 9 3" xfId="12917" xr:uid="{00000000-0005-0000-0000-000097320000}"/>
    <cellStyle name="Normal 2 2" xfId="72" xr:uid="{00000000-0005-0000-0000-000098320000}"/>
    <cellStyle name="Normal 2 2 10" xfId="12918" xr:uid="{00000000-0005-0000-0000-000099320000}"/>
    <cellStyle name="Normal 2 2 11" xfId="12919" xr:uid="{00000000-0005-0000-0000-00009A320000}"/>
    <cellStyle name="Normal 2 2 12" xfId="12920" xr:uid="{00000000-0005-0000-0000-00009B320000}"/>
    <cellStyle name="Normal 2 2 13" xfId="12921" xr:uid="{00000000-0005-0000-0000-00009C320000}"/>
    <cellStyle name="Normal 2 2 14" xfId="12922" xr:uid="{00000000-0005-0000-0000-00009D320000}"/>
    <cellStyle name="Normal 2 2 2" xfId="92" xr:uid="{00000000-0005-0000-0000-00009E320000}"/>
    <cellStyle name="Normal 2 2 2 2" xfId="12923" xr:uid="{00000000-0005-0000-0000-00009F320000}"/>
    <cellStyle name="Normal 2 2 2 2 2" xfId="12924" xr:uid="{00000000-0005-0000-0000-0000A0320000}"/>
    <cellStyle name="Normal 2 2 2 2 3" xfId="12925" xr:uid="{00000000-0005-0000-0000-0000A1320000}"/>
    <cellStyle name="Normal 2 2 2 2 4" xfId="12926" xr:uid="{00000000-0005-0000-0000-0000A2320000}"/>
    <cellStyle name="Normal 2 2 2 2 5" xfId="12927" xr:uid="{00000000-0005-0000-0000-0000A3320000}"/>
    <cellStyle name="Normal 2 2 2 3" xfId="12928" xr:uid="{00000000-0005-0000-0000-0000A4320000}"/>
    <cellStyle name="Normal 2 2 2 3 2" xfId="12929" xr:uid="{00000000-0005-0000-0000-0000A5320000}"/>
    <cellStyle name="Normal 2 2 2 4" xfId="12930" xr:uid="{00000000-0005-0000-0000-0000A6320000}"/>
    <cellStyle name="Normal 2 2 2 5" xfId="12931" xr:uid="{00000000-0005-0000-0000-0000A7320000}"/>
    <cellStyle name="Normal 2 2 2 6" xfId="12932" xr:uid="{00000000-0005-0000-0000-0000A8320000}"/>
    <cellStyle name="Normal 2 2 2 7" xfId="12933" xr:uid="{00000000-0005-0000-0000-0000A9320000}"/>
    <cellStyle name="Normal 2 2 2 8" xfId="12934" xr:uid="{00000000-0005-0000-0000-0000AA320000}"/>
    <cellStyle name="Normal 2 2 3" xfId="12935" xr:uid="{00000000-0005-0000-0000-0000AB320000}"/>
    <cellStyle name="Normal 2 2 3 2" xfId="12936" xr:uid="{00000000-0005-0000-0000-0000AC320000}"/>
    <cellStyle name="Normal 2 2 3 2 2" xfId="12937" xr:uid="{00000000-0005-0000-0000-0000AD320000}"/>
    <cellStyle name="Normal 2 2 3 2 3" xfId="12938" xr:uid="{00000000-0005-0000-0000-0000AE320000}"/>
    <cellStyle name="Normal 2 2 3 2 4" xfId="12939" xr:uid="{00000000-0005-0000-0000-0000AF320000}"/>
    <cellStyle name="Normal 2 2 3 3" xfId="12940" xr:uid="{00000000-0005-0000-0000-0000B0320000}"/>
    <cellStyle name="Normal 2 2 3 3 2" xfId="12941" xr:uid="{00000000-0005-0000-0000-0000B1320000}"/>
    <cellStyle name="Normal 2 2 3 3 3" xfId="12942" xr:uid="{00000000-0005-0000-0000-0000B2320000}"/>
    <cellStyle name="Normal 2 2 3 3 4" xfId="12943" xr:uid="{00000000-0005-0000-0000-0000B3320000}"/>
    <cellStyle name="Normal 2 2 3 4" xfId="12944" xr:uid="{00000000-0005-0000-0000-0000B4320000}"/>
    <cellStyle name="Normal 2 2 3 4 2" xfId="12945" xr:uid="{00000000-0005-0000-0000-0000B5320000}"/>
    <cellStyle name="Normal 2 2 3 5" xfId="12946" xr:uid="{00000000-0005-0000-0000-0000B6320000}"/>
    <cellStyle name="Normal 2 2 3 5 2" xfId="12947" xr:uid="{00000000-0005-0000-0000-0000B7320000}"/>
    <cellStyle name="Normal 2 2 3 6" xfId="12948" xr:uid="{00000000-0005-0000-0000-0000B8320000}"/>
    <cellStyle name="Normal 2 2 3 7" xfId="12949" xr:uid="{00000000-0005-0000-0000-0000B9320000}"/>
    <cellStyle name="Normal 2 2 3 8" xfId="12950" xr:uid="{00000000-0005-0000-0000-0000BA320000}"/>
    <cellStyle name="Normal 2 2 3 9" xfId="12951" xr:uid="{00000000-0005-0000-0000-0000BB320000}"/>
    <cellStyle name="Normal 2 2 4" xfId="12952" xr:uid="{00000000-0005-0000-0000-0000BC320000}"/>
    <cellStyle name="Normal 2 2 4 2" xfId="12953" xr:uid="{00000000-0005-0000-0000-0000BD320000}"/>
    <cellStyle name="Normal 2 2 4 2 2" xfId="12954" xr:uid="{00000000-0005-0000-0000-0000BE320000}"/>
    <cellStyle name="Normal 2 2 4 2 3" xfId="12955" xr:uid="{00000000-0005-0000-0000-0000BF320000}"/>
    <cellStyle name="Normal 2 2 4 2 4" xfId="12956" xr:uid="{00000000-0005-0000-0000-0000C0320000}"/>
    <cellStyle name="Normal 2 2 4 3" xfId="12957" xr:uid="{00000000-0005-0000-0000-0000C1320000}"/>
    <cellStyle name="Normal 2 2 4 3 2" xfId="12958" xr:uid="{00000000-0005-0000-0000-0000C2320000}"/>
    <cellStyle name="Normal 2 2 4 4" xfId="12959" xr:uid="{00000000-0005-0000-0000-0000C3320000}"/>
    <cellStyle name="Normal 2 2 4 4 2" xfId="12960" xr:uid="{00000000-0005-0000-0000-0000C4320000}"/>
    <cellStyle name="Normal 2 2 4 5" xfId="12961" xr:uid="{00000000-0005-0000-0000-0000C5320000}"/>
    <cellStyle name="Normal 2 2 4 5 2" xfId="12962" xr:uid="{00000000-0005-0000-0000-0000C6320000}"/>
    <cellStyle name="Normal 2 2 4 6" xfId="12963" xr:uid="{00000000-0005-0000-0000-0000C7320000}"/>
    <cellStyle name="Normal 2 2 4 7" xfId="12964" xr:uid="{00000000-0005-0000-0000-0000C8320000}"/>
    <cellStyle name="Normal 2 2 4 8" xfId="12965" xr:uid="{00000000-0005-0000-0000-0000C9320000}"/>
    <cellStyle name="Normal 2 2 4 9" xfId="12966" xr:uid="{00000000-0005-0000-0000-0000CA320000}"/>
    <cellStyle name="Normal 2 2 5" xfId="12967" xr:uid="{00000000-0005-0000-0000-0000CB320000}"/>
    <cellStyle name="Normal 2 2 5 2" xfId="12968" xr:uid="{00000000-0005-0000-0000-0000CC320000}"/>
    <cellStyle name="Normal 2 2 5 2 2" xfId="12969" xr:uid="{00000000-0005-0000-0000-0000CD320000}"/>
    <cellStyle name="Normal 2 2 5 3" xfId="12970" xr:uid="{00000000-0005-0000-0000-0000CE320000}"/>
    <cellStyle name="Normal 2 2 5 3 2" xfId="12971" xr:uid="{00000000-0005-0000-0000-0000CF320000}"/>
    <cellStyle name="Normal 2 2 5 4" xfId="12972" xr:uid="{00000000-0005-0000-0000-0000D0320000}"/>
    <cellStyle name="Normal 2 2 5 4 2" xfId="12973" xr:uid="{00000000-0005-0000-0000-0000D1320000}"/>
    <cellStyle name="Normal 2 2 5 5" xfId="12974" xr:uid="{00000000-0005-0000-0000-0000D2320000}"/>
    <cellStyle name="Normal 2 2 5 5 2" xfId="12975" xr:uid="{00000000-0005-0000-0000-0000D3320000}"/>
    <cellStyle name="Normal 2 2 5 6" xfId="12976" xr:uid="{00000000-0005-0000-0000-0000D4320000}"/>
    <cellStyle name="Normal 2 2 5 7" xfId="12977" xr:uid="{00000000-0005-0000-0000-0000D5320000}"/>
    <cellStyle name="Normal 2 2 5 8" xfId="12978" xr:uid="{00000000-0005-0000-0000-0000D6320000}"/>
    <cellStyle name="Normal 2 2 5 9" xfId="12979" xr:uid="{00000000-0005-0000-0000-0000D7320000}"/>
    <cellStyle name="Normal 2 2 6" xfId="12980" xr:uid="{00000000-0005-0000-0000-0000D8320000}"/>
    <cellStyle name="Normal 2 2 6 2" xfId="12981" xr:uid="{00000000-0005-0000-0000-0000D9320000}"/>
    <cellStyle name="Normal 2 2 6 2 2" xfId="12982" xr:uid="{00000000-0005-0000-0000-0000DA320000}"/>
    <cellStyle name="Normal 2 2 6 3" xfId="12983" xr:uid="{00000000-0005-0000-0000-0000DB320000}"/>
    <cellStyle name="Normal 2 2 6 3 2" xfId="12984" xr:uid="{00000000-0005-0000-0000-0000DC320000}"/>
    <cellStyle name="Normal 2 2 6 4" xfId="12985" xr:uid="{00000000-0005-0000-0000-0000DD320000}"/>
    <cellStyle name="Normal 2 2 6 4 2" xfId="12986" xr:uid="{00000000-0005-0000-0000-0000DE320000}"/>
    <cellStyle name="Normal 2 2 6 5" xfId="12987" xr:uid="{00000000-0005-0000-0000-0000DF320000}"/>
    <cellStyle name="Normal 2 2 6 6" xfId="12988" xr:uid="{00000000-0005-0000-0000-0000E0320000}"/>
    <cellStyle name="Normal 2 2 6 7" xfId="12989" xr:uid="{00000000-0005-0000-0000-0000E1320000}"/>
    <cellStyle name="Normal 2 2 7" xfId="12990" xr:uid="{00000000-0005-0000-0000-0000E2320000}"/>
    <cellStyle name="Normal 2 2 7 2" xfId="12991" xr:uid="{00000000-0005-0000-0000-0000E3320000}"/>
    <cellStyle name="Normal 2 2 7 2 2" xfId="12992" xr:uid="{00000000-0005-0000-0000-0000E4320000}"/>
    <cellStyle name="Normal 2 2 7 3" xfId="12993" xr:uid="{00000000-0005-0000-0000-0000E5320000}"/>
    <cellStyle name="Normal 2 2 7 3 2" xfId="12994" xr:uid="{00000000-0005-0000-0000-0000E6320000}"/>
    <cellStyle name="Normal 2 2 7 4" xfId="12995" xr:uid="{00000000-0005-0000-0000-0000E7320000}"/>
    <cellStyle name="Normal 2 2 7 4 2" xfId="12996" xr:uid="{00000000-0005-0000-0000-0000E8320000}"/>
    <cellStyle name="Normal 2 2 7 5" xfId="12997" xr:uid="{00000000-0005-0000-0000-0000E9320000}"/>
    <cellStyle name="Normal 2 2 7 6" xfId="12998" xr:uid="{00000000-0005-0000-0000-0000EA320000}"/>
    <cellStyle name="Normal 2 2 7 7" xfId="12999" xr:uid="{00000000-0005-0000-0000-0000EB320000}"/>
    <cellStyle name="Normal 2 2 8" xfId="13000" xr:uid="{00000000-0005-0000-0000-0000EC320000}"/>
    <cellStyle name="Normal 2 2 9" xfId="13001" xr:uid="{00000000-0005-0000-0000-0000ED320000}"/>
    <cellStyle name="Normal 2 2 9 2" xfId="13002" xr:uid="{00000000-0005-0000-0000-0000EE320000}"/>
    <cellStyle name="Normal 2 20" xfId="13003" xr:uid="{00000000-0005-0000-0000-0000EF320000}"/>
    <cellStyle name="Normal 2 20 10" xfId="13004" xr:uid="{00000000-0005-0000-0000-0000F0320000}"/>
    <cellStyle name="Normal 2 20 10 2" xfId="13005" xr:uid="{00000000-0005-0000-0000-0000F1320000}"/>
    <cellStyle name="Normal 2 20 10 2 2" xfId="13006" xr:uid="{00000000-0005-0000-0000-0000F2320000}"/>
    <cellStyle name="Normal 2 20 10 3" xfId="13007" xr:uid="{00000000-0005-0000-0000-0000F3320000}"/>
    <cellStyle name="Normal 2 20 11" xfId="13008" xr:uid="{00000000-0005-0000-0000-0000F4320000}"/>
    <cellStyle name="Normal 2 20 11 2" xfId="13009" xr:uid="{00000000-0005-0000-0000-0000F5320000}"/>
    <cellStyle name="Normal 2 20 11 2 2" xfId="13010" xr:uid="{00000000-0005-0000-0000-0000F6320000}"/>
    <cellStyle name="Normal 2 20 11 3" xfId="13011" xr:uid="{00000000-0005-0000-0000-0000F7320000}"/>
    <cellStyle name="Normal 2 20 12" xfId="13012" xr:uid="{00000000-0005-0000-0000-0000F8320000}"/>
    <cellStyle name="Normal 2 20 12 2" xfId="13013" xr:uid="{00000000-0005-0000-0000-0000F9320000}"/>
    <cellStyle name="Normal 2 20 12 2 2" xfId="13014" xr:uid="{00000000-0005-0000-0000-0000FA320000}"/>
    <cellStyle name="Normal 2 20 12 3" xfId="13015" xr:uid="{00000000-0005-0000-0000-0000FB320000}"/>
    <cellStyle name="Normal 2 20 13" xfId="13016" xr:uid="{00000000-0005-0000-0000-0000FC320000}"/>
    <cellStyle name="Normal 2 20 13 2" xfId="13017" xr:uid="{00000000-0005-0000-0000-0000FD320000}"/>
    <cellStyle name="Normal 2 20 13 2 2" xfId="13018" xr:uid="{00000000-0005-0000-0000-0000FE320000}"/>
    <cellStyle name="Normal 2 20 13 3" xfId="13019" xr:uid="{00000000-0005-0000-0000-0000FF320000}"/>
    <cellStyle name="Normal 2 20 14" xfId="13020" xr:uid="{00000000-0005-0000-0000-000000330000}"/>
    <cellStyle name="Normal 2 20 14 2" xfId="13021" xr:uid="{00000000-0005-0000-0000-000001330000}"/>
    <cellStyle name="Normal 2 20 14 2 2" xfId="13022" xr:uid="{00000000-0005-0000-0000-000002330000}"/>
    <cellStyle name="Normal 2 20 14 3" xfId="13023" xr:uid="{00000000-0005-0000-0000-000003330000}"/>
    <cellStyle name="Normal 2 20 15" xfId="13024" xr:uid="{00000000-0005-0000-0000-000004330000}"/>
    <cellStyle name="Normal 2 20 15 2" xfId="13025" xr:uid="{00000000-0005-0000-0000-000005330000}"/>
    <cellStyle name="Normal 2 20 15 2 2" xfId="13026" xr:uid="{00000000-0005-0000-0000-000006330000}"/>
    <cellStyle name="Normal 2 20 15 3" xfId="13027" xr:uid="{00000000-0005-0000-0000-000007330000}"/>
    <cellStyle name="Normal 2 20 16" xfId="13028" xr:uid="{00000000-0005-0000-0000-000008330000}"/>
    <cellStyle name="Normal 2 20 16 2" xfId="13029" xr:uid="{00000000-0005-0000-0000-000009330000}"/>
    <cellStyle name="Normal 2 20 16 2 2" xfId="13030" xr:uid="{00000000-0005-0000-0000-00000A330000}"/>
    <cellStyle name="Normal 2 20 16 3" xfId="13031" xr:uid="{00000000-0005-0000-0000-00000B330000}"/>
    <cellStyle name="Normal 2 20 17" xfId="13032" xr:uid="{00000000-0005-0000-0000-00000C330000}"/>
    <cellStyle name="Normal 2 20 17 2" xfId="13033" xr:uid="{00000000-0005-0000-0000-00000D330000}"/>
    <cellStyle name="Normal 2 20 17 2 2" xfId="13034" xr:uid="{00000000-0005-0000-0000-00000E330000}"/>
    <cellStyle name="Normal 2 20 17 3" xfId="13035" xr:uid="{00000000-0005-0000-0000-00000F330000}"/>
    <cellStyle name="Normal 2 20 18" xfId="13036" xr:uid="{00000000-0005-0000-0000-000010330000}"/>
    <cellStyle name="Normal 2 20 18 2" xfId="13037" xr:uid="{00000000-0005-0000-0000-000011330000}"/>
    <cellStyle name="Normal 2 20 18 2 2" xfId="13038" xr:uid="{00000000-0005-0000-0000-000012330000}"/>
    <cellStyle name="Normal 2 20 18 3" xfId="13039" xr:uid="{00000000-0005-0000-0000-000013330000}"/>
    <cellStyle name="Normal 2 20 19" xfId="13040" xr:uid="{00000000-0005-0000-0000-000014330000}"/>
    <cellStyle name="Normal 2 20 19 2" xfId="13041" xr:uid="{00000000-0005-0000-0000-000015330000}"/>
    <cellStyle name="Normal 2 20 19 2 2" xfId="13042" xr:uid="{00000000-0005-0000-0000-000016330000}"/>
    <cellStyle name="Normal 2 20 19 3" xfId="13043" xr:uid="{00000000-0005-0000-0000-000017330000}"/>
    <cellStyle name="Normal 2 20 2" xfId="13044" xr:uid="{00000000-0005-0000-0000-000018330000}"/>
    <cellStyle name="Normal 2 20 2 2" xfId="13045" xr:uid="{00000000-0005-0000-0000-000019330000}"/>
    <cellStyle name="Normal 2 20 2 2 2" xfId="13046" xr:uid="{00000000-0005-0000-0000-00001A330000}"/>
    <cellStyle name="Normal 2 20 2 3" xfId="13047" xr:uid="{00000000-0005-0000-0000-00001B330000}"/>
    <cellStyle name="Normal 2 20 20" xfId="13048" xr:uid="{00000000-0005-0000-0000-00001C330000}"/>
    <cellStyle name="Normal 2 20 20 2" xfId="13049" xr:uid="{00000000-0005-0000-0000-00001D330000}"/>
    <cellStyle name="Normal 2 20 20 2 2" xfId="13050" xr:uid="{00000000-0005-0000-0000-00001E330000}"/>
    <cellStyle name="Normal 2 20 20 3" xfId="13051" xr:uid="{00000000-0005-0000-0000-00001F330000}"/>
    <cellStyle name="Normal 2 20 21" xfId="13052" xr:uid="{00000000-0005-0000-0000-000020330000}"/>
    <cellStyle name="Normal 2 20 21 2" xfId="13053" xr:uid="{00000000-0005-0000-0000-000021330000}"/>
    <cellStyle name="Normal 2 20 21 2 2" xfId="13054" xr:uid="{00000000-0005-0000-0000-000022330000}"/>
    <cellStyle name="Normal 2 20 21 3" xfId="13055" xr:uid="{00000000-0005-0000-0000-000023330000}"/>
    <cellStyle name="Normal 2 20 22" xfId="13056" xr:uid="{00000000-0005-0000-0000-000024330000}"/>
    <cellStyle name="Normal 2 20 22 2" xfId="13057" xr:uid="{00000000-0005-0000-0000-000025330000}"/>
    <cellStyle name="Normal 2 20 22 2 2" xfId="13058" xr:uid="{00000000-0005-0000-0000-000026330000}"/>
    <cellStyle name="Normal 2 20 22 3" xfId="13059" xr:uid="{00000000-0005-0000-0000-000027330000}"/>
    <cellStyle name="Normal 2 20 23" xfId="13060" xr:uid="{00000000-0005-0000-0000-000028330000}"/>
    <cellStyle name="Normal 2 20 23 2" xfId="13061" xr:uid="{00000000-0005-0000-0000-000029330000}"/>
    <cellStyle name="Normal 2 20 23 2 2" xfId="13062" xr:uid="{00000000-0005-0000-0000-00002A330000}"/>
    <cellStyle name="Normal 2 20 23 3" xfId="13063" xr:uid="{00000000-0005-0000-0000-00002B330000}"/>
    <cellStyle name="Normal 2 20 24" xfId="13064" xr:uid="{00000000-0005-0000-0000-00002C330000}"/>
    <cellStyle name="Normal 2 20 24 2" xfId="13065" xr:uid="{00000000-0005-0000-0000-00002D330000}"/>
    <cellStyle name="Normal 2 20 25" xfId="13066" xr:uid="{00000000-0005-0000-0000-00002E330000}"/>
    <cellStyle name="Normal 2 20 3" xfId="13067" xr:uid="{00000000-0005-0000-0000-00002F330000}"/>
    <cellStyle name="Normal 2 20 3 2" xfId="13068" xr:uid="{00000000-0005-0000-0000-000030330000}"/>
    <cellStyle name="Normal 2 20 3 2 2" xfId="13069" xr:uid="{00000000-0005-0000-0000-000031330000}"/>
    <cellStyle name="Normal 2 20 3 3" xfId="13070" xr:uid="{00000000-0005-0000-0000-000032330000}"/>
    <cellStyle name="Normal 2 20 4" xfId="13071" xr:uid="{00000000-0005-0000-0000-000033330000}"/>
    <cellStyle name="Normal 2 20 4 2" xfId="13072" xr:uid="{00000000-0005-0000-0000-000034330000}"/>
    <cellStyle name="Normal 2 20 4 2 2" xfId="13073" xr:uid="{00000000-0005-0000-0000-000035330000}"/>
    <cellStyle name="Normal 2 20 4 3" xfId="13074" xr:uid="{00000000-0005-0000-0000-000036330000}"/>
    <cellStyle name="Normal 2 20 5" xfId="13075" xr:uid="{00000000-0005-0000-0000-000037330000}"/>
    <cellStyle name="Normal 2 20 5 2" xfId="13076" xr:uid="{00000000-0005-0000-0000-000038330000}"/>
    <cellStyle name="Normal 2 20 5 2 2" xfId="13077" xr:uid="{00000000-0005-0000-0000-000039330000}"/>
    <cellStyle name="Normal 2 20 5 3" xfId="13078" xr:uid="{00000000-0005-0000-0000-00003A330000}"/>
    <cellStyle name="Normal 2 20 6" xfId="13079" xr:uid="{00000000-0005-0000-0000-00003B330000}"/>
    <cellStyle name="Normal 2 20 6 2" xfId="13080" xr:uid="{00000000-0005-0000-0000-00003C330000}"/>
    <cellStyle name="Normal 2 20 6 2 2" xfId="13081" xr:uid="{00000000-0005-0000-0000-00003D330000}"/>
    <cellStyle name="Normal 2 20 6 3" xfId="13082" xr:uid="{00000000-0005-0000-0000-00003E330000}"/>
    <cellStyle name="Normal 2 20 7" xfId="13083" xr:uid="{00000000-0005-0000-0000-00003F330000}"/>
    <cellStyle name="Normal 2 20 7 2" xfId="13084" xr:uid="{00000000-0005-0000-0000-000040330000}"/>
    <cellStyle name="Normal 2 20 7 2 2" xfId="13085" xr:uid="{00000000-0005-0000-0000-000041330000}"/>
    <cellStyle name="Normal 2 20 7 3" xfId="13086" xr:uid="{00000000-0005-0000-0000-000042330000}"/>
    <cellStyle name="Normal 2 20 8" xfId="13087" xr:uid="{00000000-0005-0000-0000-000043330000}"/>
    <cellStyle name="Normal 2 20 8 2" xfId="13088" xr:uid="{00000000-0005-0000-0000-000044330000}"/>
    <cellStyle name="Normal 2 20 8 2 2" xfId="13089" xr:uid="{00000000-0005-0000-0000-000045330000}"/>
    <cellStyle name="Normal 2 20 8 3" xfId="13090" xr:uid="{00000000-0005-0000-0000-000046330000}"/>
    <cellStyle name="Normal 2 20 9" xfId="13091" xr:uid="{00000000-0005-0000-0000-000047330000}"/>
    <cellStyle name="Normal 2 20 9 2" xfId="13092" xr:uid="{00000000-0005-0000-0000-000048330000}"/>
    <cellStyle name="Normal 2 20 9 2 2" xfId="13093" xr:uid="{00000000-0005-0000-0000-000049330000}"/>
    <cellStyle name="Normal 2 20 9 3" xfId="13094" xr:uid="{00000000-0005-0000-0000-00004A330000}"/>
    <cellStyle name="Normal 2 21" xfId="13095" xr:uid="{00000000-0005-0000-0000-00004B330000}"/>
    <cellStyle name="Normal 2 21 10" xfId="13096" xr:uid="{00000000-0005-0000-0000-00004C330000}"/>
    <cellStyle name="Normal 2 21 10 2" xfId="13097" xr:uid="{00000000-0005-0000-0000-00004D330000}"/>
    <cellStyle name="Normal 2 21 10 2 2" xfId="13098" xr:uid="{00000000-0005-0000-0000-00004E330000}"/>
    <cellStyle name="Normal 2 21 10 3" xfId="13099" xr:uid="{00000000-0005-0000-0000-00004F330000}"/>
    <cellStyle name="Normal 2 21 11" xfId="13100" xr:uid="{00000000-0005-0000-0000-000050330000}"/>
    <cellStyle name="Normal 2 21 11 2" xfId="13101" xr:uid="{00000000-0005-0000-0000-000051330000}"/>
    <cellStyle name="Normal 2 21 11 2 2" xfId="13102" xr:uid="{00000000-0005-0000-0000-000052330000}"/>
    <cellStyle name="Normal 2 21 11 3" xfId="13103" xr:uid="{00000000-0005-0000-0000-000053330000}"/>
    <cellStyle name="Normal 2 21 12" xfId="13104" xr:uid="{00000000-0005-0000-0000-000054330000}"/>
    <cellStyle name="Normal 2 21 12 2" xfId="13105" xr:uid="{00000000-0005-0000-0000-000055330000}"/>
    <cellStyle name="Normal 2 21 12 2 2" xfId="13106" xr:uid="{00000000-0005-0000-0000-000056330000}"/>
    <cellStyle name="Normal 2 21 12 3" xfId="13107" xr:uid="{00000000-0005-0000-0000-000057330000}"/>
    <cellStyle name="Normal 2 21 13" xfId="13108" xr:uid="{00000000-0005-0000-0000-000058330000}"/>
    <cellStyle name="Normal 2 21 13 2" xfId="13109" xr:uid="{00000000-0005-0000-0000-000059330000}"/>
    <cellStyle name="Normal 2 21 13 2 2" xfId="13110" xr:uid="{00000000-0005-0000-0000-00005A330000}"/>
    <cellStyle name="Normal 2 21 13 3" xfId="13111" xr:uid="{00000000-0005-0000-0000-00005B330000}"/>
    <cellStyle name="Normal 2 21 14" xfId="13112" xr:uid="{00000000-0005-0000-0000-00005C330000}"/>
    <cellStyle name="Normal 2 21 14 2" xfId="13113" xr:uid="{00000000-0005-0000-0000-00005D330000}"/>
    <cellStyle name="Normal 2 21 14 2 2" xfId="13114" xr:uid="{00000000-0005-0000-0000-00005E330000}"/>
    <cellStyle name="Normal 2 21 14 3" xfId="13115" xr:uid="{00000000-0005-0000-0000-00005F330000}"/>
    <cellStyle name="Normal 2 21 15" xfId="13116" xr:uid="{00000000-0005-0000-0000-000060330000}"/>
    <cellStyle name="Normal 2 21 15 2" xfId="13117" xr:uid="{00000000-0005-0000-0000-000061330000}"/>
    <cellStyle name="Normal 2 21 15 2 2" xfId="13118" xr:uid="{00000000-0005-0000-0000-000062330000}"/>
    <cellStyle name="Normal 2 21 15 3" xfId="13119" xr:uid="{00000000-0005-0000-0000-000063330000}"/>
    <cellStyle name="Normal 2 21 16" xfId="13120" xr:uid="{00000000-0005-0000-0000-000064330000}"/>
    <cellStyle name="Normal 2 21 16 2" xfId="13121" xr:uid="{00000000-0005-0000-0000-000065330000}"/>
    <cellStyle name="Normal 2 21 16 2 2" xfId="13122" xr:uid="{00000000-0005-0000-0000-000066330000}"/>
    <cellStyle name="Normal 2 21 16 3" xfId="13123" xr:uid="{00000000-0005-0000-0000-000067330000}"/>
    <cellStyle name="Normal 2 21 17" xfId="13124" xr:uid="{00000000-0005-0000-0000-000068330000}"/>
    <cellStyle name="Normal 2 21 17 2" xfId="13125" xr:uid="{00000000-0005-0000-0000-000069330000}"/>
    <cellStyle name="Normal 2 21 17 2 2" xfId="13126" xr:uid="{00000000-0005-0000-0000-00006A330000}"/>
    <cellStyle name="Normal 2 21 17 3" xfId="13127" xr:uid="{00000000-0005-0000-0000-00006B330000}"/>
    <cellStyle name="Normal 2 21 18" xfId="13128" xr:uid="{00000000-0005-0000-0000-00006C330000}"/>
    <cellStyle name="Normal 2 21 18 2" xfId="13129" xr:uid="{00000000-0005-0000-0000-00006D330000}"/>
    <cellStyle name="Normal 2 21 18 2 2" xfId="13130" xr:uid="{00000000-0005-0000-0000-00006E330000}"/>
    <cellStyle name="Normal 2 21 18 3" xfId="13131" xr:uid="{00000000-0005-0000-0000-00006F330000}"/>
    <cellStyle name="Normal 2 21 19" xfId="13132" xr:uid="{00000000-0005-0000-0000-000070330000}"/>
    <cellStyle name="Normal 2 21 19 2" xfId="13133" xr:uid="{00000000-0005-0000-0000-000071330000}"/>
    <cellStyle name="Normal 2 21 19 2 2" xfId="13134" xr:uid="{00000000-0005-0000-0000-000072330000}"/>
    <cellStyle name="Normal 2 21 19 3" xfId="13135" xr:uid="{00000000-0005-0000-0000-000073330000}"/>
    <cellStyle name="Normal 2 21 2" xfId="13136" xr:uid="{00000000-0005-0000-0000-000074330000}"/>
    <cellStyle name="Normal 2 21 2 2" xfId="13137" xr:uid="{00000000-0005-0000-0000-000075330000}"/>
    <cellStyle name="Normal 2 21 2 2 2" xfId="13138" xr:uid="{00000000-0005-0000-0000-000076330000}"/>
    <cellStyle name="Normal 2 21 2 3" xfId="13139" xr:uid="{00000000-0005-0000-0000-000077330000}"/>
    <cellStyle name="Normal 2 21 20" xfId="13140" xr:uid="{00000000-0005-0000-0000-000078330000}"/>
    <cellStyle name="Normal 2 21 20 2" xfId="13141" xr:uid="{00000000-0005-0000-0000-000079330000}"/>
    <cellStyle name="Normal 2 21 20 2 2" xfId="13142" xr:uid="{00000000-0005-0000-0000-00007A330000}"/>
    <cellStyle name="Normal 2 21 20 3" xfId="13143" xr:uid="{00000000-0005-0000-0000-00007B330000}"/>
    <cellStyle name="Normal 2 21 21" xfId="13144" xr:uid="{00000000-0005-0000-0000-00007C330000}"/>
    <cellStyle name="Normal 2 21 21 2" xfId="13145" xr:uid="{00000000-0005-0000-0000-00007D330000}"/>
    <cellStyle name="Normal 2 21 21 2 2" xfId="13146" xr:uid="{00000000-0005-0000-0000-00007E330000}"/>
    <cellStyle name="Normal 2 21 21 3" xfId="13147" xr:uid="{00000000-0005-0000-0000-00007F330000}"/>
    <cellStyle name="Normal 2 21 22" xfId="13148" xr:uid="{00000000-0005-0000-0000-000080330000}"/>
    <cellStyle name="Normal 2 21 22 2" xfId="13149" xr:uid="{00000000-0005-0000-0000-000081330000}"/>
    <cellStyle name="Normal 2 21 22 2 2" xfId="13150" xr:uid="{00000000-0005-0000-0000-000082330000}"/>
    <cellStyle name="Normal 2 21 22 3" xfId="13151" xr:uid="{00000000-0005-0000-0000-000083330000}"/>
    <cellStyle name="Normal 2 21 23" xfId="13152" xr:uid="{00000000-0005-0000-0000-000084330000}"/>
    <cellStyle name="Normal 2 21 23 2" xfId="13153" xr:uid="{00000000-0005-0000-0000-000085330000}"/>
    <cellStyle name="Normal 2 21 23 2 2" xfId="13154" xr:uid="{00000000-0005-0000-0000-000086330000}"/>
    <cellStyle name="Normal 2 21 23 3" xfId="13155" xr:uid="{00000000-0005-0000-0000-000087330000}"/>
    <cellStyle name="Normal 2 21 24" xfId="13156" xr:uid="{00000000-0005-0000-0000-000088330000}"/>
    <cellStyle name="Normal 2 21 24 2" xfId="13157" xr:uid="{00000000-0005-0000-0000-000089330000}"/>
    <cellStyle name="Normal 2 21 25" xfId="13158" xr:uid="{00000000-0005-0000-0000-00008A330000}"/>
    <cellStyle name="Normal 2 21 3" xfId="13159" xr:uid="{00000000-0005-0000-0000-00008B330000}"/>
    <cellStyle name="Normal 2 21 3 2" xfId="13160" xr:uid="{00000000-0005-0000-0000-00008C330000}"/>
    <cellStyle name="Normal 2 21 3 2 2" xfId="13161" xr:uid="{00000000-0005-0000-0000-00008D330000}"/>
    <cellStyle name="Normal 2 21 3 3" xfId="13162" xr:uid="{00000000-0005-0000-0000-00008E330000}"/>
    <cellStyle name="Normal 2 21 4" xfId="13163" xr:uid="{00000000-0005-0000-0000-00008F330000}"/>
    <cellStyle name="Normal 2 21 4 2" xfId="13164" xr:uid="{00000000-0005-0000-0000-000090330000}"/>
    <cellStyle name="Normal 2 21 4 2 2" xfId="13165" xr:uid="{00000000-0005-0000-0000-000091330000}"/>
    <cellStyle name="Normal 2 21 4 3" xfId="13166" xr:uid="{00000000-0005-0000-0000-000092330000}"/>
    <cellStyle name="Normal 2 21 5" xfId="13167" xr:uid="{00000000-0005-0000-0000-000093330000}"/>
    <cellStyle name="Normal 2 21 5 2" xfId="13168" xr:uid="{00000000-0005-0000-0000-000094330000}"/>
    <cellStyle name="Normal 2 21 5 2 2" xfId="13169" xr:uid="{00000000-0005-0000-0000-000095330000}"/>
    <cellStyle name="Normal 2 21 5 3" xfId="13170" xr:uid="{00000000-0005-0000-0000-000096330000}"/>
    <cellStyle name="Normal 2 21 6" xfId="13171" xr:uid="{00000000-0005-0000-0000-000097330000}"/>
    <cellStyle name="Normal 2 21 6 2" xfId="13172" xr:uid="{00000000-0005-0000-0000-000098330000}"/>
    <cellStyle name="Normal 2 21 6 2 2" xfId="13173" xr:uid="{00000000-0005-0000-0000-000099330000}"/>
    <cellStyle name="Normal 2 21 6 3" xfId="13174" xr:uid="{00000000-0005-0000-0000-00009A330000}"/>
    <cellStyle name="Normal 2 21 7" xfId="13175" xr:uid="{00000000-0005-0000-0000-00009B330000}"/>
    <cellStyle name="Normal 2 21 7 2" xfId="13176" xr:uid="{00000000-0005-0000-0000-00009C330000}"/>
    <cellStyle name="Normal 2 21 7 2 2" xfId="13177" xr:uid="{00000000-0005-0000-0000-00009D330000}"/>
    <cellStyle name="Normal 2 21 7 3" xfId="13178" xr:uid="{00000000-0005-0000-0000-00009E330000}"/>
    <cellStyle name="Normal 2 21 8" xfId="13179" xr:uid="{00000000-0005-0000-0000-00009F330000}"/>
    <cellStyle name="Normal 2 21 8 2" xfId="13180" xr:uid="{00000000-0005-0000-0000-0000A0330000}"/>
    <cellStyle name="Normal 2 21 8 2 2" xfId="13181" xr:uid="{00000000-0005-0000-0000-0000A1330000}"/>
    <cellStyle name="Normal 2 21 8 3" xfId="13182" xr:uid="{00000000-0005-0000-0000-0000A2330000}"/>
    <cellStyle name="Normal 2 21 9" xfId="13183" xr:uid="{00000000-0005-0000-0000-0000A3330000}"/>
    <cellStyle name="Normal 2 21 9 2" xfId="13184" xr:uid="{00000000-0005-0000-0000-0000A4330000}"/>
    <cellStyle name="Normal 2 21 9 2 2" xfId="13185" xr:uid="{00000000-0005-0000-0000-0000A5330000}"/>
    <cellStyle name="Normal 2 21 9 3" xfId="13186" xr:uid="{00000000-0005-0000-0000-0000A6330000}"/>
    <cellStyle name="Normal 2 22" xfId="13187" xr:uid="{00000000-0005-0000-0000-0000A7330000}"/>
    <cellStyle name="Normal 2 22 10" xfId="13188" xr:uid="{00000000-0005-0000-0000-0000A8330000}"/>
    <cellStyle name="Normal 2 22 10 2" xfId="13189" xr:uid="{00000000-0005-0000-0000-0000A9330000}"/>
    <cellStyle name="Normal 2 22 10 2 2" xfId="13190" xr:uid="{00000000-0005-0000-0000-0000AA330000}"/>
    <cellStyle name="Normal 2 22 10 3" xfId="13191" xr:uid="{00000000-0005-0000-0000-0000AB330000}"/>
    <cellStyle name="Normal 2 22 11" xfId="13192" xr:uid="{00000000-0005-0000-0000-0000AC330000}"/>
    <cellStyle name="Normal 2 22 11 2" xfId="13193" xr:uid="{00000000-0005-0000-0000-0000AD330000}"/>
    <cellStyle name="Normal 2 22 11 2 2" xfId="13194" xr:uid="{00000000-0005-0000-0000-0000AE330000}"/>
    <cellStyle name="Normal 2 22 11 3" xfId="13195" xr:uid="{00000000-0005-0000-0000-0000AF330000}"/>
    <cellStyle name="Normal 2 22 12" xfId="13196" xr:uid="{00000000-0005-0000-0000-0000B0330000}"/>
    <cellStyle name="Normal 2 22 12 2" xfId="13197" xr:uid="{00000000-0005-0000-0000-0000B1330000}"/>
    <cellStyle name="Normal 2 22 12 2 2" xfId="13198" xr:uid="{00000000-0005-0000-0000-0000B2330000}"/>
    <cellStyle name="Normal 2 22 12 3" xfId="13199" xr:uid="{00000000-0005-0000-0000-0000B3330000}"/>
    <cellStyle name="Normal 2 22 13" xfId="13200" xr:uid="{00000000-0005-0000-0000-0000B4330000}"/>
    <cellStyle name="Normal 2 22 13 2" xfId="13201" xr:uid="{00000000-0005-0000-0000-0000B5330000}"/>
    <cellStyle name="Normal 2 22 13 2 2" xfId="13202" xr:uid="{00000000-0005-0000-0000-0000B6330000}"/>
    <cellStyle name="Normal 2 22 13 3" xfId="13203" xr:uid="{00000000-0005-0000-0000-0000B7330000}"/>
    <cellStyle name="Normal 2 22 14" xfId="13204" xr:uid="{00000000-0005-0000-0000-0000B8330000}"/>
    <cellStyle name="Normal 2 22 14 2" xfId="13205" xr:uid="{00000000-0005-0000-0000-0000B9330000}"/>
    <cellStyle name="Normal 2 22 14 2 2" xfId="13206" xr:uid="{00000000-0005-0000-0000-0000BA330000}"/>
    <cellStyle name="Normal 2 22 14 3" xfId="13207" xr:uid="{00000000-0005-0000-0000-0000BB330000}"/>
    <cellStyle name="Normal 2 22 15" xfId="13208" xr:uid="{00000000-0005-0000-0000-0000BC330000}"/>
    <cellStyle name="Normal 2 22 15 2" xfId="13209" xr:uid="{00000000-0005-0000-0000-0000BD330000}"/>
    <cellStyle name="Normal 2 22 15 2 2" xfId="13210" xr:uid="{00000000-0005-0000-0000-0000BE330000}"/>
    <cellStyle name="Normal 2 22 15 3" xfId="13211" xr:uid="{00000000-0005-0000-0000-0000BF330000}"/>
    <cellStyle name="Normal 2 22 16" xfId="13212" xr:uid="{00000000-0005-0000-0000-0000C0330000}"/>
    <cellStyle name="Normal 2 22 16 2" xfId="13213" xr:uid="{00000000-0005-0000-0000-0000C1330000}"/>
    <cellStyle name="Normal 2 22 16 2 2" xfId="13214" xr:uid="{00000000-0005-0000-0000-0000C2330000}"/>
    <cellStyle name="Normal 2 22 16 3" xfId="13215" xr:uid="{00000000-0005-0000-0000-0000C3330000}"/>
    <cellStyle name="Normal 2 22 17" xfId="13216" xr:uid="{00000000-0005-0000-0000-0000C4330000}"/>
    <cellStyle name="Normal 2 22 17 2" xfId="13217" xr:uid="{00000000-0005-0000-0000-0000C5330000}"/>
    <cellStyle name="Normal 2 22 17 2 2" xfId="13218" xr:uid="{00000000-0005-0000-0000-0000C6330000}"/>
    <cellStyle name="Normal 2 22 17 3" xfId="13219" xr:uid="{00000000-0005-0000-0000-0000C7330000}"/>
    <cellStyle name="Normal 2 22 18" xfId="13220" xr:uid="{00000000-0005-0000-0000-0000C8330000}"/>
    <cellStyle name="Normal 2 22 18 2" xfId="13221" xr:uid="{00000000-0005-0000-0000-0000C9330000}"/>
    <cellStyle name="Normal 2 22 18 2 2" xfId="13222" xr:uid="{00000000-0005-0000-0000-0000CA330000}"/>
    <cellStyle name="Normal 2 22 18 3" xfId="13223" xr:uid="{00000000-0005-0000-0000-0000CB330000}"/>
    <cellStyle name="Normal 2 22 19" xfId="13224" xr:uid="{00000000-0005-0000-0000-0000CC330000}"/>
    <cellStyle name="Normal 2 22 19 2" xfId="13225" xr:uid="{00000000-0005-0000-0000-0000CD330000}"/>
    <cellStyle name="Normal 2 22 19 2 2" xfId="13226" xr:uid="{00000000-0005-0000-0000-0000CE330000}"/>
    <cellStyle name="Normal 2 22 19 3" xfId="13227" xr:uid="{00000000-0005-0000-0000-0000CF330000}"/>
    <cellStyle name="Normal 2 22 2" xfId="13228" xr:uid="{00000000-0005-0000-0000-0000D0330000}"/>
    <cellStyle name="Normal 2 22 2 2" xfId="13229" xr:uid="{00000000-0005-0000-0000-0000D1330000}"/>
    <cellStyle name="Normal 2 22 2 2 2" xfId="13230" xr:uid="{00000000-0005-0000-0000-0000D2330000}"/>
    <cellStyle name="Normal 2 22 2 3" xfId="13231" xr:uid="{00000000-0005-0000-0000-0000D3330000}"/>
    <cellStyle name="Normal 2 22 20" xfId="13232" xr:uid="{00000000-0005-0000-0000-0000D4330000}"/>
    <cellStyle name="Normal 2 22 20 2" xfId="13233" xr:uid="{00000000-0005-0000-0000-0000D5330000}"/>
    <cellStyle name="Normal 2 22 20 2 2" xfId="13234" xr:uid="{00000000-0005-0000-0000-0000D6330000}"/>
    <cellStyle name="Normal 2 22 20 3" xfId="13235" xr:uid="{00000000-0005-0000-0000-0000D7330000}"/>
    <cellStyle name="Normal 2 22 21" xfId="13236" xr:uid="{00000000-0005-0000-0000-0000D8330000}"/>
    <cellStyle name="Normal 2 22 21 2" xfId="13237" xr:uid="{00000000-0005-0000-0000-0000D9330000}"/>
    <cellStyle name="Normal 2 22 21 2 2" xfId="13238" xr:uid="{00000000-0005-0000-0000-0000DA330000}"/>
    <cellStyle name="Normal 2 22 21 3" xfId="13239" xr:uid="{00000000-0005-0000-0000-0000DB330000}"/>
    <cellStyle name="Normal 2 22 22" xfId="13240" xr:uid="{00000000-0005-0000-0000-0000DC330000}"/>
    <cellStyle name="Normal 2 22 22 2" xfId="13241" xr:uid="{00000000-0005-0000-0000-0000DD330000}"/>
    <cellStyle name="Normal 2 22 22 2 2" xfId="13242" xr:uid="{00000000-0005-0000-0000-0000DE330000}"/>
    <cellStyle name="Normal 2 22 22 3" xfId="13243" xr:uid="{00000000-0005-0000-0000-0000DF330000}"/>
    <cellStyle name="Normal 2 22 23" xfId="13244" xr:uid="{00000000-0005-0000-0000-0000E0330000}"/>
    <cellStyle name="Normal 2 22 23 2" xfId="13245" xr:uid="{00000000-0005-0000-0000-0000E1330000}"/>
    <cellStyle name="Normal 2 22 23 2 2" xfId="13246" xr:uid="{00000000-0005-0000-0000-0000E2330000}"/>
    <cellStyle name="Normal 2 22 23 3" xfId="13247" xr:uid="{00000000-0005-0000-0000-0000E3330000}"/>
    <cellStyle name="Normal 2 22 24" xfId="13248" xr:uid="{00000000-0005-0000-0000-0000E4330000}"/>
    <cellStyle name="Normal 2 22 24 2" xfId="13249" xr:uid="{00000000-0005-0000-0000-0000E5330000}"/>
    <cellStyle name="Normal 2 22 25" xfId="13250" xr:uid="{00000000-0005-0000-0000-0000E6330000}"/>
    <cellStyle name="Normal 2 22 3" xfId="13251" xr:uid="{00000000-0005-0000-0000-0000E7330000}"/>
    <cellStyle name="Normal 2 22 3 2" xfId="13252" xr:uid="{00000000-0005-0000-0000-0000E8330000}"/>
    <cellStyle name="Normal 2 22 3 2 2" xfId="13253" xr:uid="{00000000-0005-0000-0000-0000E9330000}"/>
    <cellStyle name="Normal 2 22 3 3" xfId="13254" xr:uid="{00000000-0005-0000-0000-0000EA330000}"/>
    <cellStyle name="Normal 2 22 4" xfId="13255" xr:uid="{00000000-0005-0000-0000-0000EB330000}"/>
    <cellStyle name="Normal 2 22 4 2" xfId="13256" xr:uid="{00000000-0005-0000-0000-0000EC330000}"/>
    <cellStyle name="Normal 2 22 4 2 2" xfId="13257" xr:uid="{00000000-0005-0000-0000-0000ED330000}"/>
    <cellStyle name="Normal 2 22 4 3" xfId="13258" xr:uid="{00000000-0005-0000-0000-0000EE330000}"/>
    <cellStyle name="Normal 2 22 5" xfId="13259" xr:uid="{00000000-0005-0000-0000-0000EF330000}"/>
    <cellStyle name="Normal 2 22 5 2" xfId="13260" xr:uid="{00000000-0005-0000-0000-0000F0330000}"/>
    <cellStyle name="Normal 2 22 5 2 2" xfId="13261" xr:uid="{00000000-0005-0000-0000-0000F1330000}"/>
    <cellStyle name="Normal 2 22 5 3" xfId="13262" xr:uid="{00000000-0005-0000-0000-0000F2330000}"/>
    <cellStyle name="Normal 2 22 6" xfId="13263" xr:uid="{00000000-0005-0000-0000-0000F3330000}"/>
    <cellStyle name="Normal 2 22 6 2" xfId="13264" xr:uid="{00000000-0005-0000-0000-0000F4330000}"/>
    <cellStyle name="Normal 2 22 6 2 2" xfId="13265" xr:uid="{00000000-0005-0000-0000-0000F5330000}"/>
    <cellStyle name="Normal 2 22 6 3" xfId="13266" xr:uid="{00000000-0005-0000-0000-0000F6330000}"/>
    <cellStyle name="Normal 2 22 7" xfId="13267" xr:uid="{00000000-0005-0000-0000-0000F7330000}"/>
    <cellStyle name="Normal 2 22 7 2" xfId="13268" xr:uid="{00000000-0005-0000-0000-0000F8330000}"/>
    <cellStyle name="Normal 2 22 7 2 2" xfId="13269" xr:uid="{00000000-0005-0000-0000-0000F9330000}"/>
    <cellStyle name="Normal 2 22 7 3" xfId="13270" xr:uid="{00000000-0005-0000-0000-0000FA330000}"/>
    <cellStyle name="Normal 2 22 8" xfId="13271" xr:uid="{00000000-0005-0000-0000-0000FB330000}"/>
    <cellStyle name="Normal 2 22 8 2" xfId="13272" xr:uid="{00000000-0005-0000-0000-0000FC330000}"/>
    <cellStyle name="Normal 2 22 8 2 2" xfId="13273" xr:uid="{00000000-0005-0000-0000-0000FD330000}"/>
    <cellStyle name="Normal 2 22 8 3" xfId="13274" xr:uid="{00000000-0005-0000-0000-0000FE330000}"/>
    <cellStyle name="Normal 2 22 9" xfId="13275" xr:uid="{00000000-0005-0000-0000-0000FF330000}"/>
    <cellStyle name="Normal 2 22 9 2" xfId="13276" xr:uid="{00000000-0005-0000-0000-000000340000}"/>
    <cellStyle name="Normal 2 22 9 2 2" xfId="13277" xr:uid="{00000000-0005-0000-0000-000001340000}"/>
    <cellStyle name="Normal 2 22 9 3" xfId="13278" xr:uid="{00000000-0005-0000-0000-000002340000}"/>
    <cellStyle name="Normal 2 23" xfId="13279" xr:uid="{00000000-0005-0000-0000-000003340000}"/>
    <cellStyle name="Normal 2 23 10" xfId="13280" xr:uid="{00000000-0005-0000-0000-000004340000}"/>
    <cellStyle name="Normal 2 23 10 2" xfId="13281" xr:uid="{00000000-0005-0000-0000-000005340000}"/>
    <cellStyle name="Normal 2 23 10 2 2" xfId="13282" xr:uid="{00000000-0005-0000-0000-000006340000}"/>
    <cellStyle name="Normal 2 23 10 3" xfId="13283" xr:uid="{00000000-0005-0000-0000-000007340000}"/>
    <cellStyle name="Normal 2 23 11" xfId="13284" xr:uid="{00000000-0005-0000-0000-000008340000}"/>
    <cellStyle name="Normal 2 23 11 2" xfId="13285" xr:uid="{00000000-0005-0000-0000-000009340000}"/>
    <cellStyle name="Normal 2 23 11 2 2" xfId="13286" xr:uid="{00000000-0005-0000-0000-00000A340000}"/>
    <cellStyle name="Normal 2 23 11 3" xfId="13287" xr:uid="{00000000-0005-0000-0000-00000B340000}"/>
    <cellStyle name="Normal 2 23 12" xfId="13288" xr:uid="{00000000-0005-0000-0000-00000C340000}"/>
    <cellStyle name="Normal 2 23 12 2" xfId="13289" xr:uid="{00000000-0005-0000-0000-00000D340000}"/>
    <cellStyle name="Normal 2 23 12 2 2" xfId="13290" xr:uid="{00000000-0005-0000-0000-00000E340000}"/>
    <cellStyle name="Normal 2 23 12 3" xfId="13291" xr:uid="{00000000-0005-0000-0000-00000F340000}"/>
    <cellStyle name="Normal 2 23 13" xfId="13292" xr:uid="{00000000-0005-0000-0000-000010340000}"/>
    <cellStyle name="Normal 2 23 13 2" xfId="13293" xr:uid="{00000000-0005-0000-0000-000011340000}"/>
    <cellStyle name="Normal 2 23 13 2 2" xfId="13294" xr:uid="{00000000-0005-0000-0000-000012340000}"/>
    <cellStyle name="Normal 2 23 13 3" xfId="13295" xr:uid="{00000000-0005-0000-0000-000013340000}"/>
    <cellStyle name="Normal 2 23 14" xfId="13296" xr:uid="{00000000-0005-0000-0000-000014340000}"/>
    <cellStyle name="Normal 2 23 14 2" xfId="13297" xr:uid="{00000000-0005-0000-0000-000015340000}"/>
    <cellStyle name="Normal 2 23 14 2 2" xfId="13298" xr:uid="{00000000-0005-0000-0000-000016340000}"/>
    <cellStyle name="Normal 2 23 14 3" xfId="13299" xr:uid="{00000000-0005-0000-0000-000017340000}"/>
    <cellStyle name="Normal 2 23 15" xfId="13300" xr:uid="{00000000-0005-0000-0000-000018340000}"/>
    <cellStyle name="Normal 2 23 15 2" xfId="13301" xr:uid="{00000000-0005-0000-0000-000019340000}"/>
    <cellStyle name="Normal 2 23 15 2 2" xfId="13302" xr:uid="{00000000-0005-0000-0000-00001A340000}"/>
    <cellStyle name="Normal 2 23 15 3" xfId="13303" xr:uid="{00000000-0005-0000-0000-00001B340000}"/>
    <cellStyle name="Normal 2 23 16" xfId="13304" xr:uid="{00000000-0005-0000-0000-00001C340000}"/>
    <cellStyle name="Normal 2 23 16 2" xfId="13305" xr:uid="{00000000-0005-0000-0000-00001D340000}"/>
    <cellStyle name="Normal 2 23 16 2 2" xfId="13306" xr:uid="{00000000-0005-0000-0000-00001E340000}"/>
    <cellStyle name="Normal 2 23 16 3" xfId="13307" xr:uid="{00000000-0005-0000-0000-00001F340000}"/>
    <cellStyle name="Normal 2 23 17" xfId="13308" xr:uid="{00000000-0005-0000-0000-000020340000}"/>
    <cellStyle name="Normal 2 23 17 2" xfId="13309" xr:uid="{00000000-0005-0000-0000-000021340000}"/>
    <cellStyle name="Normal 2 23 17 2 2" xfId="13310" xr:uid="{00000000-0005-0000-0000-000022340000}"/>
    <cellStyle name="Normal 2 23 17 3" xfId="13311" xr:uid="{00000000-0005-0000-0000-000023340000}"/>
    <cellStyle name="Normal 2 23 18" xfId="13312" xr:uid="{00000000-0005-0000-0000-000024340000}"/>
    <cellStyle name="Normal 2 23 18 2" xfId="13313" xr:uid="{00000000-0005-0000-0000-000025340000}"/>
    <cellStyle name="Normal 2 23 18 2 2" xfId="13314" xr:uid="{00000000-0005-0000-0000-000026340000}"/>
    <cellStyle name="Normal 2 23 18 3" xfId="13315" xr:uid="{00000000-0005-0000-0000-000027340000}"/>
    <cellStyle name="Normal 2 23 19" xfId="13316" xr:uid="{00000000-0005-0000-0000-000028340000}"/>
    <cellStyle name="Normal 2 23 19 2" xfId="13317" xr:uid="{00000000-0005-0000-0000-000029340000}"/>
    <cellStyle name="Normal 2 23 19 2 2" xfId="13318" xr:uid="{00000000-0005-0000-0000-00002A340000}"/>
    <cellStyle name="Normal 2 23 19 3" xfId="13319" xr:uid="{00000000-0005-0000-0000-00002B340000}"/>
    <cellStyle name="Normal 2 23 2" xfId="13320" xr:uid="{00000000-0005-0000-0000-00002C340000}"/>
    <cellStyle name="Normal 2 23 2 2" xfId="13321" xr:uid="{00000000-0005-0000-0000-00002D340000}"/>
    <cellStyle name="Normal 2 23 2 2 2" xfId="13322" xr:uid="{00000000-0005-0000-0000-00002E340000}"/>
    <cellStyle name="Normal 2 23 2 3" xfId="13323" xr:uid="{00000000-0005-0000-0000-00002F340000}"/>
    <cellStyle name="Normal 2 23 20" xfId="13324" xr:uid="{00000000-0005-0000-0000-000030340000}"/>
    <cellStyle name="Normal 2 23 20 2" xfId="13325" xr:uid="{00000000-0005-0000-0000-000031340000}"/>
    <cellStyle name="Normal 2 23 20 2 2" xfId="13326" xr:uid="{00000000-0005-0000-0000-000032340000}"/>
    <cellStyle name="Normal 2 23 20 3" xfId="13327" xr:uid="{00000000-0005-0000-0000-000033340000}"/>
    <cellStyle name="Normal 2 23 21" xfId="13328" xr:uid="{00000000-0005-0000-0000-000034340000}"/>
    <cellStyle name="Normal 2 23 21 2" xfId="13329" xr:uid="{00000000-0005-0000-0000-000035340000}"/>
    <cellStyle name="Normal 2 23 21 2 2" xfId="13330" xr:uid="{00000000-0005-0000-0000-000036340000}"/>
    <cellStyle name="Normal 2 23 21 3" xfId="13331" xr:uid="{00000000-0005-0000-0000-000037340000}"/>
    <cellStyle name="Normal 2 23 22" xfId="13332" xr:uid="{00000000-0005-0000-0000-000038340000}"/>
    <cellStyle name="Normal 2 23 22 2" xfId="13333" xr:uid="{00000000-0005-0000-0000-000039340000}"/>
    <cellStyle name="Normal 2 23 22 2 2" xfId="13334" xr:uid="{00000000-0005-0000-0000-00003A340000}"/>
    <cellStyle name="Normal 2 23 22 3" xfId="13335" xr:uid="{00000000-0005-0000-0000-00003B340000}"/>
    <cellStyle name="Normal 2 23 23" xfId="13336" xr:uid="{00000000-0005-0000-0000-00003C340000}"/>
    <cellStyle name="Normal 2 23 23 2" xfId="13337" xr:uid="{00000000-0005-0000-0000-00003D340000}"/>
    <cellStyle name="Normal 2 23 23 2 2" xfId="13338" xr:uid="{00000000-0005-0000-0000-00003E340000}"/>
    <cellStyle name="Normal 2 23 23 3" xfId="13339" xr:uid="{00000000-0005-0000-0000-00003F340000}"/>
    <cellStyle name="Normal 2 23 24" xfId="13340" xr:uid="{00000000-0005-0000-0000-000040340000}"/>
    <cellStyle name="Normal 2 23 24 2" xfId="13341" xr:uid="{00000000-0005-0000-0000-000041340000}"/>
    <cellStyle name="Normal 2 23 25" xfId="13342" xr:uid="{00000000-0005-0000-0000-000042340000}"/>
    <cellStyle name="Normal 2 23 3" xfId="13343" xr:uid="{00000000-0005-0000-0000-000043340000}"/>
    <cellStyle name="Normal 2 23 3 2" xfId="13344" xr:uid="{00000000-0005-0000-0000-000044340000}"/>
    <cellStyle name="Normal 2 23 3 2 2" xfId="13345" xr:uid="{00000000-0005-0000-0000-000045340000}"/>
    <cellStyle name="Normal 2 23 3 3" xfId="13346" xr:uid="{00000000-0005-0000-0000-000046340000}"/>
    <cellStyle name="Normal 2 23 4" xfId="13347" xr:uid="{00000000-0005-0000-0000-000047340000}"/>
    <cellStyle name="Normal 2 23 4 2" xfId="13348" xr:uid="{00000000-0005-0000-0000-000048340000}"/>
    <cellStyle name="Normal 2 23 4 2 2" xfId="13349" xr:uid="{00000000-0005-0000-0000-000049340000}"/>
    <cellStyle name="Normal 2 23 4 3" xfId="13350" xr:uid="{00000000-0005-0000-0000-00004A340000}"/>
    <cellStyle name="Normal 2 23 5" xfId="13351" xr:uid="{00000000-0005-0000-0000-00004B340000}"/>
    <cellStyle name="Normal 2 23 5 2" xfId="13352" xr:uid="{00000000-0005-0000-0000-00004C340000}"/>
    <cellStyle name="Normal 2 23 5 2 2" xfId="13353" xr:uid="{00000000-0005-0000-0000-00004D340000}"/>
    <cellStyle name="Normal 2 23 5 3" xfId="13354" xr:uid="{00000000-0005-0000-0000-00004E340000}"/>
    <cellStyle name="Normal 2 23 6" xfId="13355" xr:uid="{00000000-0005-0000-0000-00004F340000}"/>
    <cellStyle name="Normal 2 23 6 2" xfId="13356" xr:uid="{00000000-0005-0000-0000-000050340000}"/>
    <cellStyle name="Normal 2 23 6 2 2" xfId="13357" xr:uid="{00000000-0005-0000-0000-000051340000}"/>
    <cellStyle name="Normal 2 23 6 3" xfId="13358" xr:uid="{00000000-0005-0000-0000-000052340000}"/>
    <cellStyle name="Normal 2 23 7" xfId="13359" xr:uid="{00000000-0005-0000-0000-000053340000}"/>
    <cellStyle name="Normal 2 23 7 2" xfId="13360" xr:uid="{00000000-0005-0000-0000-000054340000}"/>
    <cellStyle name="Normal 2 23 7 2 2" xfId="13361" xr:uid="{00000000-0005-0000-0000-000055340000}"/>
    <cellStyle name="Normal 2 23 7 3" xfId="13362" xr:uid="{00000000-0005-0000-0000-000056340000}"/>
    <cellStyle name="Normal 2 23 8" xfId="13363" xr:uid="{00000000-0005-0000-0000-000057340000}"/>
    <cellStyle name="Normal 2 23 8 2" xfId="13364" xr:uid="{00000000-0005-0000-0000-000058340000}"/>
    <cellStyle name="Normal 2 23 8 2 2" xfId="13365" xr:uid="{00000000-0005-0000-0000-000059340000}"/>
    <cellStyle name="Normal 2 23 8 3" xfId="13366" xr:uid="{00000000-0005-0000-0000-00005A340000}"/>
    <cellStyle name="Normal 2 23 9" xfId="13367" xr:uid="{00000000-0005-0000-0000-00005B340000}"/>
    <cellStyle name="Normal 2 23 9 2" xfId="13368" xr:uid="{00000000-0005-0000-0000-00005C340000}"/>
    <cellStyle name="Normal 2 23 9 2 2" xfId="13369" xr:uid="{00000000-0005-0000-0000-00005D340000}"/>
    <cellStyle name="Normal 2 23 9 3" xfId="13370" xr:uid="{00000000-0005-0000-0000-00005E340000}"/>
    <cellStyle name="Normal 2 24" xfId="13371" xr:uid="{00000000-0005-0000-0000-00005F340000}"/>
    <cellStyle name="Normal 2 24 10" xfId="13372" xr:uid="{00000000-0005-0000-0000-000060340000}"/>
    <cellStyle name="Normal 2 24 10 2" xfId="13373" xr:uid="{00000000-0005-0000-0000-000061340000}"/>
    <cellStyle name="Normal 2 24 10 2 2" xfId="13374" xr:uid="{00000000-0005-0000-0000-000062340000}"/>
    <cellStyle name="Normal 2 24 10 3" xfId="13375" xr:uid="{00000000-0005-0000-0000-000063340000}"/>
    <cellStyle name="Normal 2 24 11" xfId="13376" xr:uid="{00000000-0005-0000-0000-000064340000}"/>
    <cellStyle name="Normal 2 24 11 2" xfId="13377" xr:uid="{00000000-0005-0000-0000-000065340000}"/>
    <cellStyle name="Normal 2 24 11 2 2" xfId="13378" xr:uid="{00000000-0005-0000-0000-000066340000}"/>
    <cellStyle name="Normal 2 24 11 3" xfId="13379" xr:uid="{00000000-0005-0000-0000-000067340000}"/>
    <cellStyle name="Normal 2 24 12" xfId="13380" xr:uid="{00000000-0005-0000-0000-000068340000}"/>
    <cellStyle name="Normal 2 24 12 2" xfId="13381" xr:uid="{00000000-0005-0000-0000-000069340000}"/>
    <cellStyle name="Normal 2 24 12 2 2" xfId="13382" xr:uid="{00000000-0005-0000-0000-00006A340000}"/>
    <cellStyle name="Normal 2 24 12 3" xfId="13383" xr:uid="{00000000-0005-0000-0000-00006B340000}"/>
    <cellStyle name="Normal 2 24 13" xfId="13384" xr:uid="{00000000-0005-0000-0000-00006C340000}"/>
    <cellStyle name="Normal 2 24 13 2" xfId="13385" xr:uid="{00000000-0005-0000-0000-00006D340000}"/>
    <cellStyle name="Normal 2 24 13 2 2" xfId="13386" xr:uid="{00000000-0005-0000-0000-00006E340000}"/>
    <cellStyle name="Normal 2 24 13 3" xfId="13387" xr:uid="{00000000-0005-0000-0000-00006F340000}"/>
    <cellStyle name="Normal 2 24 14" xfId="13388" xr:uid="{00000000-0005-0000-0000-000070340000}"/>
    <cellStyle name="Normal 2 24 14 2" xfId="13389" xr:uid="{00000000-0005-0000-0000-000071340000}"/>
    <cellStyle name="Normal 2 24 14 2 2" xfId="13390" xr:uid="{00000000-0005-0000-0000-000072340000}"/>
    <cellStyle name="Normal 2 24 14 3" xfId="13391" xr:uid="{00000000-0005-0000-0000-000073340000}"/>
    <cellStyle name="Normal 2 24 15" xfId="13392" xr:uid="{00000000-0005-0000-0000-000074340000}"/>
    <cellStyle name="Normal 2 24 15 2" xfId="13393" xr:uid="{00000000-0005-0000-0000-000075340000}"/>
    <cellStyle name="Normal 2 24 15 2 2" xfId="13394" xr:uid="{00000000-0005-0000-0000-000076340000}"/>
    <cellStyle name="Normal 2 24 15 3" xfId="13395" xr:uid="{00000000-0005-0000-0000-000077340000}"/>
    <cellStyle name="Normal 2 24 16" xfId="13396" xr:uid="{00000000-0005-0000-0000-000078340000}"/>
    <cellStyle name="Normal 2 24 16 2" xfId="13397" xr:uid="{00000000-0005-0000-0000-000079340000}"/>
    <cellStyle name="Normal 2 24 16 2 2" xfId="13398" xr:uid="{00000000-0005-0000-0000-00007A340000}"/>
    <cellStyle name="Normal 2 24 16 3" xfId="13399" xr:uid="{00000000-0005-0000-0000-00007B340000}"/>
    <cellStyle name="Normal 2 24 17" xfId="13400" xr:uid="{00000000-0005-0000-0000-00007C340000}"/>
    <cellStyle name="Normal 2 24 17 2" xfId="13401" xr:uid="{00000000-0005-0000-0000-00007D340000}"/>
    <cellStyle name="Normal 2 24 17 2 2" xfId="13402" xr:uid="{00000000-0005-0000-0000-00007E340000}"/>
    <cellStyle name="Normal 2 24 17 3" xfId="13403" xr:uid="{00000000-0005-0000-0000-00007F340000}"/>
    <cellStyle name="Normal 2 24 18" xfId="13404" xr:uid="{00000000-0005-0000-0000-000080340000}"/>
    <cellStyle name="Normal 2 24 18 2" xfId="13405" xr:uid="{00000000-0005-0000-0000-000081340000}"/>
    <cellStyle name="Normal 2 24 18 2 2" xfId="13406" xr:uid="{00000000-0005-0000-0000-000082340000}"/>
    <cellStyle name="Normal 2 24 18 3" xfId="13407" xr:uid="{00000000-0005-0000-0000-000083340000}"/>
    <cellStyle name="Normal 2 24 19" xfId="13408" xr:uid="{00000000-0005-0000-0000-000084340000}"/>
    <cellStyle name="Normal 2 24 19 2" xfId="13409" xr:uid="{00000000-0005-0000-0000-000085340000}"/>
    <cellStyle name="Normal 2 24 19 2 2" xfId="13410" xr:uid="{00000000-0005-0000-0000-000086340000}"/>
    <cellStyle name="Normal 2 24 19 3" xfId="13411" xr:uid="{00000000-0005-0000-0000-000087340000}"/>
    <cellStyle name="Normal 2 24 2" xfId="13412" xr:uid="{00000000-0005-0000-0000-000088340000}"/>
    <cellStyle name="Normal 2 24 2 2" xfId="13413" xr:uid="{00000000-0005-0000-0000-000089340000}"/>
    <cellStyle name="Normal 2 24 2 2 2" xfId="13414" xr:uid="{00000000-0005-0000-0000-00008A340000}"/>
    <cellStyle name="Normal 2 24 2 3" xfId="13415" xr:uid="{00000000-0005-0000-0000-00008B340000}"/>
    <cellStyle name="Normal 2 24 20" xfId="13416" xr:uid="{00000000-0005-0000-0000-00008C340000}"/>
    <cellStyle name="Normal 2 24 20 2" xfId="13417" xr:uid="{00000000-0005-0000-0000-00008D340000}"/>
    <cellStyle name="Normal 2 24 20 2 2" xfId="13418" xr:uid="{00000000-0005-0000-0000-00008E340000}"/>
    <cellStyle name="Normal 2 24 20 3" xfId="13419" xr:uid="{00000000-0005-0000-0000-00008F340000}"/>
    <cellStyle name="Normal 2 24 21" xfId="13420" xr:uid="{00000000-0005-0000-0000-000090340000}"/>
    <cellStyle name="Normal 2 24 21 2" xfId="13421" xr:uid="{00000000-0005-0000-0000-000091340000}"/>
    <cellStyle name="Normal 2 24 21 2 2" xfId="13422" xr:uid="{00000000-0005-0000-0000-000092340000}"/>
    <cellStyle name="Normal 2 24 21 3" xfId="13423" xr:uid="{00000000-0005-0000-0000-000093340000}"/>
    <cellStyle name="Normal 2 24 22" xfId="13424" xr:uid="{00000000-0005-0000-0000-000094340000}"/>
    <cellStyle name="Normal 2 24 22 2" xfId="13425" xr:uid="{00000000-0005-0000-0000-000095340000}"/>
    <cellStyle name="Normal 2 24 22 2 2" xfId="13426" xr:uid="{00000000-0005-0000-0000-000096340000}"/>
    <cellStyle name="Normal 2 24 22 3" xfId="13427" xr:uid="{00000000-0005-0000-0000-000097340000}"/>
    <cellStyle name="Normal 2 24 23" xfId="13428" xr:uid="{00000000-0005-0000-0000-000098340000}"/>
    <cellStyle name="Normal 2 24 23 2" xfId="13429" xr:uid="{00000000-0005-0000-0000-000099340000}"/>
    <cellStyle name="Normal 2 24 23 2 2" xfId="13430" xr:uid="{00000000-0005-0000-0000-00009A340000}"/>
    <cellStyle name="Normal 2 24 23 3" xfId="13431" xr:uid="{00000000-0005-0000-0000-00009B340000}"/>
    <cellStyle name="Normal 2 24 24" xfId="13432" xr:uid="{00000000-0005-0000-0000-00009C340000}"/>
    <cellStyle name="Normal 2 24 24 2" xfId="13433" xr:uid="{00000000-0005-0000-0000-00009D340000}"/>
    <cellStyle name="Normal 2 24 25" xfId="13434" xr:uid="{00000000-0005-0000-0000-00009E340000}"/>
    <cellStyle name="Normal 2 24 3" xfId="13435" xr:uid="{00000000-0005-0000-0000-00009F340000}"/>
    <cellStyle name="Normal 2 24 3 2" xfId="13436" xr:uid="{00000000-0005-0000-0000-0000A0340000}"/>
    <cellStyle name="Normal 2 24 3 2 2" xfId="13437" xr:uid="{00000000-0005-0000-0000-0000A1340000}"/>
    <cellStyle name="Normal 2 24 3 3" xfId="13438" xr:uid="{00000000-0005-0000-0000-0000A2340000}"/>
    <cellStyle name="Normal 2 24 4" xfId="13439" xr:uid="{00000000-0005-0000-0000-0000A3340000}"/>
    <cellStyle name="Normal 2 24 4 2" xfId="13440" xr:uid="{00000000-0005-0000-0000-0000A4340000}"/>
    <cellStyle name="Normal 2 24 4 2 2" xfId="13441" xr:uid="{00000000-0005-0000-0000-0000A5340000}"/>
    <cellStyle name="Normal 2 24 4 3" xfId="13442" xr:uid="{00000000-0005-0000-0000-0000A6340000}"/>
    <cellStyle name="Normal 2 24 5" xfId="13443" xr:uid="{00000000-0005-0000-0000-0000A7340000}"/>
    <cellStyle name="Normal 2 24 5 2" xfId="13444" xr:uid="{00000000-0005-0000-0000-0000A8340000}"/>
    <cellStyle name="Normal 2 24 5 2 2" xfId="13445" xr:uid="{00000000-0005-0000-0000-0000A9340000}"/>
    <cellStyle name="Normal 2 24 5 3" xfId="13446" xr:uid="{00000000-0005-0000-0000-0000AA340000}"/>
    <cellStyle name="Normal 2 24 6" xfId="13447" xr:uid="{00000000-0005-0000-0000-0000AB340000}"/>
    <cellStyle name="Normal 2 24 6 2" xfId="13448" xr:uid="{00000000-0005-0000-0000-0000AC340000}"/>
    <cellStyle name="Normal 2 24 6 2 2" xfId="13449" xr:uid="{00000000-0005-0000-0000-0000AD340000}"/>
    <cellStyle name="Normal 2 24 6 3" xfId="13450" xr:uid="{00000000-0005-0000-0000-0000AE340000}"/>
    <cellStyle name="Normal 2 24 7" xfId="13451" xr:uid="{00000000-0005-0000-0000-0000AF340000}"/>
    <cellStyle name="Normal 2 24 7 2" xfId="13452" xr:uid="{00000000-0005-0000-0000-0000B0340000}"/>
    <cellStyle name="Normal 2 24 7 2 2" xfId="13453" xr:uid="{00000000-0005-0000-0000-0000B1340000}"/>
    <cellStyle name="Normal 2 24 7 3" xfId="13454" xr:uid="{00000000-0005-0000-0000-0000B2340000}"/>
    <cellStyle name="Normal 2 24 8" xfId="13455" xr:uid="{00000000-0005-0000-0000-0000B3340000}"/>
    <cellStyle name="Normal 2 24 8 2" xfId="13456" xr:uid="{00000000-0005-0000-0000-0000B4340000}"/>
    <cellStyle name="Normal 2 24 8 2 2" xfId="13457" xr:uid="{00000000-0005-0000-0000-0000B5340000}"/>
    <cellStyle name="Normal 2 24 8 3" xfId="13458" xr:uid="{00000000-0005-0000-0000-0000B6340000}"/>
    <cellStyle name="Normal 2 24 9" xfId="13459" xr:uid="{00000000-0005-0000-0000-0000B7340000}"/>
    <cellStyle name="Normal 2 24 9 2" xfId="13460" xr:uid="{00000000-0005-0000-0000-0000B8340000}"/>
    <cellStyle name="Normal 2 24 9 2 2" xfId="13461" xr:uid="{00000000-0005-0000-0000-0000B9340000}"/>
    <cellStyle name="Normal 2 24 9 3" xfId="13462" xr:uid="{00000000-0005-0000-0000-0000BA340000}"/>
    <cellStyle name="Normal 2 25" xfId="13463" xr:uid="{00000000-0005-0000-0000-0000BB340000}"/>
    <cellStyle name="Normal 2 25 10" xfId="13464" xr:uid="{00000000-0005-0000-0000-0000BC340000}"/>
    <cellStyle name="Normal 2 25 10 2" xfId="13465" xr:uid="{00000000-0005-0000-0000-0000BD340000}"/>
    <cellStyle name="Normal 2 25 10 2 2" xfId="13466" xr:uid="{00000000-0005-0000-0000-0000BE340000}"/>
    <cellStyle name="Normal 2 25 10 3" xfId="13467" xr:uid="{00000000-0005-0000-0000-0000BF340000}"/>
    <cellStyle name="Normal 2 25 11" xfId="13468" xr:uid="{00000000-0005-0000-0000-0000C0340000}"/>
    <cellStyle name="Normal 2 25 11 2" xfId="13469" xr:uid="{00000000-0005-0000-0000-0000C1340000}"/>
    <cellStyle name="Normal 2 25 11 2 2" xfId="13470" xr:uid="{00000000-0005-0000-0000-0000C2340000}"/>
    <cellStyle name="Normal 2 25 11 3" xfId="13471" xr:uid="{00000000-0005-0000-0000-0000C3340000}"/>
    <cellStyle name="Normal 2 25 12" xfId="13472" xr:uid="{00000000-0005-0000-0000-0000C4340000}"/>
    <cellStyle name="Normal 2 25 12 2" xfId="13473" xr:uid="{00000000-0005-0000-0000-0000C5340000}"/>
    <cellStyle name="Normal 2 25 12 2 2" xfId="13474" xr:uid="{00000000-0005-0000-0000-0000C6340000}"/>
    <cellStyle name="Normal 2 25 12 3" xfId="13475" xr:uid="{00000000-0005-0000-0000-0000C7340000}"/>
    <cellStyle name="Normal 2 25 13" xfId="13476" xr:uid="{00000000-0005-0000-0000-0000C8340000}"/>
    <cellStyle name="Normal 2 25 13 2" xfId="13477" xr:uid="{00000000-0005-0000-0000-0000C9340000}"/>
    <cellStyle name="Normal 2 25 13 2 2" xfId="13478" xr:uid="{00000000-0005-0000-0000-0000CA340000}"/>
    <cellStyle name="Normal 2 25 13 3" xfId="13479" xr:uid="{00000000-0005-0000-0000-0000CB340000}"/>
    <cellStyle name="Normal 2 25 14" xfId="13480" xr:uid="{00000000-0005-0000-0000-0000CC340000}"/>
    <cellStyle name="Normal 2 25 14 2" xfId="13481" xr:uid="{00000000-0005-0000-0000-0000CD340000}"/>
    <cellStyle name="Normal 2 25 14 2 2" xfId="13482" xr:uid="{00000000-0005-0000-0000-0000CE340000}"/>
    <cellStyle name="Normal 2 25 14 3" xfId="13483" xr:uid="{00000000-0005-0000-0000-0000CF340000}"/>
    <cellStyle name="Normal 2 25 15" xfId="13484" xr:uid="{00000000-0005-0000-0000-0000D0340000}"/>
    <cellStyle name="Normal 2 25 15 2" xfId="13485" xr:uid="{00000000-0005-0000-0000-0000D1340000}"/>
    <cellStyle name="Normal 2 25 15 2 2" xfId="13486" xr:uid="{00000000-0005-0000-0000-0000D2340000}"/>
    <cellStyle name="Normal 2 25 15 3" xfId="13487" xr:uid="{00000000-0005-0000-0000-0000D3340000}"/>
    <cellStyle name="Normal 2 25 16" xfId="13488" xr:uid="{00000000-0005-0000-0000-0000D4340000}"/>
    <cellStyle name="Normal 2 25 16 2" xfId="13489" xr:uid="{00000000-0005-0000-0000-0000D5340000}"/>
    <cellStyle name="Normal 2 25 16 2 2" xfId="13490" xr:uid="{00000000-0005-0000-0000-0000D6340000}"/>
    <cellStyle name="Normal 2 25 16 3" xfId="13491" xr:uid="{00000000-0005-0000-0000-0000D7340000}"/>
    <cellStyle name="Normal 2 25 17" xfId="13492" xr:uid="{00000000-0005-0000-0000-0000D8340000}"/>
    <cellStyle name="Normal 2 25 17 2" xfId="13493" xr:uid="{00000000-0005-0000-0000-0000D9340000}"/>
    <cellStyle name="Normal 2 25 17 2 2" xfId="13494" xr:uid="{00000000-0005-0000-0000-0000DA340000}"/>
    <cellStyle name="Normal 2 25 17 3" xfId="13495" xr:uid="{00000000-0005-0000-0000-0000DB340000}"/>
    <cellStyle name="Normal 2 25 18" xfId="13496" xr:uid="{00000000-0005-0000-0000-0000DC340000}"/>
    <cellStyle name="Normal 2 25 18 2" xfId="13497" xr:uid="{00000000-0005-0000-0000-0000DD340000}"/>
    <cellStyle name="Normal 2 25 18 2 2" xfId="13498" xr:uid="{00000000-0005-0000-0000-0000DE340000}"/>
    <cellStyle name="Normal 2 25 18 3" xfId="13499" xr:uid="{00000000-0005-0000-0000-0000DF340000}"/>
    <cellStyle name="Normal 2 25 19" xfId="13500" xr:uid="{00000000-0005-0000-0000-0000E0340000}"/>
    <cellStyle name="Normal 2 25 19 2" xfId="13501" xr:uid="{00000000-0005-0000-0000-0000E1340000}"/>
    <cellStyle name="Normal 2 25 19 2 2" xfId="13502" xr:uid="{00000000-0005-0000-0000-0000E2340000}"/>
    <cellStyle name="Normal 2 25 19 3" xfId="13503" xr:uid="{00000000-0005-0000-0000-0000E3340000}"/>
    <cellStyle name="Normal 2 25 2" xfId="13504" xr:uid="{00000000-0005-0000-0000-0000E4340000}"/>
    <cellStyle name="Normal 2 25 2 2" xfId="13505" xr:uid="{00000000-0005-0000-0000-0000E5340000}"/>
    <cellStyle name="Normal 2 25 2 2 2" xfId="13506" xr:uid="{00000000-0005-0000-0000-0000E6340000}"/>
    <cellStyle name="Normal 2 25 2 3" xfId="13507" xr:uid="{00000000-0005-0000-0000-0000E7340000}"/>
    <cellStyle name="Normal 2 25 20" xfId="13508" xr:uid="{00000000-0005-0000-0000-0000E8340000}"/>
    <cellStyle name="Normal 2 25 20 2" xfId="13509" xr:uid="{00000000-0005-0000-0000-0000E9340000}"/>
    <cellStyle name="Normal 2 25 20 2 2" xfId="13510" xr:uid="{00000000-0005-0000-0000-0000EA340000}"/>
    <cellStyle name="Normal 2 25 20 3" xfId="13511" xr:uid="{00000000-0005-0000-0000-0000EB340000}"/>
    <cellStyle name="Normal 2 25 21" xfId="13512" xr:uid="{00000000-0005-0000-0000-0000EC340000}"/>
    <cellStyle name="Normal 2 25 21 2" xfId="13513" xr:uid="{00000000-0005-0000-0000-0000ED340000}"/>
    <cellStyle name="Normal 2 25 21 2 2" xfId="13514" xr:uid="{00000000-0005-0000-0000-0000EE340000}"/>
    <cellStyle name="Normal 2 25 21 3" xfId="13515" xr:uid="{00000000-0005-0000-0000-0000EF340000}"/>
    <cellStyle name="Normal 2 25 22" xfId="13516" xr:uid="{00000000-0005-0000-0000-0000F0340000}"/>
    <cellStyle name="Normal 2 25 22 2" xfId="13517" xr:uid="{00000000-0005-0000-0000-0000F1340000}"/>
    <cellStyle name="Normal 2 25 22 2 2" xfId="13518" xr:uid="{00000000-0005-0000-0000-0000F2340000}"/>
    <cellStyle name="Normal 2 25 22 3" xfId="13519" xr:uid="{00000000-0005-0000-0000-0000F3340000}"/>
    <cellStyle name="Normal 2 25 23" xfId="13520" xr:uid="{00000000-0005-0000-0000-0000F4340000}"/>
    <cellStyle name="Normal 2 25 23 2" xfId="13521" xr:uid="{00000000-0005-0000-0000-0000F5340000}"/>
    <cellStyle name="Normal 2 25 23 2 2" xfId="13522" xr:uid="{00000000-0005-0000-0000-0000F6340000}"/>
    <cellStyle name="Normal 2 25 23 3" xfId="13523" xr:uid="{00000000-0005-0000-0000-0000F7340000}"/>
    <cellStyle name="Normal 2 25 24" xfId="13524" xr:uid="{00000000-0005-0000-0000-0000F8340000}"/>
    <cellStyle name="Normal 2 25 24 2" xfId="13525" xr:uid="{00000000-0005-0000-0000-0000F9340000}"/>
    <cellStyle name="Normal 2 25 25" xfId="13526" xr:uid="{00000000-0005-0000-0000-0000FA340000}"/>
    <cellStyle name="Normal 2 25 3" xfId="13527" xr:uid="{00000000-0005-0000-0000-0000FB340000}"/>
    <cellStyle name="Normal 2 25 3 2" xfId="13528" xr:uid="{00000000-0005-0000-0000-0000FC340000}"/>
    <cellStyle name="Normal 2 25 3 2 2" xfId="13529" xr:uid="{00000000-0005-0000-0000-0000FD340000}"/>
    <cellStyle name="Normal 2 25 3 3" xfId="13530" xr:uid="{00000000-0005-0000-0000-0000FE340000}"/>
    <cellStyle name="Normal 2 25 4" xfId="13531" xr:uid="{00000000-0005-0000-0000-0000FF340000}"/>
    <cellStyle name="Normal 2 25 4 2" xfId="13532" xr:uid="{00000000-0005-0000-0000-000000350000}"/>
    <cellStyle name="Normal 2 25 4 2 2" xfId="13533" xr:uid="{00000000-0005-0000-0000-000001350000}"/>
    <cellStyle name="Normal 2 25 4 3" xfId="13534" xr:uid="{00000000-0005-0000-0000-000002350000}"/>
    <cellStyle name="Normal 2 25 5" xfId="13535" xr:uid="{00000000-0005-0000-0000-000003350000}"/>
    <cellStyle name="Normal 2 25 5 2" xfId="13536" xr:uid="{00000000-0005-0000-0000-000004350000}"/>
    <cellStyle name="Normal 2 25 5 2 2" xfId="13537" xr:uid="{00000000-0005-0000-0000-000005350000}"/>
    <cellStyle name="Normal 2 25 5 3" xfId="13538" xr:uid="{00000000-0005-0000-0000-000006350000}"/>
    <cellStyle name="Normal 2 25 6" xfId="13539" xr:uid="{00000000-0005-0000-0000-000007350000}"/>
    <cellStyle name="Normal 2 25 6 2" xfId="13540" xr:uid="{00000000-0005-0000-0000-000008350000}"/>
    <cellStyle name="Normal 2 25 6 2 2" xfId="13541" xr:uid="{00000000-0005-0000-0000-000009350000}"/>
    <cellStyle name="Normal 2 25 6 3" xfId="13542" xr:uid="{00000000-0005-0000-0000-00000A350000}"/>
    <cellStyle name="Normal 2 25 7" xfId="13543" xr:uid="{00000000-0005-0000-0000-00000B350000}"/>
    <cellStyle name="Normal 2 25 7 2" xfId="13544" xr:uid="{00000000-0005-0000-0000-00000C350000}"/>
    <cellStyle name="Normal 2 25 7 2 2" xfId="13545" xr:uid="{00000000-0005-0000-0000-00000D350000}"/>
    <cellStyle name="Normal 2 25 7 3" xfId="13546" xr:uid="{00000000-0005-0000-0000-00000E350000}"/>
    <cellStyle name="Normal 2 25 8" xfId="13547" xr:uid="{00000000-0005-0000-0000-00000F350000}"/>
    <cellStyle name="Normal 2 25 8 2" xfId="13548" xr:uid="{00000000-0005-0000-0000-000010350000}"/>
    <cellStyle name="Normal 2 25 8 2 2" xfId="13549" xr:uid="{00000000-0005-0000-0000-000011350000}"/>
    <cellStyle name="Normal 2 25 8 3" xfId="13550" xr:uid="{00000000-0005-0000-0000-000012350000}"/>
    <cellStyle name="Normal 2 25 9" xfId="13551" xr:uid="{00000000-0005-0000-0000-000013350000}"/>
    <cellStyle name="Normal 2 25 9 2" xfId="13552" xr:uid="{00000000-0005-0000-0000-000014350000}"/>
    <cellStyle name="Normal 2 25 9 2 2" xfId="13553" xr:uid="{00000000-0005-0000-0000-000015350000}"/>
    <cellStyle name="Normal 2 25 9 3" xfId="13554" xr:uid="{00000000-0005-0000-0000-000016350000}"/>
    <cellStyle name="Normal 2 26" xfId="13555" xr:uid="{00000000-0005-0000-0000-000017350000}"/>
    <cellStyle name="Normal 2 26 10" xfId="13556" xr:uid="{00000000-0005-0000-0000-000018350000}"/>
    <cellStyle name="Normal 2 26 10 2" xfId="13557" xr:uid="{00000000-0005-0000-0000-000019350000}"/>
    <cellStyle name="Normal 2 26 10 2 2" xfId="13558" xr:uid="{00000000-0005-0000-0000-00001A350000}"/>
    <cellStyle name="Normal 2 26 10 3" xfId="13559" xr:uid="{00000000-0005-0000-0000-00001B350000}"/>
    <cellStyle name="Normal 2 26 11" xfId="13560" xr:uid="{00000000-0005-0000-0000-00001C350000}"/>
    <cellStyle name="Normal 2 26 11 2" xfId="13561" xr:uid="{00000000-0005-0000-0000-00001D350000}"/>
    <cellStyle name="Normal 2 26 11 2 2" xfId="13562" xr:uid="{00000000-0005-0000-0000-00001E350000}"/>
    <cellStyle name="Normal 2 26 11 3" xfId="13563" xr:uid="{00000000-0005-0000-0000-00001F350000}"/>
    <cellStyle name="Normal 2 26 12" xfId="13564" xr:uid="{00000000-0005-0000-0000-000020350000}"/>
    <cellStyle name="Normal 2 26 12 2" xfId="13565" xr:uid="{00000000-0005-0000-0000-000021350000}"/>
    <cellStyle name="Normal 2 26 12 2 2" xfId="13566" xr:uid="{00000000-0005-0000-0000-000022350000}"/>
    <cellStyle name="Normal 2 26 12 3" xfId="13567" xr:uid="{00000000-0005-0000-0000-000023350000}"/>
    <cellStyle name="Normal 2 26 13" xfId="13568" xr:uid="{00000000-0005-0000-0000-000024350000}"/>
    <cellStyle name="Normal 2 26 13 2" xfId="13569" xr:uid="{00000000-0005-0000-0000-000025350000}"/>
    <cellStyle name="Normal 2 26 13 2 2" xfId="13570" xr:uid="{00000000-0005-0000-0000-000026350000}"/>
    <cellStyle name="Normal 2 26 13 3" xfId="13571" xr:uid="{00000000-0005-0000-0000-000027350000}"/>
    <cellStyle name="Normal 2 26 14" xfId="13572" xr:uid="{00000000-0005-0000-0000-000028350000}"/>
    <cellStyle name="Normal 2 26 14 2" xfId="13573" xr:uid="{00000000-0005-0000-0000-000029350000}"/>
    <cellStyle name="Normal 2 26 14 2 2" xfId="13574" xr:uid="{00000000-0005-0000-0000-00002A350000}"/>
    <cellStyle name="Normal 2 26 14 3" xfId="13575" xr:uid="{00000000-0005-0000-0000-00002B350000}"/>
    <cellStyle name="Normal 2 26 15" xfId="13576" xr:uid="{00000000-0005-0000-0000-00002C350000}"/>
    <cellStyle name="Normal 2 26 15 2" xfId="13577" xr:uid="{00000000-0005-0000-0000-00002D350000}"/>
    <cellStyle name="Normal 2 26 15 2 2" xfId="13578" xr:uid="{00000000-0005-0000-0000-00002E350000}"/>
    <cellStyle name="Normal 2 26 15 3" xfId="13579" xr:uid="{00000000-0005-0000-0000-00002F350000}"/>
    <cellStyle name="Normal 2 26 16" xfId="13580" xr:uid="{00000000-0005-0000-0000-000030350000}"/>
    <cellStyle name="Normal 2 26 16 2" xfId="13581" xr:uid="{00000000-0005-0000-0000-000031350000}"/>
    <cellStyle name="Normal 2 26 16 2 2" xfId="13582" xr:uid="{00000000-0005-0000-0000-000032350000}"/>
    <cellStyle name="Normal 2 26 16 3" xfId="13583" xr:uid="{00000000-0005-0000-0000-000033350000}"/>
    <cellStyle name="Normal 2 26 17" xfId="13584" xr:uid="{00000000-0005-0000-0000-000034350000}"/>
    <cellStyle name="Normal 2 26 17 2" xfId="13585" xr:uid="{00000000-0005-0000-0000-000035350000}"/>
    <cellStyle name="Normal 2 26 17 2 2" xfId="13586" xr:uid="{00000000-0005-0000-0000-000036350000}"/>
    <cellStyle name="Normal 2 26 17 3" xfId="13587" xr:uid="{00000000-0005-0000-0000-000037350000}"/>
    <cellStyle name="Normal 2 26 18" xfId="13588" xr:uid="{00000000-0005-0000-0000-000038350000}"/>
    <cellStyle name="Normal 2 26 18 2" xfId="13589" xr:uid="{00000000-0005-0000-0000-000039350000}"/>
    <cellStyle name="Normal 2 26 18 2 2" xfId="13590" xr:uid="{00000000-0005-0000-0000-00003A350000}"/>
    <cellStyle name="Normal 2 26 18 3" xfId="13591" xr:uid="{00000000-0005-0000-0000-00003B350000}"/>
    <cellStyle name="Normal 2 26 19" xfId="13592" xr:uid="{00000000-0005-0000-0000-00003C350000}"/>
    <cellStyle name="Normal 2 26 19 2" xfId="13593" xr:uid="{00000000-0005-0000-0000-00003D350000}"/>
    <cellStyle name="Normal 2 26 19 2 2" xfId="13594" xr:uid="{00000000-0005-0000-0000-00003E350000}"/>
    <cellStyle name="Normal 2 26 19 3" xfId="13595" xr:uid="{00000000-0005-0000-0000-00003F350000}"/>
    <cellStyle name="Normal 2 26 2" xfId="13596" xr:uid="{00000000-0005-0000-0000-000040350000}"/>
    <cellStyle name="Normal 2 26 2 2" xfId="13597" xr:uid="{00000000-0005-0000-0000-000041350000}"/>
    <cellStyle name="Normal 2 26 2 2 2" xfId="13598" xr:uid="{00000000-0005-0000-0000-000042350000}"/>
    <cellStyle name="Normal 2 26 2 3" xfId="13599" xr:uid="{00000000-0005-0000-0000-000043350000}"/>
    <cellStyle name="Normal 2 26 20" xfId="13600" xr:uid="{00000000-0005-0000-0000-000044350000}"/>
    <cellStyle name="Normal 2 26 20 2" xfId="13601" xr:uid="{00000000-0005-0000-0000-000045350000}"/>
    <cellStyle name="Normal 2 26 20 2 2" xfId="13602" xr:uid="{00000000-0005-0000-0000-000046350000}"/>
    <cellStyle name="Normal 2 26 20 3" xfId="13603" xr:uid="{00000000-0005-0000-0000-000047350000}"/>
    <cellStyle name="Normal 2 26 21" xfId="13604" xr:uid="{00000000-0005-0000-0000-000048350000}"/>
    <cellStyle name="Normal 2 26 21 2" xfId="13605" xr:uid="{00000000-0005-0000-0000-000049350000}"/>
    <cellStyle name="Normal 2 26 21 2 2" xfId="13606" xr:uid="{00000000-0005-0000-0000-00004A350000}"/>
    <cellStyle name="Normal 2 26 21 3" xfId="13607" xr:uid="{00000000-0005-0000-0000-00004B350000}"/>
    <cellStyle name="Normal 2 26 22" xfId="13608" xr:uid="{00000000-0005-0000-0000-00004C350000}"/>
    <cellStyle name="Normal 2 26 22 2" xfId="13609" xr:uid="{00000000-0005-0000-0000-00004D350000}"/>
    <cellStyle name="Normal 2 26 22 2 2" xfId="13610" xr:uid="{00000000-0005-0000-0000-00004E350000}"/>
    <cellStyle name="Normal 2 26 22 3" xfId="13611" xr:uid="{00000000-0005-0000-0000-00004F350000}"/>
    <cellStyle name="Normal 2 26 23" xfId="13612" xr:uid="{00000000-0005-0000-0000-000050350000}"/>
    <cellStyle name="Normal 2 26 23 2" xfId="13613" xr:uid="{00000000-0005-0000-0000-000051350000}"/>
    <cellStyle name="Normal 2 26 23 2 2" xfId="13614" xr:uid="{00000000-0005-0000-0000-000052350000}"/>
    <cellStyle name="Normal 2 26 23 3" xfId="13615" xr:uid="{00000000-0005-0000-0000-000053350000}"/>
    <cellStyle name="Normal 2 26 24" xfId="13616" xr:uid="{00000000-0005-0000-0000-000054350000}"/>
    <cellStyle name="Normal 2 26 24 2" xfId="13617" xr:uid="{00000000-0005-0000-0000-000055350000}"/>
    <cellStyle name="Normal 2 26 25" xfId="13618" xr:uid="{00000000-0005-0000-0000-000056350000}"/>
    <cellStyle name="Normal 2 26 3" xfId="13619" xr:uid="{00000000-0005-0000-0000-000057350000}"/>
    <cellStyle name="Normal 2 26 3 2" xfId="13620" xr:uid="{00000000-0005-0000-0000-000058350000}"/>
    <cellStyle name="Normal 2 26 3 2 2" xfId="13621" xr:uid="{00000000-0005-0000-0000-000059350000}"/>
    <cellStyle name="Normal 2 26 3 3" xfId="13622" xr:uid="{00000000-0005-0000-0000-00005A350000}"/>
    <cellStyle name="Normal 2 26 4" xfId="13623" xr:uid="{00000000-0005-0000-0000-00005B350000}"/>
    <cellStyle name="Normal 2 26 4 2" xfId="13624" xr:uid="{00000000-0005-0000-0000-00005C350000}"/>
    <cellStyle name="Normal 2 26 4 2 2" xfId="13625" xr:uid="{00000000-0005-0000-0000-00005D350000}"/>
    <cellStyle name="Normal 2 26 4 3" xfId="13626" xr:uid="{00000000-0005-0000-0000-00005E350000}"/>
    <cellStyle name="Normal 2 26 5" xfId="13627" xr:uid="{00000000-0005-0000-0000-00005F350000}"/>
    <cellStyle name="Normal 2 26 5 2" xfId="13628" xr:uid="{00000000-0005-0000-0000-000060350000}"/>
    <cellStyle name="Normal 2 26 5 2 2" xfId="13629" xr:uid="{00000000-0005-0000-0000-000061350000}"/>
    <cellStyle name="Normal 2 26 5 3" xfId="13630" xr:uid="{00000000-0005-0000-0000-000062350000}"/>
    <cellStyle name="Normal 2 26 6" xfId="13631" xr:uid="{00000000-0005-0000-0000-000063350000}"/>
    <cellStyle name="Normal 2 26 6 2" xfId="13632" xr:uid="{00000000-0005-0000-0000-000064350000}"/>
    <cellStyle name="Normal 2 26 6 2 2" xfId="13633" xr:uid="{00000000-0005-0000-0000-000065350000}"/>
    <cellStyle name="Normal 2 26 6 3" xfId="13634" xr:uid="{00000000-0005-0000-0000-000066350000}"/>
    <cellStyle name="Normal 2 26 7" xfId="13635" xr:uid="{00000000-0005-0000-0000-000067350000}"/>
    <cellStyle name="Normal 2 26 7 2" xfId="13636" xr:uid="{00000000-0005-0000-0000-000068350000}"/>
    <cellStyle name="Normal 2 26 7 2 2" xfId="13637" xr:uid="{00000000-0005-0000-0000-000069350000}"/>
    <cellStyle name="Normal 2 26 7 3" xfId="13638" xr:uid="{00000000-0005-0000-0000-00006A350000}"/>
    <cellStyle name="Normal 2 26 8" xfId="13639" xr:uid="{00000000-0005-0000-0000-00006B350000}"/>
    <cellStyle name="Normal 2 26 8 2" xfId="13640" xr:uid="{00000000-0005-0000-0000-00006C350000}"/>
    <cellStyle name="Normal 2 26 8 2 2" xfId="13641" xr:uid="{00000000-0005-0000-0000-00006D350000}"/>
    <cellStyle name="Normal 2 26 8 3" xfId="13642" xr:uid="{00000000-0005-0000-0000-00006E350000}"/>
    <cellStyle name="Normal 2 26 9" xfId="13643" xr:uid="{00000000-0005-0000-0000-00006F350000}"/>
    <cellStyle name="Normal 2 26 9 2" xfId="13644" xr:uid="{00000000-0005-0000-0000-000070350000}"/>
    <cellStyle name="Normal 2 26 9 2 2" xfId="13645" xr:uid="{00000000-0005-0000-0000-000071350000}"/>
    <cellStyle name="Normal 2 26 9 3" xfId="13646" xr:uid="{00000000-0005-0000-0000-000072350000}"/>
    <cellStyle name="Normal 2 27" xfId="13647" xr:uid="{00000000-0005-0000-0000-000073350000}"/>
    <cellStyle name="Normal 2 27 10" xfId="13648" xr:uid="{00000000-0005-0000-0000-000074350000}"/>
    <cellStyle name="Normal 2 27 10 2" xfId="13649" xr:uid="{00000000-0005-0000-0000-000075350000}"/>
    <cellStyle name="Normal 2 27 10 2 2" xfId="13650" xr:uid="{00000000-0005-0000-0000-000076350000}"/>
    <cellStyle name="Normal 2 27 10 3" xfId="13651" xr:uid="{00000000-0005-0000-0000-000077350000}"/>
    <cellStyle name="Normal 2 27 11" xfId="13652" xr:uid="{00000000-0005-0000-0000-000078350000}"/>
    <cellStyle name="Normal 2 27 11 2" xfId="13653" xr:uid="{00000000-0005-0000-0000-000079350000}"/>
    <cellStyle name="Normal 2 27 11 2 2" xfId="13654" xr:uid="{00000000-0005-0000-0000-00007A350000}"/>
    <cellStyle name="Normal 2 27 11 3" xfId="13655" xr:uid="{00000000-0005-0000-0000-00007B350000}"/>
    <cellStyle name="Normal 2 27 12" xfId="13656" xr:uid="{00000000-0005-0000-0000-00007C350000}"/>
    <cellStyle name="Normal 2 27 12 2" xfId="13657" xr:uid="{00000000-0005-0000-0000-00007D350000}"/>
    <cellStyle name="Normal 2 27 12 2 2" xfId="13658" xr:uid="{00000000-0005-0000-0000-00007E350000}"/>
    <cellStyle name="Normal 2 27 12 3" xfId="13659" xr:uid="{00000000-0005-0000-0000-00007F350000}"/>
    <cellStyle name="Normal 2 27 13" xfId="13660" xr:uid="{00000000-0005-0000-0000-000080350000}"/>
    <cellStyle name="Normal 2 27 13 2" xfId="13661" xr:uid="{00000000-0005-0000-0000-000081350000}"/>
    <cellStyle name="Normal 2 27 13 2 2" xfId="13662" xr:uid="{00000000-0005-0000-0000-000082350000}"/>
    <cellStyle name="Normal 2 27 13 3" xfId="13663" xr:uid="{00000000-0005-0000-0000-000083350000}"/>
    <cellStyle name="Normal 2 27 14" xfId="13664" xr:uid="{00000000-0005-0000-0000-000084350000}"/>
    <cellStyle name="Normal 2 27 14 2" xfId="13665" xr:uid="{00000000-0005-0000-0000-000085350000}"/>
    <cellStyle name="Normal 2 27 14 2 2" xfId="13666" xr:uid="{00000000-0005-0000-0000-000086350000}"/>
    <cellStyle name="Normal 2 27 14 3" xfId="13667" xr:uid="{00000000-0005-0000-0000-000087350000}"/>
    <cellStyle name="Normal 2 27 15" xfId="13668" xr:uid="{00000000-0005-0000-0000-000088350000}"/>
    <cellStyle name="Normal 2 27 15 2" xfId="13669" xr:uid="{00000000-0005-0000-0000-000089350000}"/>
    <cellStyle name="Normal 2 27 15 2 2" xfId="13670" xr:uid="{00000000-0005-0000-0000-00008A350000}"/>
    <cellStyle name="Normal 2 27 15 3" xfId="13671" xr:uid="{00000000-0005-0000-0000-00008B350000}"/>
    <cellStyle name="Normal 2 27 16" xfId="13672" xr:uid="{00000000-0005-0000-0000-00008C350000}"/>
    <cellStyle name="Normal 2 27 16 2" xfId="13673" xr:uid="{00000000-0005-0000-0000-00008D350000}"/>
    <cellStyle name="Normal 2 27 16 2 2" xfId="13674" xr:uid="{00000000-0005-0000-0000-00008E350000}"/>
    <cellStyle name="Normal 2 27 16 3" xfId="13675" xr:uid="{00000000-0005-0000-0000-00008F350000}"/>
    <cellStyle name="Normal 2 27 17" xfId="13676" xr:uid="{00000000-0005-0000-0000-000090350000}"/>
    <cellStyle name="Normal 2 27 17 2" xfId="13677" xr:uid="{00000000-0005-0000-0000-000091350000}"/>
    <cellStyle name="Normal 2 27 17 2 2" xfId="13678" xr:uid="{00000000-0005-0000-0000-000092350000}"/>
    <cellStyle name="Normal 2 27 17 3" xfId="13679" xr:uid="{00000000-0005-0000-0000-000093350000}"/>
    <cellStyle name="Normal 2 27 18" xfId="13680" xr:uid="{00000000-0005-0000-0000-000094350000}"/>
    <cellStyle name="Normal 2 27 18 2" xfId="13681" xr:uid="{00000000-0005-0000-0000-000095350000}"/>
    <cellStyle name="Normal 2 27 18 2 2" xfId="13682" xr:uid="{00000000-0005-0000-0000-000096350000}"/>
    <cellStyle name="Normal 2 27 18 3" xfId="13683" xr:uid="{00000000-0005-0000-0000-000097350000}"/>
    <cellStyle name="Normal 2 27 19" xfId="13684" xr:uid="{00000000-0005-0000-0000-000098350000}"/>
    <cellStyle name="Normal 2 27 19 2" xfId="13685" xr:uid="{00000000-0005-0000-0000-000099350000}"/>
    <cellStyle name="Normal 2 27 19 2 2" xfId="13686" xr:uid="{00000000-0005-0000-0000-00009A350000}"/>
    <cellStyle name="Normal 2 27 19 3" xfId="13687" xr:uid="{00000000-0005-0000-0000-00009B350000}"/>
    <cellStyle name="Normal 2 27 2" xfId="13688" xr:uid="{00000000-0005-0000-0000-00009C350000}"/>
    <cellStyle name="Normal 2 27 2 2" xfId="13689" xr:uid="{00000000-0005-0000-0000-00009D350000}"/>
    <cellStyle name="Normal 2 27 2 2 2" xfId="13690" xr:uid="{00000000-0005-0000-0000-00009E350000}"/>
    <cellStyle name="Normal 2 27 2 3" xfId="13691" xr:uid="{00000000-0005-0000-0000-00009F350000}"/>
    <cellStyle name="Normal 2 27 20" xfId="13692" xr:uid="{00000000-0005-0000-0000-0000A0350000}"/>
    <cellStyle name="Normal 2 27 20 2" xfId="13693" xr:uid="{00000000-0005-0000-0000-0000A1350000}"/>
    <cellStyle name="Normal 2 27 20 2 2" xfId="13694" xr:uid="{00000000-0005-0000-0000-0000A2350000}"/>
    <cellStyle name="Normal 2 27 20 3" xfId="13695" xr:uid="{00000000-0005-0000-0000-0000A3350000}"/>
    <cellStyle name="Normal 2 27 21" xfId="13696" xr:uid="{00000000-0005-0000-0000-0000A4350000}"/>
    <cellStyle name="Normal 2 27 21 2" xfId="13697" xr:uid="{00000000-0005-0000-0000-0000A5350000}"/>
    <cellStyle name="Normal 2 27 21 2 2" xfId="13698" xr:uid="{00000000-0005-0000-0000-0000A6350000}"/>
    <cellStyle name="Normal 2 27 21 3" xfId="13699" xr:uid="{00000000-0005-0000-0000-0000A7350000}"/>
    <cellStyle name="Normal 2 27 22" xfId="13700" xr:uid="{00000000-0005-0000-0000-0000A8350000}"/>
    <cellStyle name="Normal 2 27 22 2" xfId="13701" xr:uid="{00000000-0005-0000-0000-0000A9350000}"/>
    <cellStyle name="Normal 2 27 22 2 2" xfId="13702" xr:uid="{00000000-0005-0000-0000-0000AA350000}"/>
    <cellStyle name="Normal 2 27 22 3" xfId="13703" xr:uid="{00000000-0005-0000-0000-0000AB350000}"/>
    <cellStyle name="Normal 2 27 23" xfId="13704" xr:uid="{00000000-0005-0000-0000-0000AC350000}"/>
    <cellStyle name="Normal 2 27 23 2" xfId="13705" xr:uid="{00000000-0005-0000-0000-0000AD350000}"/>
    <cellStyle name="Normal 2 27 23 2 2" xfId="13706" xr:uid="{00000000-0005-0000-0000-0000AE350000}"/>
    <cellStyle name="Normal 2 27 23 3" xfId="13707" xr:uid="{00000000-0005-0000-0000-0000AF350000}"/>
    <cellStyle name="Normal 2 27 24" xfId="13708" xr:uid="{00000000-0005-0000-0000-0000B0350000}"/>
    <cellStyle name="Normal 2 27 24 2" xfId="13709" xr:uid="{00000000-0005-0000-0000-0000B1350000}"/>
    <cellStyle name="Normal 2 27 25" xfId="13710" xr:uid="{00000000-0005-0000-0000-0000B2350000}"/>
    <cellStyle name="Normal 2 27 3" xfId="13711" xr:uid="{00000000-0005-0000-0000-0000B3350000}"/>
    <cellStyle name="Normal 2 27 3 2" xfId="13712" xr:uid="{00000000-0005-0000-0000-0000B4350000}"/>
    <cellStyle name="Normal 2 27 3 2 2" xfId="13713" xr:uid="{00000000-0005-0000-0000-0000B5350000}"/>
    <cellStyle name="Normal 2 27 3 3" xfId="13714" xr:uid="{00000000-0005-0000-0000-0000B6350000}"/>
    <cellStyle name="Normal 2 27 4" xfId="13715" xr:uid="{00000000-0005-0000-0000-0000B7350000}"/>
    <cellStyle name="Normal 2 27 4 2" xfId="13716" xr:uid="{00000000-0005-0000-0000-0000B8350000}"/>
    <cellStyle name="Normal 2 27 4 2 2" xfId="13717" xr:uid="{00000000-0005-0000-0000-0000B9350000}"/>
    <cellStyle name="Normal 2 27 4 3" xfId="13718" xr:uid="{00000000-0005-0000-0000-0000BA350000}"/>
    <cellStyle name="Normal 2 27 5" xfId="13719" xr:uid="{00000000-0005-0000-0000-0000BB350000}"/>
    <cellStyle name="Normal 2 27 5 2" xfId="13720" xr:uid="{00000000-0005-0000-0000-0000BC350000}"/>
    <cellStyle name="Normal 2 27 5 2 2" xfId="13721" xr:uid="{00000000-0005-0000-0000-0000BD350000}"/>
    <cellStyle name="Normal 2 27 5 3" xfId="13722" xr:uid="{00000000-0005-0000-0000-0000BE350000}"/>
    <cellStyle name="Normal 2 27 6" xfId="13723" xr:uid="{00000000-0005-0000-0000-0000BF350000}"/>
    <cellStyle name="Normal 2 27 6 2" xfId="13724" xr:uid="{00000000-0005-0000-0000-0000C0350000}"/>
    <cellStyle name="Normal 2 27 6 2 2" xfId="13725" xr:uid="{00000000-0005-0000-0000-0000C1350000}"/>
    <cellStyle name="Normal 2 27 6 3" xfId="13726" xr:uid="{00000000-0005-0000-0000-0000C2350000}"/>
    <cellStyle name="Normal 2 27 7" xfId="13727" xr:uid="{00000000-0005-0000-0000-0000C3350000}"/>
    <cellStyle name="Normal 2 27 7 2" xfId="13728" xr:uid="{00000000-0005-0000-0000-0000C4350000}"/>
    <cellStyle name="Normal 2 27 7 2 2" xfId="13729" xr:uid="{00000000-0005-0000-0000-0000C5350000}"/>
    <cellStyle name="Normal 2 27 7 3" xfId="13730" xr:uid="{00000000-0005-0000-0000-0000C6350000}"/>
    <cellStyle name="Normal 2 27 8" xfId="13731" xr:uid="{00000000-0005-0000-0000-0000C7350000}"/>
    <cellStyle name="Normal 2 27 8 2" xfId="13732" xr:uid="{00000000-0005-0000-0000-0000C8350000}"/>
    <cellStyle name="Normal 2 27 8 2 2" xfId="13733" xr:uid="{00000000-0005-0000-0000-0000C9350000}"/>
    <cellStyle name="Normal 2 27 8 3" xfId="13734" xr:uid="{00000000-0005-0000-0000-0000CA350000}"/>
    <cellStyle name="Normal 2 27 9" xfId="13735" xr:uid="{00000000-0005-0000-0000-0000CB350000}"/>
    <cellStyle name="Normal 2 27 9 2" xfId="13736" xr:uid="{00000000-0005-0000-0000-0000CC350000}"/>
    <cellStyle name="Normal 2 27 9 2 2" xfId="13737" xr:uid="{00000000-0005-0000-0000-0000CD350000}"/>
    <cellStyle name="Normal 2 27 9 3" xfId="13738" xr:uid="{00000000-0005-0000-0000-0000CE350000}"/>
    <cellStyle name="Normal 2 28" xfId="13739" xr:uid="{00000000-0005-0000-0000-0000CF350000}"/>
    <cellStyle name="Normal 2 28 10" xfId="13740" xr:uid="{00000000-0005-0000-0000-0000D0350000}"/>
    <cellStyle name="Normal 2 28 10 2" xfId="13741" xr:uid="{00000000-0005-0000-0000-0000D1350000}"/>
    <cellStyle name="Normal 2 28 10 2 2" xfId="13742" xr:uid="{00000000-0005-0000-0000-0000D2350000}"/>
    <cellStyle name="Normal 2 28 10 3" xfId="13743" xr:uid="{00000000-0005-0000-0000-0000D3350000}"/>
    <cellStyle name="Normal 2 28 11" xfId="13744" xr:uid="{00000000-0005-0000-0000-0000D4350000}"/>
    <cellStyle name="Normal 2 28 11 2" xfId="13745" xr:uid="{00000000-0005-0000-0000-0000D5350000}"/>
    <cellStyle name="Normal 2 28 11 2 2" xfId="13746" xr:uid="{00000000-0005-0000-0000-0000D6350000}"/>
    <cellStyle name="Normal 2 28 11 3" xfId="13747" xr:uid="{00000000-0005-0000-0000-0000D7350000}"/>
    <cellStyle name="Normal 2 28 12" xfId="13748" xr:uid="{00000000-0005-0000-0000-0000D8350000}"/>
    <cellStyle name="Normal 2 28 12 2" xfId="13749" xr:uid="{00000000-0005-0000-0000-0000D9350000}"/>
    <cellStyle name="Normal 2 28 12 2 2" xfId="13750" xr:uid="{00000000-0005-0000-0000-0000DA350000}"/>
    <cellStyle name="Normal 2 28 12 3" xfId="13751" xr:uid="{00000000-0005-0000-0000-0000DB350000}"/>
    <cellStyle name="Normal 2 28 13" xfId="13752" xr:uid="{00000000-0005-0000-0000-0000DC350000}"/>
    <cellStyle name="Normal 2 28 13 2" xfId="13753" xr:uid="{00000000-0005-0000-0000-0000DD350000}"/>
    <cellStyle name="Normal 2 28 13 2 2" xfId="13754" xr:uid="{00000000-0005-0000-0000-0000DE350000}"/>
    <cellStyle name="Normal 2 28 13 3" xfId="13755" xr:uid="{00000000-0005-0000-0000-0000DF350000}"/>
    <cellStyle name="Normal 2 28 14" xfId="13756" xr:uid="{00000000-0005-0000-0000-0000E0350000}"/>
    <cellStyle name="Normal 2 28 14 2" xfId="13757" xr:uid="{00000000-0005-0000-0000-0000E1350000}"/>
    <cellStyle name="Normal 2 28 14 2 2" xfId="13758" xr:uid="{00000000-0005-0000-0000-0000E2350000}"/>
    <cellStyle name="Normal 2 28 14 3" xfId="13759" xr:uid="{00000000-0005-0000-0000-0000E3350000}"/>
    <cellStyle name="Normal 2 28 15" xfId="13760" xr:uid="{00000000-0005-0000-0000-0000E4350000}"/>
    <cellStyle name="Normal 2 28 15 2" xfId="13761" xr:uid="{00000000-0005-0000-0000-0000E5350000}"/>
    <cellStyle name="Normal 2 28 15 2 2" xfId="13762" xr:uid="{00000000-0005-0000-0000-0000E6350000}"/>
    <cellStyle name="Normal 2 28 15 3" xfId="13763" xr:uid="{00000000-0005-0000-0000-0000E7350000}"/>
    <cellStyle name="Normal 2 28 16" xfId="13764" xr:uid="{00000000-0005-0000-0000-0000E8350000}"/>
    <cellStyle name="Normal 2 28 16 2" xfId="13765" xr:uid="{00000000-0005-0000-0000-0000E9350000}"/>
    <cellStyle name="Normal 2 28 16 2 2" xfId="13766" xr:uid="{00000000-0005-0000-0000-0000EA350000}"/>
    <cellStyle name="Normal 2 28 16 3" xfId="13767" xr:uid="{00000000-0005-0000-0000-0000EB350000}"/>
    <cellStyle name="Normal 2 28 17" xfId="13768" xr:uid="{00000000-0005-0000-0000-0000EC350000}"/>
    <cellStyle name="Normal 2 28 17 2" xfId="13769" xr:uid="{00000000-0005-0000-0000-0000ED350000}"/>
    <cellStyle name="Normal 2 28 17 2 2" xfId="13770" xr:uid="{00000000-0005-0000-0000-0000EE350000}"/>
    <cellStyle name="Normal 2 28 17 3" xfId="13771" xr:uid="{00000000-0005-0000-0000-0000EF350000}"/>
    <cellStyle name="Normal 2 28 18" xfId="13772" xr:uid="{00000000-0005-0000-0000-0000F0350000}"/>
    <cellStyle name="Normal 2 28 18 2" xfId="13773" xr:uid="{00000000-0005-0000-0000-0000F1350000}"/>
    <cellStyle name="Normal 2 28 18 2 2" xfId="13774" xr:uid="{00000000-0005-0000-0000-0000F2350000}"/>
    <cellStyle name="Normal 2 28 18 3" xfId="13775" xr:uid="{00000000-0005-0000-0000-0000F3350000}"/>
    <cellStyle name="Normal 2 28 19" xfId="13776" xr:uid="{00000000-0005-0000-0000-0000F4350000}"/>
    <cellStyle name="Normal 2 28 19 2" xfId="13777" xr:uid="{00000000-0005-0000-0000-0000F5350000}"/>
    <cellStyle name="Normal 2 28 19 2 2" xfId="13778" xr:uid="{00000000-0005-0000-0000-0000F6350000}"/>
    <cellStyle name="Normal 2 28 19 3" xfId="13779" xr:uid="{00000000-0005-0000-0000-0000F7350000}"/>
    <cellStyle name="Normal 2 28 2" xfId="13780" xr:uid="{00000000-0005-0000-0000-0000F8350000}"/>
    <cellStyle name="Normal 2 28 2 2" xfId="13781" xr:uid="{00000000-0005-0000-0000-0000F9350000}"/>
    <cellStyle name="Normal 2 28 2 2 2" xfId="13782" xr:uid="{00000000-0005-0000-0000-0000FA350000}"/>
    <cellStyle name="Normal 2 28 2 3" xfId="13783" xr:uid="{00000000-0005-0000-0000-0000FB350000}"/>
    <cellStyle name="Normal 2 28 20" xfId="13784" xr:uid="{00000000-0005-0000-0000-0000FC350000}"/>
    <cellStyle name="Normal 2 28 20 2" xfId="13785" xr:uid="{00000000-0005-0000-0000-0000FD350000}"/>
    <cellStyle name="Normal 2 28 20 2 2" xfId="13786" xr:uid="{00000000-0005-0000-0000-0000FE350000}"/>
    <cellStyle name="Normal 2 28 20 3" xfId="13787" xr:uid="{00000000-0005-0000-0000-0000FF350000}"/>
    <cellStyle name="Normal 2 28 21" xfId="13788" xr:uid="{00000000-0005-0000-0000-000000360000}"/>
    <cellStyle name="Normal 2 28 21 2" xfId="13789" xr:uid="{00000000-0005-0000-0000-000001360000}"/>
    <cellStyle name="Normal 2 28 21 2 2" xfId="13790" xr:uid="{00000000-0005-0000-0000-000002360000}"/>
    <cellStyle name="Normal 2 28 21 3" xfId="13791" xr:uid="{00000000-0005-0000-0000-000003360000}"/>
    <cellStyle name="Normal 2 28 22" xfId="13792" xr:uid="{00000000-0005-0000-0000-000004360000}"/>
    <cellStyle name="Normal 2 28 22 2" xfId="13793" xr:uid="{00000000-0005-0000-0000-000005360000}"/>
    <cellStyle name="Normal 2 28 22 2 2" xfId="13794" xr:uid="{00000000-0005-0000-0000-000006360000}"/>
    <cellStyle name="Normal 2 28 22 3" xfId="13795" xr:uid="{00000000-0005-0000-0000-000007360000}"/>
    <cellStyle name="Normal 2 28 23" xfId="13796" xr:uid="{00000000-0005-0000-0000-000008360000}"/>
    <cellStyle name="Normal 2 28 23 2" xfId="13797" xr:uid="{00000000-0005-0000-0000-000009360000}"/>
    <cellStyle name="Normal 2 28 23 2 2" xfId="13798" xr:uid="{00000000-0005-0000-0000-00000A360000}"/>
    <cellStyle name="Normal 2 28 23 3" xfId="13799" xr:uid="{00000000-0005-0000-0000-00000B360000}"/>
    <cellStyle name="Normal 2 28 24" xfId="13800" xr:uid="{00000000-0005-0000-0000-00000C360000}"/>
    <cellStyle name="Normal 2 28 24 2" xfId="13801" xr:uid="{00000000-0005-0000-0000-00000D360000}"/>
    <cellStyle name="Normal 2 28 25" xfId="13802" xr:uid="{00000000-0005-0000-0000-00000E360000}"/>
    <cellStyle name="Normal 2 28 3" xfId="13803" xr:uid="{00000000-0005-0000-0000-00000F360000}"/>
    <cellStyle name="Normal 2 28 3 2" xfId="13804" xr:uid="{00000000-0005-0000-0000-000010360000}"/>
    <cellStyle name="Normal 2 28 3 2 2" xfId="13805" xr:uid="{00000000-0005-0000-0000-000011360000}"/>
    <cellStyle name="Normal 2 28 3 3" xfId="13806" xr:uid="{00000000-0005-0000-0000-000012360000}"/>
    <cellStyle name="Normal 2 28 4" xfId="13807" xr:uid="{00000000-0005-0000-0000-000013360000}"/>
    <cellStyle name="Normal 2 28 4 2" xfId="13808" xr:uid="{00000000-0005-0000-0000-000014360000}"/>
    <cellStyle name="Normal 2 28 4 2 2" xfId="13809" xr:uid="{00000000-0005-0000-0000-000015360000}"/>
    <cellStyle name="Normal 2 28 4 3" xfId="13810" xr:uid="{00000000-0005-0000-0000-000016360000}"/>
    <cellStyle name="Normal 2 28 5" xfId="13811" xr:uid="{00000000-0005-0000-0000-000017360000}"/>
    <cellStyle name="Normal 2 28 5 2" xfId="13812" xr:uid="{00000000-0005-0000-0000-000018360000}"/>
    <cellStyle name="Normal 2 28 5 2 2" xfId="13813" xr:uid="{00000000-0005-0000-0000-000019360000}"/>
    <cellStyle name="Normal 2 28 5 3" xfId="13814" xr:uid="{00000000-0005-0000-0000-00001A360000}"/>
    <cellStyle name="Normal 2 28 6" xfId="13815" xr:uid="{00000000-0005-0000-0000-00001B360000}"/>
    <cellStyle name="Normal 2 28 6 2" xfId="13816" xr:uid="{00000000-0005-0000-0000-00001C360000}"/>
    <cellStyle name="Normal 2 28 6 2 2" xfId="13817" xr:uid="{00000000-0005-0000-0000-00001D360000}"/>
    <cellStyle name="Normal 2 28 6 3" xfId="13818" xr:uid="{00000000-0005-0000-0000-00001E360000}"/>
    <cellStyle name="Normal 2 28 7" xfId="13819" xr:uid="{00000000-0005-0000-0000-00001F360000}"/>
    <cellStyle name="Normal 2 28 7 2" xfId="13820" xr:uid="{00000000-0005-0000-0000-000020360000}"/>
    <cellStyle name="Normal 2 28 7 2 2" xfId="13821" xr:uid="{00000000-0005-0000-0000-000021360000}"/>
    <cellStyle name="Normal 2 28 7 3" xfId="13822" xr:uid="{00000000-0005-0000-0000-000022360000}"/>
    <cellStyle name="Normal 2 28 8" xfId="13823" xr:uid="{00000000-0005-0000-0000-000023360000}"/>
    <cellStyle name="Normal 2 28 8 2" xfId="13824" xr:uid="{00000000-0005-0000-0000-000024360000}"/>
    <cellStyle name="Normal 2 28 8 2 2" xfId="13825" xr:uid="{00000000-0005-0000-0000-000025360000}"/>
    <cellStyle name="Normal 2 28 8 3" xfId="13826" xr:uid="{00000000-0005-0000-0000-000026360000}"/>
    <cellStyle name="Normal 2 28 9" xfId="13827" xr:uid="{00000000-0005-0000-0000-000027360000}"/>
    <cellStyle name="Normal 2 28 9 2" xfId="13828" xr:uid="{00000000-0005-0000-0000-000028360000}"/>
    <cellStyle name="Normal 2 28 9 2 2" xfId="13829" xr:uid="{00000000-0005-0000-0000-000029360000}"/>
    <cellStyle name="Normal 2 28 9 3" xfId="13830" xr:uid="{00000000-0005-0000-0000-00002A360000}"/>
    <cellStyle name="Normal 2 29" xfId="13831" xr:uid="{00000000-0005-0000-0000-00002B360000}"/>
    <cellStyle name="Normal 2 29 10" xfId="13832" xr:uid="{00000000-0005-0000-0000-00002C360000}"/>
    <cellStyle name="Normal 2 29 10 2" xfId="13833" xr:uid="{00000000-0005-0000-0000-00002D360000}"/>
    <cellStyle name="Normal 2 29 10 2 2" xfId="13834" xr:uid="{00000000-0005-0000-0000-00002E360000}"/>
    <cellStyle name="Normal 2 29 10 3" xfId="13835" xr:uid="{00000000-0005-0000-0000-00002F360000}"/>
    <cellStyle name="Normal 2 29 11" xfId="13836" xr:uid="{00000000-0005-0000-0000-000030360000}"/>
    <cellStyle name="Normal 2 29 11 2" xfId="13837" xr:uid="{00000000-0005-0000-0000-000031360000}"/>
    <cellStyle name="Normal 2 29 11 2 2" xfId="13838" xr:uid="{00000000-0005-0000-0000-000032360000}"/>
    <cellStyle name="Normal 2 29 11 3" xfId="13839" xr:uid="{00000000-0005-0000-0000-000033360000}"/>
    <cellStyle name="Normal 2 29 12" xfId="13840" xr:uid="{00000000-0005-0000-0000-000034360000}"/>
    <cellStyle name="Normal 2 29 12 2" xfId="13841" xr:uid="{00000000-0005-0000-0000-000035360000}"/>
    <cellStyle name="Normal 2 29 12 2 2" xfId="13842" xr:uid="{00000000-0005-0000-0000-000036360000}"/>
    <cellStyle name="Normal 2 29 12 3" xfId="13843" xr:uid="{00000000-0005-0000-0000-000037360000}"/>
    <cellStyle name="Normal 2 29 13" xfId="13844" xr:uid="{00000000-0005-0000-0000-000038360000}"/>
    <cellStyle name="Normal 2 29 13 2" xfId="13845" xr:uid="{00000000-0005-0000-0000-000039360000}"/>
    <cellStyle name="Normal 2 29 13 2 2" xfId="13846" xr:uid="{00000000-0005-0000-0000-00003A360000}"/>
    <cellStyle name="Normal 2 29 13 3" xfId="13847" xr:uid="{00000000-0005-0000-0000-00003B360000}"/>
    <cellStyle name="Normal 2 29 14" xfId="13848" xr:uid="{00000000-0005-0000-0000-00003C360000}"/>
    <cellStyle name="Normal 2 29 14 2" xfId="13849" xr:uid="{00000000-0005-0000-0000-00003D360000}"/>
    <cellStyle name="Normal 2 29 14 2 2" xfId="13850" xr:uid="{00000000-0005-0000-0000-00003E360000}"/>
    <cellStyle name="Normal 2 29 14 3" xfId="13851" xr:uid="{00000000-0005-0000-0000-00003F360000}"/>
    <cellStyle name="Normal 2 29 15" xfId="13852" xr:uid="{00000000-0005-0000-0000-000040360000}"/>
    <cellStyle name="Normal 2 29 15 2" xfId="13853" xr:uid="{00000000-0005-0000-0000-000041360000}"/>
    <cellStyle name="Normal 2 29 15 2 2" xfId="13854" xr:uid="{00000000-0005-0000-0000-000042360000}"/>
    <cellStyle name="Normal 2 29 15 3" xfId="13855" xr:uid="{00000000-0005-0000-0000-000043360000}"/>
    <cellStyle name="Normal 2 29 16" xfId="13856" xr:uid="{00000000-0005-0000-0000-000044360000}"/>
    <cellStyle name="Normal 2 29 16 2" xfId="13857" xr:uid="{00000000-0005-0000-0000-000045360000}"/>
    <cellStyle name="Normal 2 29 16 2 2" xfId="13858" xr:uid="{00000000-0005-0000-0000-000046360000}"/>
    <cellStyle name="Normal 2 29 16 3" xfId="13859" xr:uid="{00000000-0005-0000-0000-000047360000}"/>
    <cellStyle name="Normal 2 29 17" xfId="13860" xr:uid="{00000000-0005-0000-0000-000048360000}"/>
    <cellStyle name="Normal 2 29 17 2" xfId="13861" xr:uid="{00000000-0005-0000-0000-000049360000}"/>
    <cellStyle name="Normal 2 29 17 2 2" xfId="13862" xr:uid="{00000000-0005-0000-0000-00004A360000}"/>
    <cellStyle name="Normal 2 29 17 3" xfId="13863" xr:uid="{00000000-0005-0000-0000-00004B360000}"/>
    <cellStyle name="Normal 2 29 18" xfId="13864" xr:uid="{00000000-0005-0000-0000-00004C360000}"/>
    <cellStyle name="Normal 2 29 18 2" xfId="13865" xr:uid="{00000000-0005-0000-0000-00004D360000}"/>
    <cellStyle name="Normal 2 29 18 2 2" xfId="13866" xr:uid="{00000000-0005-0000-0000-00004E360000}"/>
    <cellStyle name="Normal 2 29 18 3" xfId="13867" xr:uid="{00000000-0005-0000-0000-00004F360000}"/>
    <cellStyle name="Normal 2 29 19" xfId="13868" xr:uid="{00000000-0005-0000-0000-000050360000}"/>
    <cellStyle name="Normal 2 29 19 2" xfId="13869" xr:uid="{00000000-0005-0000-0000-000051360000}"/>
    <cellStyle name="Normal 2 29 19 2 2" xfId="13870" xr:uid="{00000000-0005-0000-0000-000052360000}"/>
    <cellStyle name="Normal 2 29 19 3" xfId="13871" xr:uid="{00000000-0005-0000-0000-000053360000}"/>
    <cellStyle name="Normal 2 29 2" xfId="13872" xr:uid="{00000000-0005-0000-0000-000054360000}"/>
    <cellStyle name="Normal 2 29 2 2" xfId="13873" xr:uid="{00000000-0005-0000-0000-000055360000}"/>
    <cellStyle name="Normal 2 29 2 2 2" xfId="13874" xr:uid="{00000000-0005-0000-0000-000056360000}"/>
    <cellStyle name="Normal 2 29 2 3" xfId="13875" xr:uid="{00000000-0005-0000-0000-000057360000}"/>
    <cellStyle name="Normal 2 29 20" xfId="13876" xr:uid="{00000000-0005-0000-0000-000058360000}"/>
    <cellStyle name="Normal 2 29 20 2" xfId="13877" xr:uid="{00000000-0005-0000-0000-000059360000}"/>
    <cellStyle name="Normal 2 29 20 2 2" xfId="13878" xr:uid="{00000000-0005-0000-0000-00005A360000}"/>
    <cellStyle name="Normal 2 29 20 3" xfId="13879" xr:uid="{00000000-0005-0000-0000-00005B360000}"/>
    <cellStyle name="Normal 2 29 21" xfId="13880" xr:uid="{00000000-0005-0000-0000-00005C360000}"/>
    <cellStyle name="Normal 2 29 21 2" xfId="13881" xr:uid="{00000000-0005-0000-0000-00005D360000}"/>
    <cellStyle name="Normal 2 29 21 2 2" xfId="13882" xr:uid="{00000000-0005-0000-0000-00005E360000}"/>
    <cellStyle name="Normal 2 29 21 3" xfId="13883" xr:uid="{00000000-0005-0000-0000-00005F360000}"/>
    <cellStyle name="Normal 2 29 22" xfId="13884" xr:uid="{00000000-0005-0000-0000-000060360000}"/>
    <cellStyle name="Normal 2 29 22 2" xfId="13885" xr:uid="{00000000-0005-0000-0000-000061360000}"/>
    <cellStyle name="Normal 2 29 22 2 2" xfId="13886" xr:uid="{00000000-0005-0000-0000-000062360000}"/>
    <cellStyle name="Normal 2 29 22 3" xfId="13887" xr:uid="{00000000-0005-0000-0000-000063360000}"/>
    <cellStyle name="Normal 2 29 23" xfId="13888" xr:uid="{00000000-0005-0000-0000-000064360000}"/>
    <cellStyle name="Normal 2 29 23 2" xfId="13889" xr:uid="{00000000-0005-0000-0000-000065360000}"/>
    <cellStyle name="Normal 2 29 23 2 2" xfId="13890" xr:uid="{00000000-0005-0000-0000-000066360000}"/>
    <cellStyle name="Normal 2 29 23 3" xfId="13891" xr:uid="{00000000-0005-0000-0000-000067360000}"/>
    <cellStyle name="Normal 2 29 24" xfId="13892" xr:uid="{00000000-0005-0000-0000-000068360000}"/>
    <cellStyle name="Normal 2 29 24 2" xfId="13893" xr:uid="{00000000-0005-0000-0000-000069360000}"/>
    <cellStyle name="Normal 2 29 25" xfId="13894" xr:uid="{00000000-0005-0000-0000-00006A360000}"/>
    <cellStyle name="Normal 2 29 3" xfId="13895" xr:uid="{00000000-0005-0000-0000-00006B360000}"/>
    <cellStyle name="Normal 2 29 3 2" xfId="13896" xr:uid="{00000000-0005-0000-0000-00006C360000}"/>
    <cellStyle name="Normal 2 29 3 2 2" xfId="13897" xr:uid="{00000000-0005-0000-0000-00006D360000}"/>
    <cellStyle name="Normal 2 29 3 3" xfId="13898" xr:uid="{00000000-0005-0000-0000-00006E360000}"/>
    <cellStyle name="Normal 2 29 4" xfId="13899" xr:uid="{00000000-0005-0000-0000-00006F360000}"/>
    <cellStyle name="Normal 2 29 4 2" xfId="13900" xr:uid="{00000000-0005-0000-0000-000070360000}"/>
    <cellStyle name="Normal 2 29 4 2 2" xfId="13901" xr:uid="{00000000-0005-0000-0000-000071360000}"/>
    <cellStyle name="Normal 2 29 4 3" xfId="13902" xr:uid="{00000000-0005-0000-0000-000072360000}"/>
    <cellStyle name="Normal 2 29 5" xfId="13903" xr:uid="{00000000-0005-0000-0000-000073360000}"/>
    <cellStyle name="Normal 2 29 5 2" xfId="13904" xr:uid="{00000000-0005-0000-0000-000074360000}"/>
    <cellStyle name="Normal 2 29 5 2 2" xfId="13905" xr:uid="{00000000-0005-0000-0000-000075360000}"/>
    <cellStyle name="Normal 2 29 5 3" xfId="13906" xr:uid="{00000000-0005-0000-0000-000076360000}"/>
    <cellStyle name="Normal 2 29 6" xfId="13907" xr:uid="{00000000-0005-0000-0000-000077360000}"/>
    <cellStyle name="Normal 2 29 6 2" xfId="13908" xr:uid="{00000000-0005-0000-0000-000078360000}"/>
    <cellStyle name="Normal 2 29 6 2 2" xfId="13909" xr:uid="{00000000-0005-0000-0000-000079360000}"/>
    <cellStyle name="Normal 2 29 6 3" xfId="13910" xr:uid="{00000000-0005-0000-0000-00007A360000}"/>
    <cellStyle name="Normal 2 29 7" xfId="13911" xr:uid="{00000000-0005-0000-0000-00007B360000}"/>
    <cellStyle name="Normal 2 29 7 2" xfId="13912" xr:uid="{00000000-0005-0000-0000-00007C360000}"/>
    <cellStyle name="Normal 2 29 7 2 2" xfId="13913" xr:uid="{00000000-0005-0000-0000-00007D360000}"/>
    <cellStyle name="Normal 2 29 7 3" xfId="13914" xr:uid="{00000000-0005-0000-0000-00007E360000}"/>
    <cellStyle name="Normal 2 29 8" xfId="13915" xr:uid="{00000000-0005-0000-0000-00007F360000}"/>
    <cellStyle name="Normal 2 29 8 2" xfId="13916" xr:uid="{00000000-0005-0000-0000-000080360000}"/>
    <cellStyle name="Normal 2 29 8 2 2" xfId="13917" xr:uid="{00000000-0005-0000-0000-000081360000}"/>
    <cellStyle name="Normal 2 29 8 3" xfId="13918" xr:uid="{00000000-0005-0000-0000-000082360000}"/>
    <cellStyle name="Normal 2 29 9" xfId="13919" xr:uid="{00000000-0005-0000-0000-000083360000}"/>
    <cellStyle name="Normal 2 29 9 2" xfId="13920" xr:uid="{00000000-0005-0000-0000-000084360000}"/>
    <cellStyle name="Normal 2 29 9 2 2" xfId="13921" xr:uid="{00000000-0005-0000-0000-000085360000}"/>
    <cellStyle name="Normal 2 29 9 3" xfId="13922" xr:uid="{00000000-0005-0000-0000-000086360000}"/>
    <cellStyle name="Normal 2 3" xfId="97" xr:uid="{00000000-0005-0000-0000-000087360000}"/>
    <cellStyle name="Normal 2 3 10" xfId="13923" xr:uid="{00000000-0005-0000-0000-000088360000}"/>
    <cellStyle name="Normal 2 3 11" xfId="13924" xr:uid="{00000000-0005-0000-0000-000089360000}"/>
    <cellStyle name="Normal 2 3 2" xfId="13925" xr:uid="{00000000-0005-0000-0000-00008A360000}"/>
    <cellStyle name="Normal 2 3 2 2" xfId="13926" xr:uid="{00000000-0005-0000-0000-00008B360000}"/>
    <cellStyle name="Normal 2 3 2 2 2" xfId="13927" xr:uid="{00000000-0005-0000-0000-00008C360000}"/>
    <cellStyle name="Normal 2 3 2 3" xfId="13928" xr:uid="{00000000-0005-0000-0000-00008D360000}"/>
    <cellStyle name="Normal 2 3 3" xfId="13929" xr:uid="{00000000-0005-0000-0000-00008E360000}"/>
    <cellStyle name="Normal 2 3 3 10" xfId="13930" xr:uid="{00000000-0005-0000-0000-00008F360000}"/>
    <cellStyle name="Normal 2 3 3 2" xfId="13931" xr:uid="{00000000-0005-0000-0000-000090360000}"/>
    <cellStyle name="Normal 2 3 3 2 2" xfId="13932" xr:uid="{00000000-0005-0000-0000-000091360000}"/>
    <cellStyle name="Normal 2 3 3 3" xfId="13933" xr:uid="{00000000-0005-0000-0000-000092360000}"/>
    <cellStyle name="Normal 2 3 3 3 2" xfId="13934" xr:uid="{00000000-0005-0000-0000-000093360000}"/>
    <cellStyle name="Normal 2 3 3 4" xfId="13935" xr:uid="{00000000-0005-0000-0000-000094360000}"/>
    <cellStyle name="Normal 2 3 3 4 2" xfId="13936" xr:uid="{00000000-0005-0000-0000-000095360000}"/>
    <cellStyle name="Normal 2 3 3 5" xfId="13937" xr:uid="{00000000-0005-0000-0000-000096360000}"/>
    <cellStyle name="Normal 2 3 3 5 2" xfId="13938" xr:uid="{00000000-0005-0000-0000-000097360000}"/>
    <cellStyle name="Normal 2 3 3 6" xfId="13939" xr:uid="{00000000-0005-0000-0000-000098360000}"/>
    <cellStyle name="Normal 2 3 3 7" xfId="13940" xr:uid="{00000000-0005-0000-0000-000099360000}"/>
    <cellStyle name="Normal 2 3 3 8" xfId="13941" xr:uid="{00000000-0005-0000-0000-00009A360000}"/>
    <cellStyle name="Normal 2 3 3 9" xfId="13942" xr:uid="{00000000-0005-0000-0000-00009B360000}"/>
    <cellStyle name="Normal 2 3 4" xfId="13943" xr:uid="{00000000-0005-0000-0000-00009C360000}"/>
    <cellStyle name="Normal 2 3 4 2" xfId="13944" xr:uid="{00000000-0005-0000-0000-00009D360000}"/>
    <cellStyle name="Normal 2 3 4 2 2" xfId="13945" xr:uid="{00000000-0005-0000-0000-00009E360000}"/>
    <cellStyle name="Normal 2 3 4 2 2 2" xfId="13946" xr:uid="{00000000-0005-0000-0000-00009F360000}"/>
    <cellStyle name="Normal 2 3 4 2 2 3" xfId="13947" xr:uid="{00000000-0005-0000-0000-0000A0360000}"/>
    <cellStyle name="Normal 2 3 4 2 3" xfId="13948" xr:uid="{00000000-0005-0000-0000-0000A1360000}"/>
    <cellStyle name="Normal 2 3 4 2 3 2" xfId="13949" xr:uid="{00000000-0005-0000-0000-0000A2360000}"/>
    <cellStyle name="Normal 2 3 4 2 4" xfId="13950" xr:uid="{00000000-0005-0000-0000-0000A3360000}"/>
    <cellStyle name="Normal 2 3 4 2 5" xfId="13951" xr:uid="{00000000-0005-0000-0000-0000A4360000}"/>
    <cellStyle name="Normal 2 3 4 2_Lcc_inputs" xfId="13952" xr:uid="{00000000-0005-0000-0000-0000A5360000}"/>
    <cellStyle name="Normal 2 3 4 3" xfId="13953" xr:uid="{00000000-0005-0000-0000-0000A6360000}"/>
    <cellStyle name="Normal 2 3 4 3 2" xfId="13954" xr:uid="{00000000-0005-0000-0000-0000A7360000}"/>
    <cellStyle name="Normal 2 3 4 3 2 2" xfId="13955" xr:uid="{00000000-0005-0000-0000-0000A8360000}"/>
    <cellStyle name="Normal 2 3 4 3 3" xfId="13956" xr:uid="{00000000-0005-0000-0000-0000A9360000}"/>
    <cellStyle name="Normal 2 3 4 3 4" xfId="13957" xr:uid="{00000000-0005-0000-0000-0000AA360000}"/>
    <cellStyle name="Normal 2 3 4 3_Lcc_inputs" xfId="13958" xr:uid="{00000000-0005-0000-0000-0000AB360000}"/>
    <cellStyle name="Normal 2 3 4 4" xfId="13959" xr:uid="{00000000-0005-0000-0000-0000AC360000}"/>
    <cellStyle name="Normal 2 3 4 4 2" xfId="13960" xr:uid="{00000000-0005-0000-0000-0000AD360000}"/>
    <cellStyle name="Normal 2 3 4 4 3" xfId="13961" xr:uid="{00000000-0005-0000-0000-0000AE360000}"/>
    <cellStyle name="Normal 2 3 4 5" xfId="13962" xr:uid="{00000000-0005-0000-0000-0000AF360000}"/>
    <cellStyle name="Normal 2 3 4 5 2" xfId="13963" xr:uid="{00000000-0005-0000-0000-0000B0360000}"/>
    <cellStyle name="Normal 2 3 4 6" xfId="13964" xr:uid="{00000000-0005-0000-0000-0000B1360000}"/>
    <cellStyle name="Normal 2 3 4 7" xfId="13965" xr:uid="{00000000-0005-0000-0000-0000B2360000}"/>
    <cellStyle name="Normal 2 3 4 8" xfId="13966" xr:uid="{00000000-0005-0000-0000-0000B3360000}"/>
    <cellStyle name="Normal 2 3 4_Lcc_inputs" xfId="13967" xr:uid="{00000000-0005-0000-0000-0000B4360000}"/>
    <cellStyle name="Normal 2 3 5" xfId="13968" xr:uid="{00000000-0005-0000-0000-0000B5360000}"/>
    <cellStyle name="Normal 2 3 5 2" xfId="13969" xr:uid="{00000000-0005-0000-0000-0000B6360000}"/>
    <cellStyle name="Normal 2 3 5 2 2" xfId="13970" xr:uid="{00000000-0005-0000-0000-0000B7360000}"/>
    <cellStyle name="Normal 2 3 5 2 3" xfId="13971" xr:uid="{00000000-0005-0000-0000-0000B8360000}"/>
    <cellStyle name="Normal 2 3 5 3" xfId="13972" xr:uid="{00000000-0005-0000-0000-0000B9360000}"/>
    <cellStyle name="Normal 2 3 5 3 2" xfId="13973" xr:uid="{00000000-0005-0000-0000-0000BA360000}"/>
    <cellStyle name="Normal 2 3 5 4" xfId="13974" xr:uid="{00000000-0005-0000-0000-0000BB360000}"/>
    <cellStyle name="Normal 2 3 5 4 2" xfId="13975" xr:uid="{00000000-0005-0000-0000-0000BC360000}"/>
    <cellStyle name="Normal 2 3 5 5" xfId="13976" xr:uid="{00000000-0005-0000-0000-0000BD360000}"/>
    <cellStyle name="Normal 2 3 5 5 2" xfId="13977" xr:uid="{00000000-0005-0000-0000-0000BE360000}"/>
    <cellStyle name="Normal 2 3 5 6" xfId="13978" xr:uid="{00000000-0005-0000-0000-0000BF360000}"/>
    <cellStyle name="Normal 2 3 5 7" xfId="13979" xr:uid="{00000000-0005-0000-0000-0000C0360000}"/>
    <cellStyle name="Normal 2 3 5 8" xfId="13980" xr:uid="{00000000-0005-0000-0000-0000C1360000}"/>
    <cellStyle name="Normal 2 3 5_Lcc_inputs" xfId="13981" xr:uid="{00000000-0005-0000-0000-0000C2360000}"/>
    <cellStyle name="Normal 2 3 6" xfId="13982" xr:uid="{00000000-0005-0000-0000-0000C3360000}"/>
    <cellStyle name="Normal 2 3 6 2" xfId="13983" xr:uid="{00000000-0005-0000-0000-0000C4360000}"/>
    <cellStyle name="Normal 2 3 6 2 2" xfId="13984" xr:uid="{00000000-0005-0000-0000-0000C5360000}"/>
    <cellStyle name="Normal 2 3 6 2 3" xfId="13985" xr:uid="{00000000-0005-0000-0000-0000C6360000}"/>
    <cellStyle name="Normal 2 3 6 3" xfId="13986" xr:uid="{00000000-0005-0000-0000-0000C7360000}"/>
    <cellStyle name="Normal 2 3 6 3 2" xfId="13987" xr:uid="{00000000-0005-0000-0000-0000C8360000}"/>
    <cellStyle name="Normal 2 3 6 4" xfId="13988" xr:uid="{00000000-0005-0000-0000-0000C9360000}"/>
    <cellStyle name="Normal 2 3 6 4 2" xfId="13989" xr:uid="{00000000-0005-0000-0000-0000CA360000}"/>
    <cellStyle name="Normal 2 3 6 5" xfId="13990" xr:uid="{00000000-0005-0000-0000-0000CB360000}"/>
    <cellStyle name="Normal 2 3 6_Lcc_inputs" xfId="13991" xr:uid="{00000000-0005-0000-0000-0000CC360000}"/>
    <cellStyle name="Normal 2 3 7" xfId="13992" xr:uid="{00000000-0005-0000-0000-0000CD360000}"/>
    <cellStyle name="Normal 2 3 7 2" xfId="13993" xr:uid="{00000000-0005-0000-0000-0000CE360000}"/>
    <cellStyle name="Normal 2 3 7 2 2" xfId="13994" xr:uid="{00000000-0005-0000-0000-0000CF360000}"/>
    <cellStyle name="Normal 2 3 7 3" xfId="13995" xr:uid="{00000000-0005-0000-0000-0000D0360000}"/>
    <cellStyle name="Normal 2 3 7 3 2" xfId="13996" xr:uid="{00000000-0005-0000-0000-0000D1360000}"/>
    <cellStyle name="Normal 2 3 7 4" xfId="13997" xr:uid="{00000000-0005-0000-0000-0000D2360000}"/>
    <cellStyle name="Normal 2 3 7 4 2" xfId="13998" xr:uid="{00000000-0005-0000-0000-0000D3360000}"/>
    <cellStyle name="Normal 2 3 7 5" xfId="13999" xr:uid="{00000000-0005-0000-0000-0000D4360000}"/>
    <cellStyle name="Normal 2 3 8" xfId="14000" xr:uid="{00000000-0005-0000-0000-0000D5360000}"/>
    <cellStyle name="Normal 2 3 8 2" xfId="14001" xr:uid="{00000000-0005-0000-0000-0000D6360000}"/>
    <cellStyle name="Normal 2 3 9" xfId="14002" xr:uid="{00000000-0005-0000-0000-0000D7360000}"/>
    <cellStyle name="Normal 2 3_Lcc_inputs" xfId="14003" xr:uid="{00000000-0005-0000-0000-0000D8360000}"/>
    <cellStyle name="Normal 2 30" xfId="14004" xr:uid="{00000000-0005-0000-0000-0000D9360000}"/>
    <cellStyle name="Normal 2 30 10" xfId="14005" xr:uid="{00000000-0005-0000-0000-0000DA360000}"/>
    <cellStyle name="Normal 2 30 10 2" xfId="14006" xr:uid="{00000000-0005-0000-0000-0000DB360000}"/>
    <cellStyle name="Normal 2 30 10 2 2" xfId="14007" xr:uid="{00000000-0005-0000-0000-0000DC360000}"/>
    <cellStyle name="Normal 2 30 10 3" xfId="14008" xr:uid="{00000000-0005-0000-0000-0000DD360000}"/>
    <cellStyle name="Normal 2 30 11" xfId="14009" xr:uid="{00000000-0005-0000-0000-0000DE360000}"/>
    <cellStyle name="Normal 2 30 11 2" xfId="14010" xr:uid="{00000000-0005-0000-0000-0000DF360000}"/>
    <cellStyle name="Normal 2 30 11 2 2" xfId="14011" xr:uid="{00000000-0005-0000-0000-0000E0360000}"/>
    <cellStyle name="Normal 2 30 11 3" xfId="14012" xr:uid="{00000000-0005-0000-0000-0000E1360000}"/>
    <cellStyle name="Normal 2 30 12" xfId="14013" xr:uid="{00000000-0005-0000-0000-0000E2360000}"/>
    <cellStyle name="Normal 2 30 12 2" xfId="14014" xr:uid="{00000000-0005-0000-0000-0000E3360000}"/>
    <cellStyle name="Normal 2 30 12 2 2" xfId="14015" xr:uid="{00000000-0005-0000-0000-0000E4360000}"/>
    <cellStyle name="Normal 2 30 12 3" xfId="14016" xr:uid="{00000000-0005-0000-0000-0000E5360000}"/>
    <cellStyle name="Normal 2 30 13" xfId="14017" xr:uid="{00000000-0005-0000-0000-0000E6360000}"/>
    <cellStyle name="Normal 2 30 13 2" xfId="14018" xr:uid="{00000000-0005-0000-0000-0000E7360000}"/>
    <cellStyle name="Normal 2 30 13 2 2" xfId="14019" xr:uid="{00000000-0005-0000-0000-0000E8360000}"/>
    <cellStyle name="Normal 2 30 13 3" xfId="14020" xr:uid="{00000000-0005-0000-0000-0000E9360000}"/>
    <cellStyle name="Normal 2 30 14" xfId="14021" xr:uid="{00000000-0005-0000-0000-0000EA360000}"/>
    <cellStyle name="Normal 2 30 14 2" xfId="14022" xr:uid="{00000000-0005-0000-0000-0000EB360000}"/>
    <cellStyle name="Normal 2 30 14 2 2" xfId="14023" xr:uid="{00000000-0005-0000-0000-0000EC360000}"/>
    <cellStyle name="Normal 2 30 14 3" xfId="14024" xr:uid="{00000000-0005-0000-0000-0000ED360000}"/>
    <cellStyle name="Normal 2 30 15" xfId="14025" xr:uid="{00000000-0005-0000-0000-0000EE360000}"/>
    <cellStyle name="Normal 2 30 15 2" xfId="14026" xr:uid="{00000000-0005-0000-0000-0000EF360000}"/>
    <cellStyle name="Normal 2 30 15 2 2" xfId="14027" xr:uid="{00000000-0005-0000-0000-0000F0360000}"/>
    <cellStyle name="Normal 2 30 15 3" xfId="14028" xr:uid="{00000000-0005-0000-0000-0000F1360000}"/>
    <cellStyle name="Normal 2 30 16" xfId="14029" xr:uid="{00000000-0005-0000-0000-0000F2360000}"/>
    <cellStyle name="Normal 2 30 16 2" xfId="14030" xr:uid="{00000000-0005-0000-0000-0000F3360000}"/>
    <cellStyle name="Normal 2 30 16 2 2" xfId="14031" xr:uid="{00000000-0005-0000-0000-0000F4360000}"/>
    <cellStyle name="Normal 2 30 16 3" xfId="14032" xr:uid="{00000000-0005-0000-0000-0000F5360000}"/>
    <cellStyle name="Normal 2 30 17" xfId="14033" xr:uid="{00000000-0005-0000-0000-0000F6360000}"/>
    <cellStyle name="Normal 2 30 17 2" xfId="14034" xr:uid="{00000000-0005-0000-0000-0000F7360000}"/>
    <cellStyle name="Normal 2 30 17 2 2" xfId="14035" xr:uid="{00000000-0005-0000-0000-0000F8360000}"/>
    <cellStyle name="Normal 2 30 17 3" xfId="14036" xr:uid="{00000000-0005-0000-0000-0000F9360000}"/>
    <cellStyle name="Normal 2 30 18" xfId="14037" xr:uid="{00000000-0005-0000-0000-0000FA360000}"/>
    <cellStyle name="Normal 2 30 18 2" xfId="14038" xr:uid="{00000000-0005-0000-0000-0000FB360000}"/>
    <cellStyle name="Normal 2 30 18 2 2" xfId="14039" xr:uid="{00000000-0005-0000-0000-0000FC360000}"/>
    <cellStyle name="Normal 2 30 18 3" xfId="14040" xr:uid="{00000000-0005-0000-0000-0000FD360000}"/>
    <cellStyle name="Normal 2 30 19" xfId="14041" xr:uid="{00000000-0005-0000-0000-0000FE360000}"/>
    <cellStyle name="Normal 2 30 19 2" xfId="14042" xr:uid="{00000000-0005-0000-0000-0000FF360000}"/>
    <cellStyle name="Normal 2 30 19 2 2" xfId="14043" xr:uid="{00000000-0005-0000-0000-000000370000}"/>
    <cellStyle name="Normal 2 30 19 3" xfId="14044" xr:uid="{00000000-0005-0000-0000-000001370000}"/>
    <cellStyle name="Normal 2 30 2" xfId="14045" xr:uid="{00000000-0005-0000-0000-000002370000}"/>
    <cellStyle name="Normal 2 30 2 2" xfId="14046" xr:uid="{00000000-0005-0000-0000-000003370000}"/>
    <cellStyle name="Normal 2 30 2 2 2" xfId="14047" xr:uid="{00000000-0005-0000-0000-000004370000}"/>
    <cellStyle name="Normal 2 30 2 3" xfId="14048" xr:uid="{00000000-0005-0000-0000-000005370000}"/>
    <cellStyle name="Normal 2 30 20" xfId="14049" xr:uid="{00000000-0005-0000-0000-000006370000}"/>
    <cellStyle name="Normal 2 30 20 2" xfId="14050" xr:uid="{00000000-0005-0000-0000-000007370000}"/>
    <cellStyle name="Normal 2 30 20 2 2" xfId="14051" xr:uid="{00000000-0005-0000-0000-000008370000}"/>
    <cellStyle name="Normal 2 30 20 3" xfId="14052" xr:uid="{00000000-0005-0000-0000-000009370000}"/>
    <cellStyle name="Normal 2 30 21" xfId="14053" xr:uid="{00000000-0005-0000-0000-00000A370000}"/>
    <cellStyle name="Normal 2 30 21 2" xfId="14054" xr:uid="{00000000-0005-0000-0000-00000B370000}"/>
    <cellStyle name="Normal 2 30 21 2 2" xfId="14055" xr:uid="{00000000-0005-0000-0000-00000C370000}"/>
    <cellStyle name="Normal 2 30 21 3" xfId="14056" xr:uid="{00000000-0005-0000-0000-00000D370000}"/>
    <cellStyle name="Normal 2 30 22" xfId="14057" xr:uid="{00000000-0005-0000-0000-00000E370000}"/>
    <cellStyle name="Normal 2 30 22 2" xfId="14058" xr:uid="{00000000-0005-0000-0000-00000F370000}"/>
    <cellStyle name="Normal 2 30 22 2 2" xfId="14059" xr:uid="{00000000-0005-0000-0000-000010370000}"/>
    <cellStyle name="Normal 2 30 22 3" xfId="14060" xr:uid="{00000000-0005-0000-0000-000011370000}"/>
    <cellStyle name="Normal 2 30 23" xfId="14061" xr:uid="{00000000-0005-0000-0000-000012370000}"/>
    <cellStyle name="Normal 2 30 23 2" xfId="14062" xr:uid="{00000000-0005-0000-0000-000013370000}"/>
    <cellStyle name="Normal 2 30 23 2 2" xfId="14063" xr:uid="{00000000-0005-0000-0000-000014370000}"/>
    <cellStyle name="Normal 2 30 23 3" xfId="14064" xr:uid="{00000000-0005-0000-0000-000015370000}"/>
    <cellStyle name="Normal 2 30 24" xfId="14065" xr:uid="{00000000-0005-0000-0000-000016370000}"/>
    <cellStyle name="Normal 2 30 24 2" xfId="14066" xr:uid="{00000000-0005-0000-0000-000017370000}"/>
    <cellStyle name="Normal 2 30 25" xfId="14067" xr:uid="{00000000-0005-0000-0000-000018370000}"/>
    <cellStyle name="Normal 2 30 3" xfId="14068" xr:uid="{00000000-0005-0000-0000-000019370000}"/>
    <cellStyle name="Normal 2 30 3 2" xfId="14069" xr:uid="{00000000-0005-0000-0000-00001A370000}"/>
    <cellStyle name="Normal 2 30 3 2 2" xfId="14070" xr:uid="{00000000-0005-0000-0000-00001B370000}"/>
    <cellStyle name="Normal 2 30 3 3" xfId="14071" xr:uid="{00000000-0005-0000-0000-00001C370000}"/>
    <cellStyle name="Normal 2 30 4" xfId="14072" xr:uid="{00000000-0005-0000-0000-00001D370000}"/>
    <cellStyle name="Normal 2 30 4 2" xfId="14073" xr:uid="{00000000-0005-0000-0000-00001E370000}"/>
    <cellStyle name="Normal 2 30 4 2 2" xfId="14074" xr:uid="{00000000-0005-0000-0000-00001F370000}"/>
    <cellStyle name="Normal 2 30 4 3" xfId="14075" xr:uid="{00000000-0005-0000-0000-000020370000}"/>
    <cellStyle name="Normal 2 30 5" xfId="14076" xr:uid="{00000000-0005-0000-0000-000021370000}"/>
    <cellStyle name="Normal 2 30 5 2" xfId="14077" xr:uid="{00000000-0005-0000-0000-000022370000}"/>
    <cellStyle name="Normal 2 30 5 2 2" xfId="14078" xr:uid="{00000000-0005-0000-0000-000023370000}"/>
    <cellStyle name="Normal 2 30 5 3" xfId="14079" xr:uid="{00000000-0005-0000-0000-000024370000}"/>
    <cellStyle name="Normal 2 30 6" xfId="14080" xr:uid="{00000000-0005-0000-0000-000025370000}"/>
    <cellStyle name="Normal 2 30 6 2" xfId="14081" xr:uid="{00000000-0005-0000-0000-000026370000}"/>
    <cellStyle name="Normal 2 30 6 2 2" xfId="14082" xr:uid="{00000000-0005-0000-0000-000027370000}"/>
    <cellStyle name="Normal 2 30 6 3" xfId="14083" xr:uid="{00000000-0005-0000-0000-000028370000}"/>
    <cellStyle name="Normal 2 30 7" xfId="14084" xr:uid="{00000000-0005-0000-0000-000029370000}"/>
    <cellStyle name="Normal 2 30 7 2" xfId="14085" xr:uid="{00000000-0005-0000-0000-00002A370000}"/>
    <cellStyle name="Normal 2 30 7 2 2" xfId="14086" xr:uid="{00000000-0005-0000-0000-00002B370000}"/>
    <cellStyle name="Normal 2 30 7 3" xfId="14087" xr:uid="{00000000-0005-0000-0000-00002C370000}"/>
    <cellStyle name="Normal 2 30 8" xfId="14088" xr:uid="{00000000-0005-0000-0000-00002D370000}"/>
    <cellStyle name="Normal 2 30 8 2" xfId="14089" xr:uid="{00000000-0005-0000-0000-00002E370000}"/>
    <cellStyle name="Normal 2 30 8 2 2" xfId="14090" xr:uid="{00000000-0005-0000-0000-00002F370000}"/>
    <cellStyle name="Normal 2 30 8 3" xfId="14091" xr:uid="{00000000-0005-0000-0000-000030370000}"/>
    <cellStyle name="Normal 2 30 9" xfId="14092" xr:uid="{00000000-0005-0000-0000-000031370000}"/>
    <cellStyle name="Normal 2 30 9 2" xfId="14093" xr:uid="{00000000-0005-0000-0000-000032370000}"/>
    <cellStyle name="Normal 2 30 9 2 2" xfId="14094" xr:uid="{00000000-0005-0000-0000-000033370000}"/>
    <cellStyle name="Normal 2 30 9 3" xfId="14095" xr:uid="{00000000-0005-0000-0000-000034370000}"/>
    <cellStyle name="Normal 2 31" xfId="14096" xr:uid="{00000000-0005-0000-0000-000035370000}"/>
    <cellStyle name="Normal 2 31 10" xfId="14097" xr:uid="{00000000-0005-0000-0000-000036370000}"/>
    <cellStyle name="Normal 2 31 10 2" xfId="14098" xr:uid="{00000000-0005-0000-0000-000037370000}"/>
    <cellStyle name="Normal 2 31 10 2 2" xfId="14099" xr:uid="{00000000-0005-0000-0000-000038370000}"/>
    <cellStyle name="Normal 2 31 10 3" xfId="14100" xr:uid="{00000000-0005-0000-0000-000039370000}"/>
    <cellStyle name="Normal 2 31 11" xfId="14101" xr:uid="{00000000-0005-0000-0000-00003A370000}"/>
    <cellStyle name="Normal 2 31 11 2" xfId="14102" xr:uid="{00000000-0005-0000-0000-00003B370000}"/>
    <cellStyle name="Normal 2 31 11 2 2" xfId="14103" xr:uid="{00000000-0005-0000-0000-00003C370000}"/>
    <cellStyle name="Normal 2 31 11 3" xfId="14104" xr:uid="{00000000-0005-0000-0000-00003D370000}"/>
    <cellStyle name="Normal 2 31 12" xfId="14105" xr:uid="{00000000-0005-0000-0000-00003E370000}"/>
    <cellStyle name="Normal 2 31 12 2" xfId="14106" xr:uid="{00000000-0005-0000-0000-00003F370000}"/>
    <cellStyle name="Normal 2 31 12 2 2" xfId="14107" xr:uid="{00000000-0005-0000-0000-000040370000}"/>
    <cellStyle name="Normal 2 31 12 3" xfId="14108" xr:uid="{00000000-0005-0000-0000-000041370000}"/>
    <cellStyle name="Normal 2 31 13" xfId="14109" xr:uid="{00000000-0005-0000-0000-000042370000}"/>
    <cellStyle name="Normal 2 31 13 2" xfId="14110" xr:uid="{00000000-0005-0000-0000-000043370000}"/>
    <cellStyle name="Normal 2 31 13 2 2" xfId="14111" xr:uid="{00000000-0005-0000-0000-000044370000}"/>
    <cellStyle name="Normal 2 31 13 3" xfId="14112" xr:uid="{00000000-0005-0000-0000-000045370000}"/>
    <cellStyle name="Normal 2 31 14" xfId="14113" xr:uid="{00000000-0005-0000-0000-000046370000}"/>
    <cellStyle name="Normal 2 31 14 2" xfId="14114" xr:uid="{00000000-0005-0000-0000-000047370000}"/>
    <cellStyle name="Normal 2 31 14 2 2" xfId="14115" xr:uid="{00000000-0005-0000-0000-000048370000}"/>
    <cellStyle name="Normal 2 31 14 3" xfId="14116" xr:uid="{00000000-0005-0000-0000-000049370000}"/>
    <cellStyle name="Normal 2 31 15" xfId="14117" xr:uid="{00000000-0005-0000-0000-00004A370000}"/>
    <cellStyle name="Normal 2 31 15 2" xfId="14118" xr:uid="{00000000-0005-0000-0000-00004B370000}"/>
    <cellStyle name="Normal 2 31 15 2 2" xfId="14119" xr:uid="{00000000-0005-0000-0000-00004C370000}"/>
    <cellStyle name="Normal 2 31 15 3" xfId="14120" xr:uid="{00000000-0005-0000-0000-00004D370000}"/>
    <cellStyle name="Normal 2 31 16" xfId="14121" xr:uid="{00000000-0005-0000-0000-00004E370000}"/>
    <cellStyle name="Normal 2 31 16 2" xfId="14122" xr:uid="{00000000-0005-0000-0000-00004F370000}"/>
    <cellStyle name="Normal 2 31 16 2 2" xfId="14123" xr:uid="{00000000-0005-0000-0000-000050370000}"/>
    <cellStyle name="Normal 2 31 16 3" xfId="14124" xr:uid="{00000000-0005-0000-0000-000051370000}"/>
    <cellStyle name="Normal 2 31 17" xfId="14125" xr:uid="{00000000-0005-0000-0000-000052370000}"/>
    <cellStyle name="Normal 2 31 17 2" xfId="14126" xr:uid="{00000000-0005-0000-0000-000053370000}"/>
    <cellStyle name="Normal 2 31 17 2 2" xfId="14127" xr:uid="{00000000-0005-0000-0000-000054370000}"/>
    <cellStyle name="Normal 2 31 17 3" xfId="14128" xr:uid="{00000000-0005-0000-0000-000055370000}"/>
    <cellStyle name="Normal 2 31 18" xfId="14129" xr:uid="{00000000-0005-0000-0000-000056370000}"/>
    <cellStyle name="Normal 2 31 18 2" xfId="14130" xr:uid="{00000000-0005-0000-0000-000057370000}"/>
    <cellStyle name="Normal 2 31 18 2 2" xfId="14131" xr:uid="{00000000-0005-0000-0000-000058370000}"/>
    <cellStyle name="Normal 2 31 18 3" xfId="14132" xr:uid="{00000000-0005-0000-0000-000059370000}"/>
    <cellStyle name="Normal 2 31 19" xfId="14133" xr:uid="{00000000-0005-0000-0000-00005A370000}"/>
    <cellStyle name="Normal 2 31 19 2" xfId="14134" xr:uid="{00000000-0005-0000-0000-00005B370000}"/>
    <cellStyle name="Normal 2 31 19 2 2" xfId="14135" xr:uid="{00000000-0005-0000-0000-00005C370000}"/>
    <cellStyle name="Normal 2 31 19 3" xfId="14136" xr:uid="{00000000-0005-0000-0000-00005D370000}"/>
    <cellStyle name="Normal 2 31 2" xfId="14137" xr:uid="{00000000-0005-0000-0000-00005E370000}"/>
    <cellStyle name="Normal 2 31 2 2" xfId="14138" xr:uid="{00000000-0005-0000-0000-00005F370000}"/>
    <cellStyle name="Normal 2 31 2 2 2" xfId="14139" xr:uid="{00000000-0005-0000-0000-000060370000}"/>
    <cellStyle name="Normal 2 31 2 3" xfId="14140" xr:uid="{00000000-0005-0000-0000-000061370000}"/>
    <cellStyle name="Normal 2 31 20" xfId="14141" xr:uid="{00000000-0005-0000-0000-000062370000}"/>
    <cellStyle name="Normal 2 31 20 2" xfId="14142" xr:uid="{00000000-0005-0000-0000-000063370000}"/>
    <cellStyle name="Normal 2 31 20 2 2" xfId="14143" xr:uid="{00000000-0005-0000-0000-000064370000}"/>
    <cellStyle name="Normal 2 31 20 3" xfId="14144" xr:uid="{00000000-0005-0000-0000-000065370000}"/>
    <cellStyle name="Normal 2 31 21" xfId="14145" xr:uid="{00000000-0005-0000-0000-000066370000}"/>
    <cellStyle name="Normal 2 31 21 2" xfId="14146" xr:uid="{00000000-0005-0000-0000-000067370000}"/>
    <cellStyle name="Normal 2 31 21 2 2" xfId="14147" xr:uid="{00000000-0005-0000-0000-000068370000}"/>
    <cellStyle name="Normal 2 31 21 3" xfId="14148" xr:uid="{00000000-0005-0000-0000-000069370000}"/>
    <cellStyle name="Normal 2 31 22" xfId="14149" xr:uid="{00000000-0005-0000-0000-00006A370000}"/>
    <cellStyle name="Normal 2 31 22 2" xfId="14150" xr:uid="{00000000-0005-0000-0000-00006B370000}"/>
    <cellStyle name="Normal 2 31 22 2 2" xfId="14151" xr:uid="{00000000-0005-0000-0000-00006C370000}"/>
    <cellStyle name="Normal 2 31 22 3" xfId="14152" xr:uid="{00000000-0005-0000-0000-00006D370000}"/>
    <cellStyle name="Normal 2 31 23" xfId="14153" xr:uid="{00000000-0005-0000-0000-00006E370000}"/>
    <cellStyle name="Normal 2 31 23 2" xfId="14154" xr:uid="{00000000-0005-0000-0000-00006F370000}"/>
    <cellStyle name="Normal 2 31 23 2 2" xfId="14155" xr:uid="{00000000-0005-0000-0000-000070370000}"/>
    <cellStyle name="Normal 2 31 23 3" xfId="14156" xr:uid="{00000000-0005-0000-0000-000071370000}"/>
    <cellStyle name="Normal 2 31 24" xfId="14157" xr:uid="{00000000-0005-0000-0000-000072370000}"/>
    <cellStyle name="Normal 2 31 24 2" xfId="14158" xr:uid="{00000000-0005-0000-0000-000073370000}"/>
    <cellStyle name="Normal 2 31 25" xfId="14159" xr:uid="{00000000-0005-0000-0000-000074370000}"/>
    <cellStyle name="Normal 2 31 3" xfId="14160" xr:uid="{00000000-0005-0000-0000-000075370000}"/>
    <cellStyle name="Normal 2 31 3 2" xfId="14161" xr:uid="{00000000-0005-0000-0000-000076370000}"/>
    <cellStyle name="Normal 2 31 3 2 2" xfId="14162" xr:uid="{00000000-0005-0000-0000-000077370000}"/>
    <cellStyle name="Normal 2 31 3 3" xfId="14163" xr:uid="{00000000-0005-0000-0000-000078370000}"/>
    <cellStyle name="Normal 2 31 4" xfId="14164" xr:uid="{00000000-0005-0000-0000-000079370000}"/>
    <cellStyle name="Normal 2 31 4 2" xfId="14165" xr:uid="{00000000-0005-0000-0000-00007A370000}"/>
    <cellStyle name="Normal 2 31 4 2 2" xfId="14166" xr:uid="{00000000-0005-0000-0000-00007B370000}"/>
    <cellStyle name="Normal 2 31 4 3" xfId="14167" xr:uid="{00000000-0005-0000-0000-00007C370000}"/>
    <cellStyle name="Normal 2 31 5" xfId="14168" xr:uid="{00000000-0005-0000-0000-00007D370000}"/>
    <cellStyle name="Normal 2 31 5 2" xfId="14169" xr:uid="{00000000-0005-0000-0000-00007E370000}"/>
    <cellStyle name="Normal 2 31 5 2 2" xfId="14170" xr:uid="{00000000-0005-0000-0000-00007F370000}"/>
    <cellStyle name="Normal 2 31 5 3" xfId="14171" xr:uid="{00000000-0005-0000-0000-000080370000}"/>
    <cellStyle name="Normal 2 31 6" xfId="14172" xr:uid="{00000000-0005-0000-0000-000081370000}"/>
    <cellStyle name="Normal 2 31 6 2" xfId="14173" xr:uid="{00000000-0005-0000-0000-000082370000}"/>
    <cellStyle name="Normal 2 31 6 2 2" xfId="14174" xr:uid="{00000000-0005-0000-0000-000083370000}"/>
    <cellStyle name="Normal 2 31 6 3" xfId="14175" xr:uid="{00000000-0005-0000-0000-000084370000}"/>
    <cellStyle name="Normal 2 31 7" xfId="14176" xr:uid="{00000000-0005-0000-0000-000085370000}"/>
    <cellStyle name="Normal 2 31 7 2" xfId="14177" xr:uid="{00000000-0005-0000-0000-000086370000}"/>
    <cellStyle name="Normal 2 31 7 2 2" xfId="14178" xr:uid="{00000000-0005-0000-0000-000087370000}"/>
    <cellStyle name="Normal 2 31 7 3" xfId="14179" xr:uid="{00000000-0005-0000-0000-000088370000}"/>
    <cellStyle name="Normal 2 31 8" xfId="14180" xr:uid="{00000000-0005-0000-0000-000089370000}"/>
    <cellStyle name="Normal 2 31 8 2" xfId="14181" xr:uid="{00000000-0005-0000-0000-00008A370000}"/>
    <cellStyle name="Normal 2 31 8 2 2" xfId="14182" xr:uid="{00000000-0005-0000-0000-00008B370000}"/>
    <cellStyle name="Normal 2 31 8 3" xfId="14183" xr:uid="{00000000-0005-0000-0000-00008C370000}"/>
    <cellStyle name="Normal 2 31 9" xfId="14184" xr:uid="{00000000-0005-0000-0000-00008D370000}"/>
    <cellStyle name="Normal 2 31 9 2" xfId="14185" xr:uid="{00000000-0005-0000-0000-00008E370000}"/>
    <cellStyle name="Normal 2 31 9 2 2" xfId="14186" xr:uid="{00000000-0005-0000-0000-00008F370000}"/>
    <cellStyle name="Normal 2 31 9 3" xfId="14187" xr:uid="{00000000-0005-0000-0000-000090370000}"/>
    <cellStyle name="Normal 2 32" xfId="14188" xr:uid="{00000000-0005-0000-0000-000091370000}"/>
    <cellStyle name="Normal 2 32 10" xfId="14189" xr:uid="{00000000-0005-0000-0000-000092370000}"/>
    <cellStyle name="Normal 2 32 10 2" xfId="14190" xr:uid="{00000000-0005-0000-0000-000093370000}"/>
    <cellStyle name="Normal 2 32 10 2 2" xfId="14191" xr:uid="{00000000-0005-0000-0000-000094370000}"/>
    <cellStyle name="Normal 2 32 10 3" xfId="14192" xr:uid="{00000000-0005-0000-0000-000095370000}"/>
    <cellStyle name="Normal 2 32 11" xfId="14193" xr:uid="{00000000-0005-0000-0000-000096370000}"/>
    <cellStyle name="Normal 2 32 11 2" xfId="14194" xr:uid="{00000000-0005-0000-0000-000097370000}"/>
    <cellStyle name="Normal 2 32 11 2 2" xfId="14195" xr:uid="{00000000-0005-0000-0000-000098370000}"/>
    <cellStyle name="Normal 2 32 11 3" xfId="14196" xr:uid="{00000000-0005-0000-0000-000099370000}"/>
    <cellStyle name="Normal 2 32 12" xfId="14197" xr:uid="{00000000-0005-0000-0000-00009A370000}"/>
    <cellStyle name="Normal 2 32 12 2" xfId="14198" xr:uid="{00000000-0005-0000-0000-00009B370000}"/>
    <cellStyle name="Normal 2 32 12 2 2" xfId="14199" xr:uid="{00000000-0005-0000-0000-00009C370000}"/>
    <cellStyle name="Normal 2 32 12 3" xfId="14200" xr:uid="{00000000-0005-0000-0000-00009D370000}"/>
    <cellStyle name="Normal 2 32 13" xfId="14201" xr:uid="{00000000-0005-0000-0000-00009E370000}"/>
    <cellStyle name="Normal 2 32 13 2" xfId="14202" xr:uid="{00000000-0005-0000-0000-00009F370000}"/>
    <cellStyle name="Normal 2 32 13 2 2" xfId="14203" xr:uid="{00000000-0005-0000-0000-0000A0370000}"/>
    <cellStyle name="Normal 2 32 13 3" xfId="14204" xr:uid="{00000000-0005-0000-0000-0000A1370000}"/>
    <cellStyle name="Normal 2 32 14" xfId="14205" xr:uid="{00000000-0005-0000-0000-0000A2370000}"/>
    <cellStyle name="Normal 2 32 14 2" xfId="14206" xr:uid="{00000000-0005-0000-0000-0000A3370000}"/>
    <cellStyle name="Normal 2 32 14 2 2" xfId="14207" xr:uid="{00000000-0005-0000-0000-0000A4370000}"/>
    <cellStyle name="Normal 2 32 14 3" xfId="14208" xr:uid="{00000000-0005-0000-0000-0000A5370000}"/>
    <cellStyle name="Normal 2 32 15" xfId="14209" xr:uid="{00000000-0005-0000-0000-0000A6370000}"/>
    <cellStyle name="Normal 2 32 15 2" xfId="14210" xr:uid="{00000000-0005-0000-0000-0000A7370000}"/>
    <cellStyle name="Normal 2 32 15 2 2" xfId="14211" xr:uid="{00000000-0005-0000-0000-0000A8370000}"/>
    <cellStyle name="Normal 2 32 15 3" xfId="14212" xr:uid="{00000000-0005-0000-0000-0000A9370000}"/>
    <cellStyle name="Normal 2 32 16" xfId="14213" xr:uid="{00000000-0005-0000-0000-0000AA370000}"/>
    <cellStyle name="Normal 2 32 16 2" xfId="14214" xr:uid="{00000000-0005-0000-0000-0000AB370000}"/>
    <cellStyle name="Normal 2 32 16 2 2" xfId="14215" xr:uid="{00000000-0005-0000-0000-0000AC370000}"/>
    <cellStyle name="Normal 2 32 16 3" xfId="14216" xr:uid="{00000000-0005-0000-0000-0000AD370000}"/>
    <cellStyle name="Normal 2 32 17" xfId="14217" xr:uid="{00000000-0005-0000-0000-0000AE370000}"/>
    <cellStyle name="Normal 2 32 17 2" xfId="14218" xr:uid="{00000000-0005-0000-0000-0000AF370000}"/>
    <cellStyle name="Normal 2 32 17 2 2" xfId="14219" xr:uid="{00000000-0005-0000-0000-0000B0370000}"/>
    <cellStyle name="Normal 2 32 17 3" xfId="14220" xr:uid="{00000000-0005-0000-0000-0000B1370000}"/>
    <cellStyle name="Normal 2 32 18" xfId="14221" xr:uid="{00000000-0005-0000-0000-0000B2370000}"/>
    <cellStyle name="Normal 2 32 18 2" xfId="14222" xr:uid="{00000000-0005-0000-0000-0000B3370000}"/>
    <cellStyle name="Normal 2 32 18 2 2" xfId="14223" xr:uid="{00000000-0005-0000-0000-0000B4370000}"/>
    <cellStyle name="Normal 2 32 18 3" xfId="14224" xr:uid="{00000000-0005-0000-0000-0000B5370000}"/>
    <cellStyle name="Normal 2 32 19" xfId="14225" xr:uid="{00000000-0005-0000-0000-0000B6370000}"/>
    <cellStyle name="Normal 2 32 19 2" xfId="14226" xr:uid="{00000000-0005-0000-0000-0000B7370000}"/>
    <cellStyle name="Normal 2 32 19 2 2" xfId="14227" xr:uid="{00000000-0005-0000-0000-0000B8370000}"/>
    <cellStyle name="Normal 2 32 19 3" xfId="14228" xr:uid="{00000000-0005-0000-0000-0000B9370000}"/>
    <cellStyle name="Normal 2 32 2" xfId="14229" xr:uid="{00000000-0005-0000-0000-0000BA370000}"/>
    <cellStyle name="Normal 2 32 2 2" xfId="14230" xr:uid="{00000000-0005-0000-0000-0000BB370000}"/>
    <cellStyle name="Normal 2 32 2 2 2" xfId="14231" xr:uid="{00000000-0005-0000-0000-0000BC370000}"/>
    <cellStyle name="Normal 2 32 2 3" xfId="14232" xr:uid="{00000000-0005-0000-0000-0000BD370000}"/>
    <cellStyle name="Normal 2 32 20" xfId="14233" xr:uid="{00000000-0005-0000-0000-0000BE370000}"/>
    <cellStyle name="Normal 2 32 20 2" xfId="14234" xr:uid="{00000000-0005-0000-0000-0000BF370000}"/>
    <cellStyle name="Normal 2 32 20 2 2" xfId="14235" xr:uid="{00000000-0005-0000-0000-0000C0370000}"/>
    <cellStyle name="Normal 2 32 20 3" xfId="14236" xr:uid="{00000000-0005-0000-0000-0000C1370000}"/>
    <cellStyle name="Normal 2 32 21" xfId="14237" xr:uid="{00000000-0005-0000-0000-0000C2370000}"/>
    <cellStyle name="Normal 2 32 21 2" xfId="14238" xr:uid="{00000000-0005-0000-0000-0000C3370000}"/>
    <cellStyle name="Normal 2 32 21 2 2" xfId="14239" xr:uid="{00000000-0005-0000-0000-0000C4370000}"/>
    <cellStyle name="Normal 2 32 21 3" xfId="14240" xr:uid="{00000000-0005-0000-0000-0000C5370000}"/>
    <cellStyle name="Normal 2 32 22" xfId="14241" xr:uid="{00000000-0005-0000-0000-0000C6370000}"/>
    <cellStyle name="Normal 2 32 22 2" xfId="14242" xr:uid="{00000000-0005-0000-0000-0000C7370000}"/>
    <cellStyle name="Normal 2 32 22 2 2" xfId="14243" xr:uid="{00000000-0005-0000-0000-0000C8370000}"/>
    <cellStyle name="Normal 2 32 22 3" xfId="14244" xr:uid="{00000000-0005-0000-0000-0000C9370000}"/>
    <cellStyle name="Normal 2 32 23" xfId="14245" xr:uid="{00000000-0005-0000-0000-0000CA370000}"/>
    <cellStyle name="Normal 2 32 23 2" xfId="14246" xr:uid="{00000000-0005-0000-0000-0000CB370000}"/>
    <cellStyle name="Normal 2 32 23 2 2" xfId="14247" xr:uid="{00000000-0005-0000-0000-0000CC370000}"/>
    <cellStyle name="Normal 2 32 23 3" xfId="14248" xr:uid="{00000000-0005-0000-0000-0000CD370000}"/>
    <cellStyle name="Normal 2 32 24" xfId="14249" xr:uid="{00000000-0005-0000-0000-0000CE370000}"/>
    <cellStyle name="Normal 2 32 24 2" xfId="14250" xr:uid="{00000000-0005-0000-0000-0000CF370000}"/>
    <cellStyle name="Normal 2 32 25" xfId="14251" xr:uid="{00000000-0005-0000-0000-0000D0370000}"/>
    <cellStyle name="Normal 2 32 3" xfId="14252" xr:uid="{00000000-0005-0000-0000-0000D1370000}"/>
    <cellStyle name="Normal 2 32 3 2" xfId="14253" xr:uid="{00000000-0005-0000-0000-0000D2370000}"/>
    <cellStyle name="Normal 2 32 3 2 2" xfId="14254" xr:uid="{00000000-0005-0000-0000-0000D3370000}"/>
    <cellStyle name="Normal 2 32 3 3" xfId="14255" xr:uid="{00000000-0005-0000-0000-0000D4370000}"/>
    <cellStyle name="Normal 2 32 4" xfId="14256" xr:uid="{00000000-0005-0000-0000-0000D5370000}"/>
    <cellStyle name="Normal 2 32 4 2" xfId="14257" xr:uid="{00000000-0005-0000-0000-0000D6370000}"/>
    <cellStyle name="Normal 2 32 4 2 2" xfId="14258" xr:uid="{00000000-0005-0000-0000-0000D7370000}"/>
    <cellStyle name="Normal 2 32 4 3" xfId="14259" xr:uid="{00000000-0005-0000-0000-0000D8370000}"/>
    <cellStyle name="Normal 2 32 5" xfId="14260" xr:uid="{00000000-0005-0000-0000-0000D9370000}"/>
    <cellStyle name="Normal 2 32 5 2" xfId="14261" xr:uid="{00000000-0005-0000-0000-0000DA370000}"/>
    <cellStyle name="Normal 2 32 5 2 2" xfId="14262" xr:uid="{00000000-0005-0000-0000-0000DB370000}"/>
    <cellStyle name="Normal 2 32 5 3" xfId="14263" xr:uid="{00000000-0005-0000-0000-0000DC370000}"/>
    <cellStyle name="Normal 2 32 6" xfId="14264" xr:uid="{00000000-0005-0000-0000-0000DD370000}"/>
    <cellStyle name="Normal 2 32 6 2" xfId="14265" xr:uid="{00000000-0005-0000-0000-0000DE370000}"/>
    <cellStyle name="Normal 2 32 6 2 2" xfId="14266" xr:uid="{00000000-0005-0000-0000-0000DF370000}"/>
    <cellStyle name="Normal 2 32 6 3" xfId="14267" xr:uid="{00000000-0005-0000-0000-0000E0370000}"/>
    <cellStyle name="Normal 2 32 7" xfId="14268" xr:uid="{00000000-0005-0000-0000-0000E1370000}"/>
    <cellStyle name="Normal 2 32 7 2" xfId="14269" xr:uid="{00000000-0005-0000-0000-0000E2370000}"/>
    <cellStyle name="Normal 2 32 7 2 2" xfId="14270" xr:uid="{00000000-0005-0000-0000-0000E3370000}"/>
    <cellStyle name="Normal 2 32 7 3" xfId="14271" xr:uid="{00000000-0005-0000-0000-0000E4370000}"/>
    <cellStyle name="Normal 2 32 8" xfId="14272" xr:uid="{00000000-0005-0000-0000-0000E5370000}"/>
    <cellStyle name="Normal 2 32 8 2" xfId="14273" xr:uid="{00000000-0005-0000-0000-0000E6370000}"/>
    <cellStyle name="Normal 2 32 8 2 2" xfId="14274" xr:uid="{00000000-0005-0000-0000-0000E7370000}"/>
    <cellStyle name="Normal 2 32 8 3" xfId="14275" xr:uid="{00000000-0005-0000-0000-0000E8370000}"/>
    <cellStyle name="Normal 2 32 9" xfId="14276" xr:uid="{00000000-0005-0000-0000-0000E9370000}"/>
    <cellStyle name="Normal 2 32 9 2" xfId="14277" xr:uid="{00000000-0005-0000-0000-0000EA370000}"/>
    <cellStyle name="Normal 2 32 9 2 2" xfId="14278" xr:uid="{00000000-0005-0000-0000-0000EB370000}"/>
    <cellStyle name="Normal 2 32 9 3" xfId="14279" xr:uid="{00000000-0005-0000-0000-0000EC370000}"/>
    <cellStyle name="Normal 2 33" xfId="14280" xr:uid="{00000000-0005-0000-0000-0000ED370000}"/>
    <cellStyle name="Normal 2 33 10" xfId="14281" xr:uid="{00000000-0005-0000-0000-0000EE370000}"/>
    <cellStyle name="Normal 2 33 10 2" xfId="14282" xr:uid="{00000000-0005-0000-0000-0000EF370000}"/>
    <cellStyle name="Normal 2 33 10 2 2" xfId="14283" xr:uid="{00000000-0005-0000-0000-0000F0370000}"/>
    <cellStyle name="Normal 2 33 10 3" xfId="14284" xr:uid="{00000000-0005-0000-0000-0000F1370000}"/>
    <cellStyle name="Normal 2 33 11" xfId="14285" xr:uid="{00000000-0005-0000-0000-0000F2370000}"/>
    <cellStyle name="Normal 2 33 11 2" xfId="14286" xr:uid="{00000000-0005-0000-0000-0000F3370000}"/>
    <cellStyle name="Normal 2 33 11 2 2" xfId="14287" xr:uid="{00000000-0005-0000-0000-0000F4370000}"/>
    <cellStyle name="Normal 2 33 11 3" xfId="14288" xr:uid="{00000000-0005-0000-0000-0000F5370000}"/>
    <cellStyle name="Normal 2 33 12" xfId="14289" xr:uid="{00000000-0005-0000-0000-0000F6370000}"/>
    <cellStyle name="Normal 2 33 12 2" xfId="14290" xr:uid="{00000000-0005-0000-0000-0000F7370000}"/>
    <cellStyle name="Normal 2 33 12 2 2" xfId="14291" xr:uid="{00000000-0005-0000-0000-0000F8370000}"/>
    <cellStyle name="Normal 2 33 12 3" xfId="14292" xr:uid="{00000000-0005-0000-0000-0000F9370000}"/>
    <cellStyle name="Normal 2 33 13" xfId="14293" xr:uid="{00000000-0005-0000-0000-0000FA370000}"/>
    <cellStyle name="Normal 2 33 13 2" xfId="14294" xr:uid="{00000000-0005-0000-0000-0000FB370000}"/>
    <cellStyle name="Normal 2 33 13 2 2" xfId="14295" xr:uid="{00000000-0005-0000-0000-0000FC370000}"/>
    <cellStyle name="Normal 2 33 13 3" xfId="14296" xr:uid="{00000000-0005-0000-0000-0000FD370000}"/>
    <cellStyle name="Normal 2 33 14" xfId="14297" xr:uid="{00000000-0005-0000-0000-0000FE370000}"/>
    <cellStyle name="Normal 2 33 14 2" xfId="14298" xr:uid="{00000000-0005-0000-0000-0000FF370000}"/>
    <cellStyle name="Normal 2 33 14 2 2" xfId="14299" xr:uid="{00000000-0005-0000-0000-000000380000}"/>
    <cellStyle name="Normal 2 33 14 3" xfId="14300" xr:uid="{00000000-0005-0000-0000-000001380000}"/>
    <cellStyle name="Normal 2 33 15" xfId="14301" xr:uid="{00000000-0005-0000-0000-000002380000}"/>
    <cellStyle name="Normal 2 33 15 2" xfId="14302" xr:uid="{00000000-0005-0000-0000-000003380000}"/>
    <cellStyle name="Normal 2 33 15 2 2" xfId="14303" xr:uid="{00000000-0005-0000-0000-000004380000}"/>
    <cellStyle name="Normal 2 33 15 3" xfId="14304" xr:uid="{00000000-0005-0000-0000-000005380000}"/>
    <cellStyle name="Normal 2 33 16" xfId="14305" xr:uid="{00000000-0005-0000-0000-000006380000}"/>
    <cellStyle name="Normal 2 33 16 2" xfId="14306" xr:uid="{00000000-0005-0000-0000-000007380000}"/>
    <cellStyle name="Normal 2 33 16 2 2" xfId="14307" xr:uid="{00000000-0005-0000-0000-000008380000}"/>
    <cellStyle name="Normal 2 33 16 3" xfId="14308" xr:uid="{00000000-0005-0000-0000-000009380000}"/>
    <cellStyle name="Normal 2 33 17" xfId="14309" xr:uid="{00000000-0005-0000-0000-00000A380000}"/>
    <cellStyle name="Normal 2 33 17 2" xfId="14310" xr:uid="{00000000-0005-0000-0000-00000B380000}"/>
    <cellStyle name="Normal 2 33 17 2 2" xfId="14311" xr:uid="{00000000-0005-0000-0000-00000C380000}"/>
    <cellStyle name="Normal 2 33 17 3" xfId="14312" xr:uid="{00000000-0005-0000-0000-00000D380000}"/>
    <cellStyle name="Normal 2 33 18" xfId="14313" xr:uid="{00000000-0005-0000-0000-00000E380000}"/>
    <cellStyle name="Normal 2 33 18 2" xfId="14314" xr:uid="{00000000-0005-0000-0000-00000F380000}"/>
    <cellStyle name="Normal 2 33 18 2 2" xfId="14315" xr:uid="{00000000-0005-0000-0000-000010380000}"/>
    <cellStyle name="Normal 2 33 18 3" xfId="14316" xr:uid="{00000000-0005-0000-0000-000011380000}"/>
    <cellStyle name="Normal 2 33 19" xfId="14317" xr:uid="{00000000-0005-0000-0000-000012380000}"/>
    <cellStyle name="Normal 2 33 19 2" xfId="14318" xr:uid="{00000000-0005-0000-0000-000013380000}"/>
    <cellStyle name="Normal 2 33 19 2 2" xfId="14319" xr:uid="{00000000-0005-0000-0000-000014380000}"/>
    <cellStyle name="Normal 2 33 19 3" xfId="14320" xr:uid="{00000000-0005-0000-0000-000015380000}"/>
    <cellStyle name="Normal 2 33 2" xfId="14321" xr:uid="{00000000-0005-0000-0000-000016380000}"/>
    <cellStyle name="Normal 2 33 2 2" xfId="14322" xr:uid="{00000000-0005-0000-0000-000017380000}"/>
    <cellStyle name="Normal 2 33 2 2 2" xfId="14323" xr:uid="{00000000-0005-0000-0000-000018380000}"/>
    <cellStyle name="Normal 2 33 2 3" xfId="14324" xr:uid="{00000000-0005-0000-0000-000019380000}"/>
    <cellStyle name="Normal 2 33 20" xfId="14325" xr:uid="{00000000-0005-0000-0000-00001A380000}"/>
    <cellStyle name="Normal 2 33 20 2" xfId="14326" xr:uid="{00000000-0005-0000-0000-00001B380000}"/>
    <cellStyle name="Normal 2 33 20 2 2" xfId="14327" xr:uid="{00000000-0005-0000-0000-00001C380000}"/>
    <cellStyle name="Normal 2 33 20 3" xfId="14328" xr:uid="{00000000-0005-0000-0000-00001D380000}"/>
    <cellStyle name="Normal 2 33 21" xfId="14329" xr:uid="{00000000-0005-0000-0000-00001E380000}"/>
    <cellStyle name="Normal 2 33 21 2" xfId="14330" xr:uid="{00000000-0005-0000-0000-00001F380000}"/>
    <cellStyle name="Normal 2 33 21 2 2" xfId="14331" xr:uid="{00000000-0005-0000-0000-000020380000}"/>
    <cellStyle name="Normal 2 33 21 3" xfId="14332" xr:uid="{00000000-0005-0000-0000-000021380000}"/>
    <cellStyle name="Normal 2 33 22" xfId="14333" xr:uid="{00000000-0005-0000-0000-000022380000}"/>
    <cellStyle name="Normal 2 33 22 2" xfId="14334" xr:uid="{00000000-0005-0000-0000-000023380000}"/>
    <cellStyle name="Normal 2 33 22 2 2" xfId="14335" xr:uid="{00000000-0005-0000-0000-000024380000}"/>
    <cellStyle name="Normal 2 33 22 3" xfId="14336" xr:uid="{00000000-0005-0000-0000-000025380000}"/>
    <cellStyle name="Normal 2 33 23" xfId="14337" xr:uid="{00000000-0005-0000-0000-000026380000}"/>
    <cellStyle name="Normal 2 33 23 2" xfId="14338" xr:uid="{00000000-0005-0000-0000-000027380000}"/>
    <cellStyle name="Normal 2 33 23 2 2" xfId="14339" xr:uid="{00000000-0005-0000-0000-000028380000}"/>
    <cellStyle name="Normal 2 33 23 3" xfId="14340" xr:uid="{00000000-0005-0000-0000-000029380000}"/>
    <cellStyle name="Normal 2 33 24" xfId="14341" xr:uid="{00000000-0005-0000-0000-00002A380000}"/>
    <cellStyle name="Normal 2 33 24 2" xfId="14342" xr:uid="{00000000-0005-0000-0000-00002B380000}"/>
    <cellStyle name="Normal 2 33 25" xfId="14343" xr:uid="{00000000-0005-0000-0000-00002C380000}"/>
    <cellStyle name="Normal 2 33 3" xfId="14344" xr:uid="{00000000-0005-0000-0000-00002D380000}"/>
    <cellStyle name="Normal 2 33 3 2" xfId="14345" xr:uid="{00000000-0005-0000-0000-00002E380000}"/>
    <cellStyle name="Normal 2 33 3 2 2" xfId="14346" xr:uid="{00000000-0005-0000-0000-00002F380000}"/>
    <cellStyle name="Normal 2 33 3 3" xfId="14347" xr:uid="{00000000-0005-0000-0000-000030380000}"/>
    <cellStyle name="Normal 2 33 4" xfId="14348" xr:uid="{00000000-0005-0000-0000-000031380000}"/>
    <cellStyle name="Normal 2 33 4 2" xfId="14349" xr:uid="{00000000-0005-0000-0000-000032380000}"/>
    <cellStyle name="Normal 2 33 4 2 2" xfId="14350" xr:uid="{00000000-0005-0000-0000-000033380000}"/>
    <cellStyle name="Normal 2 33 4 3" xfId="14351" xr:uid="{00000000-0005-0000-0000-000034380000}"/>
    <cellStyle name="Normal 2 33 5" xfId="14352" xr:uid="{00000000-0005-0000-0000-000035380000}"/>
    <cellStyle name="Normal 2 33 5 2" xfId="14353" xr:uid="{00000000-0005-0000-0000-000036380000}"/>
    <cellStyle name="Normal 2 33 5 2 2" xfId="14354" xr:uid="{00000000-0005-0000-0000-000037380000}"/>
    <cellStyle name="Normal 2 33 5 3" xfId="14355" xr:uid="{00000000-0005-0000-0000-000038380000}"/>
    <cellStyle name="Normal 2 33 6" xfId="14356" xr:uid="{00000000-0005-0000-0000-000039380000}"/>
    <cellStyle name="Normal 2 33 6 2" xfId="14357" xr:uid="{00000000-0005-0000-0000-00003A380000}"/>
    <cellStyle name="Normal 2 33 6 2 2" xfId="14358" xr:uid="{00000000-0005-0000-0000-00003B380000}"/>
    <cellStyle name="Normal 2 33 6 3" xfId="14359" xr:uid="{00000000-0005-0000-0000-00003C380000}"/>
    <cellStyle name="Normal 2 33 7" xfId="14360" xr:uid="{00000000-0005-0000-0000-00003D380000}"/>
    <cellStyle name="Normal 2 33 7 2" xfId="14361" xr:uid="{00000000-0005-0000-0000-00003E380000}"/>
    <cellStyle name="Normal 2 33 7 2 2" xfId="14362" xr:uid="{00000000-0005-0000-0000-00003F380000}"/>
    <cellStyle name="Normal 2 33 7 3" xfId="14363" xr:uid="{00000000-0005-0000-0000-000040380000}"/>
    <cellStyle name="Normal 2 33 8" xfId="14364" xr:uid="{00000000-0005-0000-0000-000041380000}"/>
    <cellStyle name="Normal 2 33 8 2" xfId="14365" xr:uid="{00000000-0005-0000-0000-000042380000}"/>
    <cellStyle name="Normal 2 33 8 2 2" xfId="14366" xr:uid="{00000000-0005-0000-0000-000043380000}"/>
    <cellStyle name="Normal 2 33 8 3" xfId="14367" xr:uid="{00000000-0005-0000-0000-000044380000}"/>
    <cellStyle name="Normal 2 33 9" xfId="14368" xr:uid="{00000000-0005-0000-0000-000045380000}"/>
    <cellStyle name="Normal 2 33 9 2" xfId="14369" xr:uid="{00000000-0005-0000-0000-000046380000}"/>
    <cellStyle name="Normal 2 33 9 2 2" xfId="14370" xr:uid="{00000000-0005-0000-0000-000047380000}"/>
    <cellStyle name="Normal 2 33 9 3" xfId="14371" xr:uid="{00000000-0005-0000-0000-000048380000}"/>
    <cellStyle name="Normal 2 34" xfId="14372" xr:uid="{00000000-0005-0000-0000-000049380000}"/>
    <cellStyle name="Normal 2 34 10" xfId="14373" xr:uid="{00000000-0005-0000-0000-00004A380000}"/>
    <cellStyle name="Normal 2 34 10 2" xfId="14374" xr:uid="{00000000-0005-0000-0000-00004B380000}"/>
    <cellStyle name="Normal 2 34 10 2 2" xfId="14375" xr:uid="{00000000-0005-0000-0000-00004C380000}"/>
    <cellStyle name="Normal 2 34 10 3" xfId="14376" xr:uid="{00000000-0005-0000-0000-00004D380000}"/>
    <cellStyle name="Normal 2 34 11" xfId="14377" xr:uid="{00000000-0005-0000-0000-00004E380000}"/>
    <cellStyle name="Normal 2 34 11 2" xfId="14378" xr:uid="{00000000-0005-0000-0000-00004F380000}"/>
    <cellStyle name="Normal 2 34 11 2 2" xfId="14379" xr:uid="{00000000-0005-0000-0000-000050380000}"/>
    <cellStyle name="Normal 2 34 11 3" xfId="14380" xr:uid="{00000000-0005-0000-0000-000051380000}"/>
    <cellStyle name="Normal 2 34 12" xfId="14381" xr:uid="{00000000-0005-0000-0000-000052380000}"/>
    <cellStyle name="Normal 2 34 12 2" xfId="14382" xr:uid="{00000000-0005-0000-0000-000053380000}"/>
    <cellStyle name="Normal 2 34 12 2 2" xfId="14383" xr:uid="{00000000-0005-0000-0000-000054380000}"/>
    <cellStyle name="Normal 2 34 12 3" xfId="14384" xr:uid="{00000000-0005-0000-0000-000055380000}"/>
    <cellStyle name="Normal 2 34 13" xfId="14385" xr:uid="{00000000-0005-0000-0000-000056380000}"/>
    <cellStyle name="Normal 2 34 13 2" xfId="14386" xr:uid="{00000000-0005-0000-0000-000057380000}"/>
    <cellStyle name="Normal 2 34 13 2 2" xfId="14387" xr:uid="{00000000-0005-0000-0000-000058380000}"/>
    <cellStyle name="Normal 2 34 13 3" xfId="14388" xr:uid="{00000000-0005-0000-0000-000059380000}"/>
    <cellStyle name="Normal 2 34 14" xfId="14389" xr:uid="{00000000-0005-0000-0000-00005A380000}"/>
    <cellStyle name="Normal 2 34 14 2" xfId="14390" xr:uid="{00000000-0005-0000-0000-00005B380000}"/>
    <cellStyle name="Normal 2 34 14 2 2" xfId="14391" xr:uid="{00000000-0005-0000-0000-00005C380000}"/>
    <cellStyle name="Normal 2 34 14 3" xfId="14392" xr:uid="{00000000-0005-0000-0000-00005D380000}"/>
    <cellStyle name="Normal 2 34 15" xfId="14393" xr:uid="{00000000-0005-0000-0000-00005E380000}"/>
    <cellStyle name="Normal 2 34 15 2" xfId="14394" xr:uid="{00000000-0005-0000-0000-00005F380000}"/>
    <cellStyle name="Normal 2 34 15 2 2" xfId="14395" xr:uid="{00000000-0005-0000-0000-000060380000}"/>
    <cellStyle name="Normal 2 34 15 3" xfId="14396" xr:uid="{00000000-0005-0000-0000-000061380000}"/>
    <cellStyle name="Normal 2 34 16" xfId="14397" xr:uid="{00000000-0005-0000-0000-000062380000}"/>
    <cellStyle name="Normal 2 34 16 2" xfId="14398" xr:uid="{00000000-0005-0000-0000-000063380000}"/>
    <cellStyle name="Normal 2 34 16 2 2" xfId="14399" xr:uid="{00000000-0005-0000-0000-000064380000}"/>
    <cellStyle name="Normal 2 34 16 3" xfId="14400" xr:uid="{00000000-0005-0000-0000-000065380000}"/>
    <cellStyle name="Normal 2 34 17" xfId="14401" xr:uid="{00000000-0005-0000-0000-000066380000}"/>
    <cellStyle name="Normal 2 34 17 2" xfId="14402" xr:uid="{00000000-0005-0000-0000-000067380000}"/>
    <cellStyle name="Normal 2 34 17 2 2" xfId="14403" xr:uid="{00000000-0005-0000-0000-000068380000}"/>
    <cellStyle name="Normal 2 34 17 3" xfId="14404" xr:uid="{00000000-0005-0000-0000-000069380000}"/>
    <cellStyle name="Normal 2 34 18" xfId="14405" xr:uid="{00000000-0005-0000-0000-00006A380000}"/>
    <cellStyle name="Normal 2 34 18 2" xfId="14406" xr:uid="{00000000-0005-0000-0000-00006B380000}"/>
    <cellStyle name="Normal 2 34 18 2 2" xfId="14407" xr:uid="{00000000-0005-0000-0000-00006C380000}"/>
    <cellStyle name="Normal 2 34 18 3" xfId="14408" xr:uid="{00000000-0005-0000-0000-00006D380000}"/>
    <cellStyle name="Normal 2 34 19" xfId="14409" xr:uid="{00000000-0005-0000-0000-00006E380000}"/>
    <cellStyle name="Normal 2 34 19 2" xfId="14410" xr:uid="{00000000-0005-0000-0000-00006F380000}"/>
    <cellStyle name="Normal 2 34 19 2 2" xfId="14411" xr:uid="{00000000-0005-0000-0000-000070380000}"/>
    <cellStyle name="Normal 2 34 19 3" xfId="14412" xr:uid="{00000000-0005-0000-0000-000071380000}"/>
    <cellStyle name="Normal 2 34 2" xfId="14413" xr:uid="{00000000-0005-0000-0000-000072380000}"/>
    <cellStyle name="Normal 2 34 2 2" xfId="14414" xr:uid="{00000000-0005-0000-0000-000073380000}"/>
    <cellStyle name="Normal 2 34 2 2 2" xfId="14415" xr:uid="{00000000-0005-0000-0000-000074380000}"/>
    <cellStyle name="Normal 2 34 2 3" xfId="14416" xr:uid="{00000000-0005-0000-0000-000075380000}"/>
    <cellStyle name="Normal 2 34 20" xfId="14417" xr:uid="{00000000-0005-0000-0000-000076380000}"/>
    <cellStyle name="Normal 2 34 20 2" xfId="14418" xr:uid="{00000000-0005-0000-0000-000077380000}"/>
    <cellStyle name="Normal 2 34 20 2 2" xfId="14419" xr:uid="{00000000-0005-0000-0000-000078380000}"/>
    <cellStyle name="Normal 2 34 20 3" xfId="14420" xr:uid="{00000000-0005-0000-0000-000079380000}"/>
    <cellStyle name="Normal 2 34 21" xfId="14421" xr:uid="{00000000-0005-0000-0000-00007A380000}"/>
    <cellStyle name="Normal 2 34 21 2" xfId="14422" xr:uid="{00000000-0005-0000-0000-00007B380000}"/>
    <cellStyle name="Normal 2 34 21 2 2" xfId="14423" xr:uid="{00000000-0005-0000-0000-00007C380000}"/>
    <cellStyle name="Normal 2 34 21 3" xfId="14424" xr:uid="{00000000-0005-0000-0000-00007D380000}"/>
    <cellStyle name="Normal 2 34 22" xfId="14425" xr:uid="{00000000-0005-0000-0000-00007E380000}"/>
    <cellStyle name="Normal 2 34 22 2" xfId="14426" xr:uid="{00000000-0005-0000-0000-00007F380000}"/>
    <cellStyle name="Normal 2 34 22 2 2" xfId="14427" xr:uid="{00000000-0005-0000-0000-000080380000}"/>
    <cellStyle name="Normal 2 34 22 3" xfId="14428" xr:uid="{00000000-0005-0000-0000-000081380000}"/>
    <cellStyle name="Normal 2 34 23" xfId="14429" xr:uid="{00000000-0005-0000-0000-000082380000}"/>
    <cellStyle name="Normal 2 34 23 2" xfId="14430" xr:uid="{00000000-0005-0000-0000-000083380000}"/>
    <cellStyle name="Normal 2 34 23 2 2" xfId="14431" xr:uid="{00000000-0005-0000-0000-000084380000}"/>
    <cellStyle name="Normal 2 34 23 3" xfId="14432" xr:uid="{00000000-0005-0000-0000-000085380000}"/>
    <cellStyle name="Normal 2 34 24" xfId="14433" xr:uid="{00000000-0005-0000-0000-000086380000}"/>
    <cellStyle name="Normal 2 34 24 2" xfId="14434" xr:uid="{00000000-0005-0000-0000-000087380000}"/>
    <cellStyle name="Normal 2 34 25" xfId="14435" xr:uid="{00000000-0005-0000-0000-000088380000}"/>
    <cellStyle name="Normal 2 34 3" xfId="14436" xr:uid="{00000000-0005-0000-0000-000089380000}"/>
    <cellStyle name="Normal 2 34 3 2" xfId="14437" xr:uid="{00000000-0005-0000-0000-00008A380000}"/>
    <cellStyle name="Normal 2 34 3 2 2" xfId="14438" xr:uid="{00000000-0005-0000-0000-00008B380000}"/>
    <cellStyle name="Normal 2 34 3 3" xfId="14439" xr:uid="{00000000-0005-0000-0000-00008C380000}"/>
    <cellStyle name="Normal 2 34 4" xfId="14440" xr:uid="{00000000-0005-0000-0000-00008D380000}"/>
    <cellStyle name="Normal 2 34 4 2" xfId="14441" xr:uid="{00000000-0005-0000-0000-00008E380000}"/>
    <cellStyle name="Normal 2 34 4 2 2" xfId="14442" xr:uid="{00000000-0005-0000-0000-00008F380000}"/>
    <cellStyle name="Normal 2 34 4 3" xfId="14443" xr:uid="{00000000-0005-0000-0000-000090380000}"/>
    <cellStyle name="Normal 2 34 5" xfId="14444" xr:uid="{00000000-0005-0000-0000-000091380000}"/>
    <cellStyle name="Normal 2 34 5 2" xfId="14445" xr:uid="{00000000-0005-0000-0000-000092380000}"/>
    <cellStyle name="Normal 2 34 5 2 2" xfId="14446" xr:uid="{00000000-0005-0000-0000-000093380000}"/>
    <cellStyle name="Normal 2 34 5 3" xfId="14447" xr:uid="{00000000-0005-0000-0000-000094380000}"/>
    <cellStyle name="Normal 2 34 6" xfId="14448" xr:uid="{00000000-0005-0000-0000-000095380000}"/>
    <cellStyle name="Normal 2 34 6 2" xfId="14449" xr:uid="{00000000-0005-0000-0000-000096380000}"/>
    <cellStyle name="Normal 2 34 6 2 2" xfId="14450" xr:uid="{00000000-0005-0000-0000-000097380000}"/>
    <cellStyle name="Normal 2 34 6 3" xfId="14451" xr:uid="{00000000-0005-0000-0000-000098380000}"/>
    <cellStyle name="Normal 2 34 7" xfId="14452" xr:uid="{00000000-0005-0000-0000-000099380000}"/>
    <cellStyle name="Normal 2 34 7 2" xfId="14453" xr:uid="{00000000-0005-0000-0000-00009A380000}"/>
    <cellStyle name="Normal 2 34 7 2 2" xfId="14454" xr:uid="{00000000-0005-0000-0000-00009B380000}"/>
    <cellStyle name="Normal 2 34 7 3" xfId="14455" xr:uid="{00000000-0005-0000-0000-00009C380000}"/>
    <cellStyle name="Normal 2 34 8" xfId="14456" xr:uid="{00000000-0005-0000-0000-00009D380000}"/>
    <cellStyle name="Normal 2 34 8 2" xfId="14457" xr:uid="{00000000-0005-0000-0000-00009E380000}"/>
    <cellStyle name="Normal 2 34 8 2 2" xfId="14458" xr:uid="{00000000-0005-0000-0000-00009F380000}"/>
    <cellStyle name="Normal 2 34 8 3" xfId="14459" xr:uid="{00000000-0005-0000-0000-0000A0380000}"/>
    <cellStyle name="Normal 2 34 9" xfId="14460" xr:uid="{00000000-0005-0000-0000-0000A1380000}"/>
    <cellStyle name="Normal 2 34 9 2" xfId="14461" xr:uid="{00000000-0005-0000-0000-0000A2380000}"/>
    <cellStyle name="Normal 2 34 9 2 2" xfId="14462" xr:uid="{00000000-0005-0000-0000-0000A3380000}"/>
    <cellStyle name="Normal 2 34 9 3" xfId="14463" xr:uid="{00000000-0005-0000-0000-0000A4380000}"/>
    <cellStyle name="Normal 2 35" xfId="14464" xr:uid="{00000000-0005-0000-0000-0000A5380000}"/>
    <cellStyle name="Normal 2 35 10" xfId="14465" xr:uid="{00000000-0005-0000-0000-0000A6380000}"/>
    <cellStyle name="Normal 2 35 10 2" xfId="14466" xr:uid="{00000000-0005-0000-0000-0000A7380000}"/>
    <cellStyle name="Normal 2 35 10 2 2" xfId="14467" xr:uid="{00000000-0005-0000-0000-0000A8380000}"/>
    <cellStyle name="Normal 2 35 10 3" xfId="14468" xr:uid="{00000000-0005-0000-0000-0000A9380000}"/>
    <cellStyle name="Normal 2 35 11" xfId="14469" xr:uid="{00000000-0005-0000-0000-0000AA380000}"/>
    <cellStyle name="Normal 2 35 11 2" xfId="14470" xr:uid="{00000000-0005-0000-0000-0000AB380000}"/>
    <cellStyle name="Normal 2 35 11 2 2" xfId="14471" xr:uid="{00000000-0005-0000-0000-0000AC380000}"/>
    <cellStyle name="Normal 2 35 11 3" xfId="14472" xr:uid="{00000000-0005-0000-0000-0000AD380000}"/>
    <cellStyle name="Normal 2 35 12" xfId="14473" xr:uid="{00000000-0005-0000-0000-0000AE380000}"/>
    <cellStyle name="Normal 2 35 12 2" xfId="14474" xr:uid="{00000000-0005-0000-0000-0000AF380000}"/>
    <cellStyle name="Normal 2 35 12 2 2" xfId="14475" xr:uid="{00000000-0005-0000-0000-0000B0380000}"/>
    <cellStyle name="Normal 2 35 12 3" xfId="14476" xr:uid="{00000000-0005-0000-0000-0000B1380000}"/>
    <cellStyle name="Normal 2 35 13" xfId="14477" xr:uid="{00000000-0005-0000-0000-0000B2380000}"/>
    <cellStyle name="Normal 2 35 13 2" xfId="14478" xr:uid="{00000000-0005-0000-0000-0000B3380000}"/>
    <cellStyle name="Normal 2 35 13 2 2" xfId="14479" xr:uid="{00000000-0005-0000-0000-0000B4380000}"/>
    <cellStyle name="Normal 2 35 13 3" xfId="14480" xr:uid="{00000000-0005-0000-0000-0000B5380000}"/>
    <cellStyle name="Normal 2 35 14" xfId="14481" xr:uid="{00000000-0005-0000-0000-0000B6380000}"/>
    <cellStyle name="Normal 2 35 14 2" xfId="14482" xr:uid="{00000000-0005-0000-0000-0000B7380000}"/>
    <cellStyle name="Normal 2 35 14 2 2" xfId="14483" xr:uid="{00000000-0005-0000-0000-0000B8380000}"/>
    <cellStyle name="Normal 2 35 14 3" xfId="14484" xr:uid="{00000000-0005-0000-0000-0000B9380000}"/>
    <cellStyle name="Normal 2 35 15" xfId="14485" xr:uid="{00000000-0005-0000-0000-0000BA380000}"/>
    <cellStyle name="Normal 2 35 15 2" xfId="14486" xr:uid="{00000000-0005-0000-0000-0000BB380000}"/>
    <cellStyle name="Normal 2 35 15 2 2" xfId="14487" xr:uid="{00000000-0005-0000-0000-0000BC380000}"/>
    <cellStyle name="Normal 2 35 15 3" xfId="14488" xr:uid="{00000000-0005-0000-0000-0000BD380000}"/>
    <cellStyle name="Normal 2 35 16" xfId="14489" xr:uid="{00000000-0005-0000-0000-0000BE380000}"/>
    <cellStyle name="Normal 2 35 16 2" xfId="14490" xr:uid="{00000000-0005-0000-0000-0000BF380000}"/>
    <cellStyle name="Normal 2 35 16 2 2" xfId="14491" xr:uid="{00000000-0005-0000-0000-0000C0380000}"/>
    <cellStyle name="Normal 2 35 16 3" xfId="14492" xr:uid="{00000000-0005-0000-0000-0000C1380000}"/>
    <cellStyle name="Normal 2 35 17" xfId="14493" xr:uid="{00000000-0005-0000-0000-0000C2380000}"/>
    <cellStyle name="Normal 2 35 17 2" xfId="14494" xr:uid="{00000000-0005-0000-0000-0000C3380000}"/>
    <cellStyle name="Normal 2 35 17 2 2" xfId="14495" xr:uid="{00000000-0005-0000-0000-0000C4380000}"/>
    <cellStyle name="Normal 2 35 17 3" xfId="14496" xr:uid="{00000000-0005-0000-0000-0000C5380000}"/>
    <cellStyle name="Normal 2 35 18" xfId="14497" xr:uid="{00000000-0005-0000-0000-0000C6380000}"/>
    <cellStyle name="Normal 2 35 18 2" xfId="14498" xr:uid="{00000000-0005-0000-0000-0000C7380000}"/>
    <cellStyle name="Normal 2 35 18 2 2" xfId="14499" xr:uid="{00000000-0005-0000-0000-0000C8380000}"/>
    <cellStyle name="Normal 2 35 18 3" xfId="14500" xr:uid="{00000000-0005-0000-0000-0000C9380000}"/>
    <cellStyle name="Normal 2 35 19" xfId="14501" xr:uid="{00000000-0005-0000-0000-0000CA380000}"/>
    <cellStyle name="Normal 2 35 19 2" xfId="14502" xr:uid="{00000000-0005-0000-0000-0000CB380000}"/>
    <cellStyle name="Normal 2 35 19 2 2" xfId="14503" xr:uid="{00000000-0005-0000-0000-0000CC380000}"/>
    <cellStyle name="Normal 2 35 19 3" xfId="14504" xr:uid="{00000000-0005-0000-0000-0000CD380000}"/>
    <cellStyle name="Normal 2 35 2" xfId="14505" xr:uid="{00000000-0005-0000-0000-0000CE380000}"/>
    <cellStyle name="Normal 2 35 2 2" xfId="14506" xr:uid="{00000000-0005-0000-0000-0000CF380000}"/>
    <cellStyle name="Normal 2 35 2 2 2" xfId="14507" xr:uid="{00000000-0005-0000-0000-0000D0380000}"/>
    <cellStyle name="Normal 2 35 2 3" xfId="14508" xr:uid="{00000000-0005-0000-0000-0000D1380000}"/>
    <cellStyle name="Normal 2 35 20" xfId="14509" xr:uid="{00000000-0005-0000-0000-0000D2380000}"/>
    <cellStyle name="Normal 2 35 20 2" xfId="14510" xr:uid="{00000000-0005-0000-0000-0000D3380000}"/>
    <cellStyle name="Normal 2 35 20 2 2" xfId="14511" xr:uid="{00000000-0005-0000-0000-0000D4380000}"/>
    <cellStyle name="Normal 2 35 20 3" xfId="14512" xr:uid="{00000000-0005-0000-0000-0000D5380000}"/>
    <cellStyle name="Normal 2 35 21" xfId="14513" xr:uid="{00000000-0005-0000-0000-0000D6380000}"/>
    <cellStyle name="Normal 2 35 21 2" xfId="14514" xr:uid="{00000000-0005-0000-0000-0000D7380000}"/>
    <cellStyle name="Normal 2 35 21 2 2" xfId="14515" xr:uid="{00000000-0005-0000-0000-0000D8380000}"/>
    <cellStyle name="Normal 2 35 21 3" xfId="14516" xr:uid="{00000000-0005-0000-0000-0000D9380000}"/>
    <cellStyle name="Normal 2 35 22" xfId="14517" xr:uid="{00000000-0005-0000-0000-0000DA380000}"/>
    <cellStyle name="Normal 2 35 22 2" xfId="14518" xr:uid="{00000000-0005-0000-0000-0000DB380000}"/>
    <cellStyle name="Normal 2 35 22 2 2" xfId="14519" xr:uid="{00000000-0005-0000-0000-0000DC380000}"/>
    <cellStyle name="Normal 2 35 22 3" xfId="14520" xr:uid="{00000000-0005-0000-0000-0000DD380000}"/>
    <cellStyle name="Normal 2 35 23" xfId="14521" xr:uid="{00000000-0005-0000-0000-0000DE380000}"/>
    <cellStyle name="Normal 2 35 23 2" xfId="14522" xr:uid="{00000000-0005-0000-0000-0000DF380000}"/>
    <cellStyle name="Normal 2 35 23 2 2" xfId="14523" xr:uid="{00000000-0005-0000-0000-0000E0380000}"/>
    <cellStyle name="Normal 2 35 23 3" xfId="14524" xr:uid="{00000000-0005-0000-0000-0000E1380000}"/>
    <cellStyle name="Normal 2 35 24" xfId="14525" xr:uid="{00000000-0005-0000-0000-0000E2380000}"/>
    <cellStyle name="Normal 2 35 24 2" xfId="14526" xr:uid="{00000000-0005-0000-0000-0000E3380000}"/>
    <cellStyle name="Normal 2 35 25" xfId="14527" xr:uid="{00000000-0005-0000-0000-0000E4380000}"/>
    <cellStyle name="Normal 2 35 3" xfId="14528" xr:uid="{00000000-0005-0000-0000-0000E5380000}"/>
    <cellStyle name="Normal 2 35 3 2" xfId="14529" xr:uid="{00000000-0005-0000-0000-0000E6380000}"/>
    <cellStyle name="Normal 2 35 3 2 2" xfId="14530" xr:uid="{00000000-0005-0000-0000-0000E7380000}"/>
    <cellStyle name="Normal 2 35 3 3" xfId="14531" xr:uid="{00000000-0005-0000-0000-0000E8380000}"/>
    <cellStyle name="Normal 2 35 4" xfId="14532" xr:uid="{00000000-0005-0000-0000-0000E9380000}"/>
    <cellStyle name="Normal 2 35 4 2" xfId="14533" xr:uid="{00000000-0005-0000-0000-0000EA380000}"/>
    <cellStyle name="Normal 2 35 4 2 2" xfId="14534" xr:uid="{00000000-0005-0000-0000-0000EB380000}"/>
    <cellStyle name="Normal 2 35 4 3" xfId="14535" xr:uid="{00000000-0005-0000-0000-0000EC380000}"/>
    <cellStyle name="Normal 2 35 5" xfId="14536" xr:uid="{00000000-0005-0000-0000-0000ED380000}"/>
    <cellStyle name="Normal 2 35 5 2" xfId="14537" xr:uid="{00000000-0005-0000-0000-0000EE380000}"/>
    <cellStyle name="Normal 2 35 5 2 2" xfId="14538" xr:uid="{00000000-0005-0000-0000-0000EF380000}"/>
    <cellStyle name="Normal 2 35 5 3" xfId="14539" xr:uid="{00000000-0005-0000-0000-0000F0380000}"/>
    <cellStyle name="Normal 2 35 6" xfId="14540" xr:uid="{00000000-0005-0000-0000-0000F1380000}"/>
    <cellStyle name="Normal 2 35 6 2" xfId="14541" xr:uid="{00000000-0005-0000-0000-0000F2380000}"/>
    <cellStyle name="Normal 2 35 6 2 2" xfId="14542" xr:uid="{00000000-0005-0000-0000-0000F3380000}"/>
    <cellStyle name="Normal 2 35 6 3" xfId="14543" xr:uid="{00000000-0005-0000-0000-0000F4380000}"/>
    <cellStyle name="Normal 2 35 7" xfId="14544" xr:uid="{00000000-0005-0000-0000-0000F5380000}"/>
    <cellStyle name="Normal 2 35 7 2" xfId="14545" xr:uid="{00000000-0005-0000-0000-0000F6380000}"/>
    <cellStyle name="Normal 2 35 7 2 2" xfId="14546" xr:uid="{00000000-0005-0000-0000-0000F7380000}"/>
    <cellStyle name="Normal 2 35 7 3" xfId="14547" xr:uid="{00000000-0005-0000-0000-0000F8380000}"/>
    <cellStyle name="Normal 2 35 8" xfId="14548" xr:uid="{00000000-0005-0000-0000-0000F9380000}"/>
    <cellStyle name="Normal 2 35 8 2" xfId="14549" xr:uid="{00000000-0005-0000-0000-0000FA380000}"/>
    <cellStyle name="Normal 2 35 8 2 2" xfId="14550" xr:uid="{00000000-0005-0000-0000-0000FB380000}"/>
    <cellStyle name="Normal 2 35 8 3" xfId="14551" xr:uid="{00000000-0005-0000-0000-0000FC380000}"/>
    <cellStyle name="Normal 2 35 9" xfId="14552" xr:uid="{00000000-0005-0000-0000-0000FD380000}"/>
    <cellStyle name="Normal 2 35 9 2" xfId="14553" xr:uid="{00000000-0005-0000-0000-0000FE380000}"/>
    <cellStyle name="Normal 2 35 9 2 2" xfId="14554" xr:uid="{00000000-0005-0000-0000-0000FF380000}"/>
    <cellStyle name="Normal 2 35 9 3" xfId="14555" xr:uid="{00000000-0005-0000-0000-000000390000}"/>
    <cellStyle name="Normal 2 36" xfId="14556" xr:uid="{00000000-0005-0000-0000-000001390000}"/>
    <cellStyle name="Normal 2 36 10" xfId="14557" xr:uid="{00000000-0005-0000-0000-000002390000}"/>
    <cellStyle name="Normal 2 36 10 2" xfId="14558" xr:uid="{00000000-0005-0000-0000-000003390000}"/>
    <cellStyle name="Normal 2 36 10 2 2" xfId="14559" xr:uid="{00000000-0005-0000-0000-000004390000}"/>
    <cellStyle name="Normal 2 36 10 3" xfId="14560" xr:uid="{00000000-0005-0000-0000-000005390000}"/>
    <cellStyle name="Normal 2 36 11" xfId="14561" xr:uid="{00000000-0005-0000-0000-000006390000}"/>
    <cellStyle name="Normal 2 36 11 2" xfId="14562" xr:uid="{00000000-0005-0000-0000-000007390000}"/>
    <cellStyle name="Normal 2 36 11 2 2" xfId="14563" xr:uid="{00000000-0005-0000-0000-000008390000}"/>
    <cellStyle name="Normal 2 36 11 3" xfId="14564" xr:uid="{00000000-0005-0000-0000-000009390000}"/>
    <cellStyle name="Normal 2 36 12" xfId="14565" xr:uid="{00000000-0005-0000-0000-00000A390000}"/>
    <cellStyle name="Normal 2 36 12 2" xfId="14566" xr:uid="{00000000-0005-0000-0000-00000B390000}"/>
    <cellStyle name="Normal 2 36 12 2 2" xfId="14567" xr:uid="{00000000-0005-0000-0000-00000C390000}"/>
    <cellStyle name="Normal 2 36 12 3" xfId="14568" xr:uid="{00000000-0005-0000-0000-00000D390000}"/>
    <cellStyle name="Normal 2 36 13" xfId="14569" xr:uid="{00000000-0005-0000-0000-00000E390000}"/>
    <cellStyle name="Normal 2 36 13 2" xfId="14570" xr:uid="{00000000-0005-0000-0000-00000F390000}"/>
    <cellStyle name="Normal 2 36 13 2 2" xfId="14571" xr:uid="{00000000-0005-0000-0000-000010390000}"/>
    <cellStyle name="Normal 2 36 13 3" xfId="14572" xr:uid="{00000000-0005-0000-0000-000011390000}"/>
    <cellStyle name="Normal 2 36 14" xfId="14573" xr:uid="{00000000-0005-0000-0000-000012390000}"/>
    <cellStyle name="Normal 2 36 14 2" xfId="14574" xr:uid="{00000000-0005-0000-0000-000013390000}"/>
    <cellStyle name="Normal 2 36 14 2 2" xfId="14575" xr:uid="{00000000-0005-0000-0000-000014390000}"/>
    <cellStyle name="Normal 2 36 14 3" xfId="14576" xr:uid="{00000000-0005-0000-0000-000015390000}"/>
    <cellStyle name="Normal 2 36 15" xfId="14577" xr:uid="{00000000-0005-0000-0000-000016390000}"/>
    <cellStyle name="Normal 2 36 15 2" xfId="14578" xr:uid="{00000000-0005-0000-0000-000017390000}"/>
    <cellStyle name="Normal 2 36 15 2 2" xfId="14579" xr:uid="{00000000-0005-0000-0000-000018390000}"/>
    <cellStyle name="Normal 2 36 15 3" xfId="14580" xr:uid="{00000000-0005-0000-0000-000019390000}"/>
    <cellStyle name="Normal 2 36 16" xfId="14581" xr:uid="{00000000-0005-0000-0000-00001A390000}"/>
    <cellStyle name="Normal 2 36 16 2" xfId="14582" xr:uid="{00000000-0005-0000-0000-00001B390000}"/>
    <cellStyle name="Normal 2 36 16 2 2" xfId="14583" xr:uid="{00000000-0005-0000-0000-00001C390000}"/>
    <cellStyle name="Normal 2 36 16 3" xfId="14584" xr:uid="{00000000-0005-0000-0000-00001D390000}"/>
    <cellStyle name="Normal 2 36 17" xfId="14585" xr:uid="{00000000-0005-0000-0000-00001E390000}"/>
    <cellStyle name="Normal 2 36 17 2" xfId="14586" xr:uid="{00000000-0005-0000-0000-00001F390000}"/>
    <cellStyle name="Normal 2 36 17 2 2" xfId="14587" xr:uid="{00000000-0005-0000-0000-000020390000}"/>
    <cellStyle name="Normal 2 36 17 3" xfId="14588" xr:uid="{00000000-0005-0000-0000-000021390000}"/>
    <cellStyle name="Normal 2 36 18" xfId="14589" xr:uid="{00000000-0005-0000-0000-000022390000}"/>
    <cellStyle name="Normal 2 36 18 2" xfId="14590" xr:uid="{00000000-0005-0000-0000-000023390000}"/>
    <cellStyle name="Normal 2 36 18 2 2" xfId="14591" xr:uid="{00000000-0005-0000-0000-000024390000}"/>
    <cellStyle name="Normal 2 36 18 3" xfId="14592" xr:uid="{00000000-0005-0000-0000-000025390000}"/>
    <cellStyle name="Normal 2 36 19" xfId="14593" xr:uid="{00000000-0005-0000-0000-000026390000}"/>
    <cellStyle name="Normal 2 36 19 2" xfId="14594" xr:uid="{00000000-0005-0000-0000-000027390000}"/>
    <cellStyle name="Normal 2 36 19 2 2" xfId="14595" xr:uid="{00000000-0005-0000-0000-000028390000}"/>
    <cellStyle name="Normal 2 36 19 3" xfId="14596" xr:uid="{00000000-0005-0000-0000-000029390000}"/>
    <cellStyle name="Normal 2 36 2" xfId="14597" xr:uid="{00000000-0005-0000-0000-00002A390000}"/>
    <cellStyle name="Normal 2 36 2 2" xfId="14598" xr:uid="{00000000-0005-0000-0000-00002B390000}"/>
    <cellStyle name="Normal 2 36 2 2 2" xfId="14599" xr:uid="{00000000-0005-0000-0000-00002C390000}"/>
    <cellStyle name="Normal 2 36 2 3" xfId="14600" xr:uid="{00000000-0005-0000-0000-00002D390000}"/>
    <cellStyle name="Normal 2 36 20" xfId="14601" xr:uid="{00000000-0005-0000-0000-00002E390000}"/>
    <cellStyle name="Normal 2 36 20 2" xfId="14602" xr:uid="{00000000-0005-0000-0000-00002F390000}"/>
    <cellStyle name="Normal 2 36 20 2 2" xfId="14603" xr:uid="{00000000-0005-0000-0000-000030390000}"/>
    <cellStyle name="Normal 2 36 20 3" xfId="14604" xr:uid="{00000000-0005-0000-0000-000031390000}"/>
    <cellStyle name="Normal 2 36 21" xfId="14605" xr:uid="{00000000-0005-0000-0000-000032390000}"/>
    <cellStyle name="Normal 2 36 21 2" xfId="14606" xr:uid="{00000000-0005-0000-0000-000033390000}"/>
    <cellStyle name="Normal 2 36 21 2 2" xfId="14607" xr:uid="{00000000-0005-0000-0000-000034390000}"/>
    <cellStyle name="Normal 2 36 21 3" xfId="14608" xr:uid="{00000000-0005-0000-0000-000035390000}"/>
    <cellStyle name="Normal 2 36 22" xfId="14609" xr:uid="{00000000-0005-0000-0000-000036390000}"/>
    <cellStyle name="Normal 2 36 22 2" xfId="14610" xr:uid="{00000000-0005-0000-0000-000037390000}"/>
    <cellStyle name="Normal 2 36 22 2 2" xfId="14611" xr:uid="{00000000-0005-0000-0000-000038390000}"/>
    <cellStyle name="Normal 2 36 22 3" xfId="14612" xr:uid="{00000000-0005-0000-0000-000039390000}"/>
    <cellStyle name="Normal 2 36 23" xfId="14613" xr:uid="{00000000-0005-0000-0000-00003A390000}"/>
    <cellStyle name="Normal 2 36 23 2" xfId="14614" xr:uid="{00000000-0005-0000-0000-00003B390000}"/>
    <cellStyle name="Normal 2 36 23 2 2" xfId="14615" xr:uid="{00000000-0005-0000-0000-00003C390000}"/>
    <cellStyle name="Normal 2 36 23 3" xfId="14616" xr:uid="{00000000-0005-0000-0000-00003D390000}"/>
    <cellStyle name="Normal 2 36 24" xfId="14617" xr:uid="{00000000-0005-0000-0000-00003E390000}"/>
    <cellStyle name="Normal 2 36 24 2" xfId="14618" xr:uid="{00000000-0005-0000-0000-00003F390000}"/>
    <cellStyle name="Normal 2 36 25" xfId="14619" xr:uid="{00000000-0005-0000-0000-000040390000}"/>
    <cellStyle name="Normal 2 36 3" xfId="14620" xr:uid="{00000000-0005-0000-0000-000041390000}"/>
    <cellStyle name="Normal 2 36 3 2" xfId="14621" xr:uid="{00000000-0005-0000-0000-000042390000}"/>
    <cellStyle name="Normal 2 36 3 2 2" xfId="14622" xr:uid="{00000000-0005-0000-0000-000043390000}"/>
    <cellStyle name="Normal 2 36 3 3" xfId="14623" xr:uid="{00000000-0005-0000-0000-000044390000}"/>
    <cellStyle name="Normal 2 36 4" xfId="14624" xr:uid="{00000000-0005-0000-0000-000045390000}"/>
    <cellStyle name="Normal 2 36 4 2" xfId="14625" xr:uid="{00000000-0005-0000-0000-000046390000}"/>
    <cellStyle name="Normal 2 36 4 2 2" xfId="14626" xr:uid="{00000000-0005-0000-0000-000047390000}"/>
    <cellStyle name="Normal 2 36 4 3" xfId="14627" xr:uid="{00000000-0005-0000-0000-000048390000}"/>
    <cellStyle name="Normal 2 36 5" xfId="14628" xr:uid="{00000000-0005-0000-0000-000049390000}"/>
    <cellStyle name="Normal 2 36 5 2" xfId="14629" xr:uid="{00000000-0005-0000-0000-00004A390000}"/>
    <cellStyle name="Normal 2 36 5 2 2" xfId="14630" xr:uid="{00000000-0005-0000-0000-00004B390000}"/>
    <cellStyle name="Normal 2 36 5 3" xfId="14631" xr:uid="{00000000-0005-0000-0000-00004C390000}"/>
    <cellStyle name="Normal 2 36 6" xfId="14632" xr:uid="{00000000-0005-0000-0000-00004D390000}"/>
    <cellStyle name="Normal 2 36 6 2" xfId="14633" xr:uid="{00000000-0005-0000-0000-00004E390000}"/>
    <cellStyle name="Normal 2 36 6 2 2" xfId="14634" xr:uid="{00000000-0005-0000-0000-00004F390000}"/>
    <cellStyle name="Normal 2 36 6 3" xfId="14635" xr:uid="{00000000-0005-0000-0000-000050390000}"/>
    <cellStyle name="Normal 2 36 7" xfId="14636" xr:uid="{00000000-0005-0000-0000-000051390000}"/>
    <cellStyle name="Normal 2 36 7 2" xfId="14637" xr:uid="{00000000-0005-0000-0000-000052390000}"/>
    <cellStyle name="Normal 2 36 7 2 2" xfId="14638" xr:uid="{00000000-0005-0000-0000-000053390000}"/>
    <cellStyle name="Normal 2 36 7 3" xfId="14639" xr:uid="{00000000-0005-0000-0000-000054390000}"/>
    <cellStyle name="Normal 2 36 8" xfId="14640" xr:uid="{00000000-0005-0000-0000-000055390000}"/>
    <cellStyle name="Normal 2 36 8 2" xfId="14641" xr:uid="{00000000-0005-0000-0000-000056390000}"/>
    <cellStyle name="Normal 2 36 8 2 2" xfId="14642" xr:uid="{00000000-0005-0000-0000-000057390000}"/>
    <cellStyle name="Normal 2 36 8 3" xfId="14643" xr:uid="{00000000-0005-0000-0000-000058390000}"/>
    <cellStyle name="Normal 2 36 9" xfId="14644" xr:uid="{00000000-0005-0000-0000-000059390000}"/>
    <cellStyle name="Normal 2 36 9 2" xfId="14645" xr:uid="{00000000-0005-0000-0000-00005A390000}"/>
    <cellStyle name="Normal 2 36 9 2 2" xfId="14646" xr:uid="{00000000-0005-0000-0000-00005B390000}"/>
    <cellStyle name="Normal 2 36 9 3" xfId="14647" xr:uid="{00000000-0005-0000-0000-00005C390000}"/>
    <cellStyle name="Normal 2 37" xfId="14648" xr:uid="{00000000-0005-0000-0000-00005D390000}"/>
    <cellStyle name="Normal 2 37 10" xfId="14649" xr:uid="{00000000-0005-0000-0000-00005E390000}"/>
    <cellStyle name="Normal 2 37 10 2" xfId="14650" xr:uid="{00000000-0005-0000-0000-00005F390000}"/>
    <cellStyle name="Normal 2 37 10 2 2" xfId="14651" xr:uid="{00000000-0005-0000-0000-000060390000}"/>
    <cellStyle name="Normal 2 37 10 3" xfId="14652" xr:uid="{00000000-0005-0000-0000-000061390000}"/>
    <cellStyle name="Normal 2 37 11" xfId="14653" xr:uid="{00000000-0005-0000-0000-000062390000}"/>
    <cellStyle name="Normal 2 37 11 2" xfId="14654" xr:uid="{00000000-0005-0000-0000-000063390000}"/>
    <cellStyle name="Normal 2 37 11 2 2" xfId="14655" xr:uid="{00000000-0005-0000-0000-000064390000}"/>
    <cellStyle name="Normal 2 37 11 3" xfId="14656" xr:uid="{00000000-0005-0000-0000-000065390000}"/>
    <cellStyle name="Normal 2 37 12" xfId="14657" xr:uid="{00000000-0005-0000-0000-000066390000}"/>
    <cellStyle name="Normal 2 37 12 2" xfId="14658" xr:uid="{00000000-0005-0000-0000-000067390000}"/>
    <cellStyle name="Normal 2 37 12 2 2" xfId="14659" xr:uid="{00000000-0005-0000-0000-000068390000}"/>
    <cellStyle name="Normal 2 37 12 3" xfId="14660" xr:uid="{00000000-0005-0000-0000-000069390000}"/>
    <cellStyle name="Normal 2 37 13" xfId="14661" xr:uid="{00000000-0005-0000-0000-00006A390000}"/>
    <cellStyle name="Normal 2 37 13 2" xfId="14662" xr:uid="{00000000-0005-0000-0000-00006B390000}"/>
    <cellStyle name="Normal 2 37 13 2 2" xfId="14663" xr:uid="{00000000-0005-0000-0000-00006C390000}"/>
    <cellStyle name="Normal 2 37 13 3" xfId="14664" xr:uid="{00000000-0005-0000-0000-00006D390000}"/>
    <cellStyle name="Normal 2 37 14" xfId="14665" xr:uid="{00000000-0005-0000-0000-00006E390000}"/>
    <cellStyle name="Normal 2 37 14 2" xfId="14666" xr:uid="{00000000-0005-0000-0000-00006F390000}"/>
    <cellStyle name="Normal 2 37 14 2 2" xfId="14667" xr:uid="{00000000-0005-0000-0000-000070390000}"/>
    <cellStyle name="Normal 2 37 14 3" xfId="14668" xr:uid="{00000000-0005-0000-0000-000071390000}"/>
    <cellStyle name="Normal 2 37 15" xfId="14669" xr:uid="{00000000-0005-0000-0000-000072390000}"/>
    <cellStyle name="Normal 2 37 15 2" xfId="14670" xr:uid="{00000000-0005-0000-0000-000073390000}"/>
    <cellStyle name="Normal 2 37 15 2 2" xfId="14671" xr:uid="{00000000-0005-0000-0000-000074390000}"/>
    <cellStyle name="Normal 2 37 15 3" xfId="14672" xr:uid="{00000000-0005-0000-0000-000075390000}"/>
    <cellStyle name="Normal 2 37 16" xfId="14673" xr:uid="{00000000-0005-0000-0000-000076390000}"/>
    <cellStyle name="Normal 2 37 16 2" xfId="14674" xr:uid="{00000000-0005-0000-0000-000077390000}"/>
    <cellStyle name="Normal 2 37 16 2 2" xfId="14675" xr:uid="{00000000-0005-0000-0000-000078390000}"/>
    <cellStyle name="Normal 2 37 16 3" xfId="14676" xr:uid="{00000000-0005-0000-0000-000079390000}"/>
    <cellStyle name="Normal 2 37 17" xfId="14677" xr:uid="{00000000-0005-0000-0000-00007A390000}"/>
    <cellStyle name="Normal 2 37 17 2" xfId="14678" xr:uid="{00000000-0005-0000-0000-00007B390000}"/>
    <cellStyle name="Normal 2 37 17 2 2" xfId="14679" xr:uid="{00000000-0005-0000-0000-00007C390000}"/>
    <cellStyle name="Normal 2 37 17 3" xfId="14680" xr:uid="{00000000-0005-0000-0000-00007D390000}"/>
    <cellStyle name="Normal 2 37 18" xfId="14681" xr:uid="{00000000-0005-0000-0000-00007E390000}"/>
    <cellStyle name="Normal 2 37 18 2" xfId="14682" xr:uid="{00000000-0005-0000-0000-00007F390000}"/>
    <cellStyle name="Normal 2 37 18 2 2" xfId="14683" xr:uid="{00000000-0005-0000-0000-000080390000}"/>
    <cellStyle name="Normal 2 37 18 3" xfId="14684" xr:uid="{00000000-0005-0000-0000-000081390000}"/>
    <cellStyle name="Normal 2 37 19" xfId="14685" xr:uid="{00000000-0005-0000-0000-000082390000}"/>
    <cellStyle name="Normal 2 37 19 2" xfId="14686" xr:uid="{00000000-0005-0000-0000-000083390000}"/>
    <cellStyle name="Normal 2 37 19 2 2" xfId="14687" xr:uid="{00000000-0005-0000-0000-000084390000}"/>
    <cellStyle name="Normal 2 37 19 3" xfId="14688" xr:uid="{00000000-0005-0000-0000-000085390000}"/>
    <cellStyle name="Normal 2 37 2" xfId="14689" xr:uid="{00000000-0005-0000-0000-000086390000}"/>
    <cellStyle name="Normal 2 37 2 2" xfId="14690" xr:uid="{00000000-0005-0000-0000-000087390000}"/>
    <cellStyle name="Normal 2 37 2 2 2" xfId="14691" xr:uid="{00000000-0005-0000-0000-000088390000}"/>
    <cellStyle name="Normal 2 37 2 3" xfId="14692" xr:uid="{00000000-0005-0000-0000-000089390000}"/>
    <cellStyle name="Normal 2 37 20" xfId="14693" xr:uid="{00000000-0005-0000-0000-00008A390000}"/>
    <cellStyle name="Normal 2 37 20 2" xfId="14694" xr:uid="{00000000-0005-0000-0000-00008B390000}"/>
    <cellStyle name="Normal 2 37 20 2 2" xfId="14695" xr:uid="{00000000-0005-0000-0000-00008C390000}"/>
    <cellStyle name="Normal 2 37 20 3" xfId="14696" xr:uid="{00000000-0005-0000-0000-00008D390000}"/>
    <cellStyle name="Normal 2 37 21" xfId="14697" xr:uid="{00000000-0005-0000-0000-00008E390000}"/>
    <cellStyle name="Normal 2 37 21 2" xfId="14698" xr:uid="{00000000-0005-0000-0000-00008F390000}"/>
    <cellStyle name="Normal 2 37 21 2 2" xfId="14699" xr:uid="{00000000-0005-0000-0000-000090390000}"/>
    <cellStyle name="Normal 2 37 21 3" xfId="14700" xr:uid="{00000000-0005-0000-0000-000091390000}"/>
    <cellStyle name="Normal 2 37 22" xfId="14701" xr:uid="{00000000-0005-0000-0000-000092390000}"/>
    <cellStyle name="Normal 2 37 22 2" xfId="14702" xr:uid="{00000000-0005-0000-0000-000093390000}"/>
    <cellStyle name="Normal 2 37 22 2 2" xfId="14703" xr:uid="{00000000-0005-0000-0000-000094390000}"/>
    <cellStyle name="Normal 2 37 22 3" xfId="14704" xr:uid="{00000000-0005-0000-0000-000095390000}"/>
    <cellStyle name="Normal 2 37 23" xfId="14705" xr:uid="{00000000-0005-0000-0000-000096390000}"/>
    <cellStyle name="Normal 2 37 23 2" xfId="14706" xr:uid="{00000000-0005-0000-0000-000097390000}"/>
    <cellStyle name="Normal 2 37 23 2 2" xfId="14707" xr:uid="{00000000-0005-0000-0000-000098390000}"/>
    <cellStyle name="Normal 2 37 23 3" xfId="14708" xr:uid="{00000000-0005-0000-0000-000099390000}"/>
    <cellStyle name="Normal 2 37 24" xfId="14709" xr:uid="{00000000-0005-0000-0000-00009A390000}"/>
    <cellStyle name="Normal 2 37 24 2" xfId="14710" xr:uid="{00000000-0005-0000-0000-00009B390000}"/>
    <cellStyle name="Normal 2 37 25" xfId="14711" xr:uid="{00000000-0005-0000-0000-00009C390000}"/>
    <cellStyle name="Normal 2 37 3" xfId="14712" xr:uid="{00000000-0005-0000-0000-00009D390000}"/>
    <cellStyle name="Normal 2 37 3 2" xfId="14713" xr:uid="{00000000-0005-0000-0000-00009E390000}"/>
    <cellStyle name="Normal 2 37 3 2 2" xfId="14714" xr:uid="{00000000-0005-0000-0000-00009F390000}"/>
    <cellStyle name="Normal 2 37 3 3" xfId="14715" xr:uid="{00000000-0005-0000-0000-0000A0390000}"/>
    <cellStyle name="Normal 2 37 4" xfId="14716" xr:uid="{00000000-0005-0000-0000-0000A1390000}"/>
    <cellStyle name="Normal 2 37 4 2" xfId="14717" xr:uid="{00000000-0005-0000-0000-0000A2390000}"/>
    <cellStyle name="Normal 2 37 4 2 2" xfId="14718" xr:uid="{00000000-0005-0000-0000-0000A3390000}"/>
    <cellStyle name="Normal 2 37 4 3" xfId="14719" xr:uid="{00000000-0005-0000-0000-0000A4390000}"/>
    <cellStyle name="Normal 2 37 5" xfId="14720" xr:uid="{00000000-0005-0000-0000-0000A5390000}"/>
    <cellStyle name="Normal 2 37 5 2" xfId="14721" xr:uid="{00000000-0005-0000-0000-0000A6390000}"/>
    <cellStyle name="Normal 2 37 5 2 2" xfId="14722" xr:uid="{00000000-0005-0000-0000-0000A7390000}"/>
    <cellStyle name="Normal 2 37 5 3" xfId="14723" xr:uid="{00000000-0005-0000-0000-0000A8390000}"/>
    <cellStyle name="Normal 2 37 6" xfId="14724" xr:uid="{00000000-0005-0000-0000-0000A9390000}"/>
    <cellStyle name="Normal 2 37 6 2" xfId="14725" xr:uid="{00000000-0005-0000-0000-0000AA390000}"/>
    <cellStyle name="Normal 2 37 6 2 2" xfId="14726" xr:uid="{00000000-0005-0000-0000-0000AB390000}"/>
    <cellStyle name="Normal 2 37 6 3" xfId="14727" xr:uid="{00000000-0005-0000-0000-0000AC390000}"/>
    <cellStyle name="Normal 2 37 7" xfId="14728" xr:uid="{00000000-0005-0000-0000-0000AD390000}"/>
    <cellStyle name="Normal 2 37 7 2" xfId="14729" xr:uid="{00000000-0005-0000-0000-0000AE390000}"/>
    <cellStyle name="Normal 2 37 7 2 2" xfId="14730" xr:uid="{00000000-0005-0000-0000-0000AF390000}"/>
    <cellStyle name="Normal 2 37 7 3" xfId="14731" xr:uid="{00000000-0005-0000-0000-0000B0390000}"/>
    <cellStyle name="Normal 2 37 8" xfId="14732" xr:uid="{00000000-0005-0000-0000-0000B1390000}"/>
    <cellStyle name="Normal 2 37 8 2" xfId="14733" xr:uid="{00000000-0005-0000-0000-0000B2390000}"/>
    <cellStyle name="Normal 2 37 8 2 2" xfId="14734" xr:uid="{00000000-0005-0000-0000-0000B3390000}"/>
    <cellStyle name="Normal 2 37 8 3" xfId="14735" xr:uid="{00000000-0005-0000-0000-0000B4390000}"/>
    <cellStyle name="Normal 2 37 9" xfId="14736" xr:uid="{00000000-0005-0000-0000-0000B5390000}"/>
    <cellStyle name="Normal 2 37 9 2" xfId="14737" xr:uid="{00000000-0005-0000-0000-0000B6390000}"/>
    <cellStyle name="Normal 2 37 9 2 2" xfId="14738" xr:uid="{00000000-0005-0000-0000-0000B7390000}"/>
    <cellStyle name="Normal 2 37 9 3" xfId="14739" xr:uid="{00000000-0005-0000-0000-0000B8390000}"/>
    <cellStyle name="Normal 2 38" xfId="14740" xr:uid="{00000000-0005-0000-0000-0000B9390000}"/>
    <cellStyle name="Normal 2 38 10" xfId="14741" xr:uid="{00000000-0005-0000-0000-0000BA390000}"/>
    <cellStyle name="Normal 2 38 10 2" xfId="14742" xr:uid="{00000000-0005-0000-0000-0000BB390000}"/>
    <cellStyle name="Normal 2 38 10 2 2" xfId="14743" xr:uid="{00000000-0005-0000-0000-0000BC390000}"/>
    <cellStyle name="Normal 2 38 10 3" xfId="14744" xr:uid="{00000000-0005-0000-0000-0000BD390000}"/>
    <cellStyle name="Normal 2 38 11" xfId="14745" xr:uid="{00000000-0005-0000-0000-0000BE390000}"/>
    <cellStyle name="Normal 2 38 11 2" xfId="14746" xr:uid="{00000000-0005-0000-0000-0000BF390000}"/>
    <cellStyle name="Normal 2 38 11 2 2" xfId="14747" xr:uid="{00000000-0005-0000-0000-0000C0390000}"/>
    <cellStyle name="Normal 2 38 11 3" xfId="14748" xr:uid="{00000000-0005-0000-0000-0000C1390000}"/>
    <cellStyle name="Normal 2 38 12" xfId="14749" xr:uid="{00000000-0005-0000-0000-0000C2390000}"/>
    <cellStyle name="Normal 2 38 12 2" xfId="14750" xr:uid="{00000000-0005-0000-0000-0000C3390000}"/>
    <cellStyle name="Normal 2 38 12 2 2" xfId="14751" xr:uid="{00000000-0005-0000-0000-0000C4390000}"/>
    <cellStyle name="Normal 2 38 12 3" xfId="14752" xr:uid="{00000000-0005-0000-0000-0000C5390000}"/>
    <cellStyle name="Normal 2 38 13" xfId="14753" xr:uid="{00000000-0005-0000-0000-0000C6390000}"/>
    <cellStyle name="Normal 2 38 13 2" xfId="14754" xr:uid="{00000000-0005-0000-0000-0000C7390000}"/>
    <cellStyle name="Normal 2 38 13 2 2" xfId="14755" xr:uid="{00000000-0005-0000-0000-0000C8390000}"/>
    <cellStyle name="Normal 2 38 13 3" xfId="14756" xr:uid="{00000000-0005-0000-0000-0000C9390000}"/>
    <cellStyle name="Normal 2 38 14" xfId="14757" xr:uid="{00000000-0005-0000-0000-0000CA390000}"/>
    <cellStyle name="Normal 2 38 14 2" xfId="14758" xr:uid="{00000000-0005-0000-0000-0000CB390000}"/>
    <cellStyle name="Normal 2 38 14 2 2" xfId="14759" xr:uid="{00000000-0005-0000-0000-0000CC390000}"/>
    <cellStyle name="Normal 2 38 14 3" xfId="14760" xr:uid="{00000000-0005-0000-0000-0000CD390000}"/>
    <cellStyle name="Normal 2 38 15" xfId="14761" xr:uid="{00000000-0005-0000-0000-0000CE390000}"/>
    <cellStyle name="Normal 2 38 15 2" xfId="14762" xr:uid="{00000000-0005-0000-0000-0000CF390000}"/>
    <cellStyle name="Normal 2 38 15 2 2" xfId="14763" xr:uid="{00000000-0005-0000-0000-0000D0390000}"/>
    <cellStyle name="Normal 2 38 15 3" xfId="14764" xr:uid="{00000000-0005-0000-0000-0000D1390000}"/>
    <cellStyle name="Normal 2 38 16" xfId="14765" xr:uid="{00000000-0005-0000-0000-0000D2390000}"/>
    <cellStyle name="Normal 2 38 16 2" xfId="14766" xr:uid="{00000000-0005-0000-0000-0000D3390000}"/>
    <cellStyle name="Normal 2 38 16 2 2" xfId="14767" xr:uid="{00000000-0005-0000-0000-0000D4390000}"/>
    <cellStyle name="Normal 2 38 16 3" xfId="14768" xr:uid="{00000000-0005-0000-0000-0000D5390000}"/>
    <cellStyle name="Normal 2 38 17" xfId="14769" xr:uid="{00000000-0005-0000-0000-0000D6390000}"/>
    <cellStyle name="Normal 2 38 17 2" xfId="14770" xr:uid="{00000000-0005-0000-0000-0000D7390000}"/>
    <cellStyle name="Normal 2 38 17 2 2" xfId="14771" xr:uid="{00000000-0005-0000-0000-0000D8390000}"/>
    <cellStyle name="Normal 2 38 17 3" xfId="14772" xr:uid="{00000000-0005-0000-0000-0000D9390000}"/>
    <cellStyle name="Normal 2 38 18" xfId="14773" xr:uid="{00000000-0005-0000-0000-0000DA390000}"/>
    <cellStyle name="Normal 2 38 18 2" xfId="14774" xr:uid="{00000000-0005-0000-0000-0000DB390000}"/>
    <cellStyle name="Normal 2 38 18 2 2" xfId="14775" xr:uid="{00000000-0005-0000-0000-0000DC390000}"/>
    <cellStyle name="Normal 2 38 18 3" xfId="14776" xr:uid="{00000000-0005-0000-0000-0000DD390000}"/>
    <cellStyle name="Normal 2 38 19" xfId="14777" xr:uid="{00000000-0005-0000-0000-0000DE390000}"/>
    <cellStyle name="Normal 2 38 19 2" xfId="14778" xr:uid="{00000000-0005-0000-0000-0000DF390000}"/>
    <cellStyle name="Normal 2 38 19 2 2" xfId="14779" xr:uid="{00000000-0005-0000-0000-0000E0390000}"/>
    <cellStyle name="Normal 2 38 19 3" xfId="14780" xr:uid="{00000000-0005-0000-0000-0000E1390000}"/>
    <cellStyle name="Normal 2 38 2" xfId="14781" xr:uid="{00000000-0005-0000-0000-0000E2390000}"/>
    <cellStyle name="Normal 2 38 2 2" xfId="14782" xr:uid="{00000000-0005-0000-0000-0000E3390000}"/>
    <cellStyle name="Normal 2 38 2 2 2" xfId="14783" xr:uid="{00000000-0005-0000-0000-0000E4390000}"/>
    <cellStyle name="Normal 2 38 2 3" xfId="14784" xr:uid="{00000000-0005-0000-0000-0000E5390000}"/>
    <cellStyle name="Normal 2 38 20" xfId="14785" xr:uid="{00000000-0005-0000-0000-0000E6390000}"/>
    <cellStyle name="Normal 2 38 20 2" xfId="14786" xr:uid="{00000000-0005-0000-0000-0000E7390000}"/>
    <cellStyle name="Normal 2 38 20 2 2" xfId="14787" xr:uid="{00000000-0005-0000-0000-0000E8390000}"/>
    <cellStyle name="Normal 2 38 20 3" xfId="14788" xr:uid="{00000000-0005-0000-0000-0000E9390000}"/>
    <cellStyle name="Normal 2 38 21" xfId="14789" xr:uid="{00000000-0005-0000-0000-0000EA390000}"/>
    <cellStyle name="Normal 2 38 21 2" xfId="14790" xr:uid="{00000000-0005-0000-0000-0000EB390000}"/>
    <cellStyle name="Normal 2 38 21 2 2" xfId="14791" xr:uid="{00000000-0005-0000-0000-0000EC390000}"/>
    <cellStyle name="Normal 2 38 21 3" xfId="14792" xr:uid="{00000000-0005-0000-0000-0000ED390000}"/>
    <cellStyle name="Normal 2 38 22" xfId="14793" xr:uid="{00000000-0005-0000-0000-0000EE390000}"/>
    <cellStyle name="Normal 2 38 22 2" xfId="14794" xr:uid="{00000000-0005-0000-0000-0000EF390000}"/>
    <cellStyle name="Normal 2 38 22 2 2" xfId="14795" xr:uid="{00000000-0005-0000-0000-0000F0390000}"/>
    <cellStyle name="Normal 2 38 22 3" xfId="14796" xr:uid="{00000000-0005-0000-0000-0000F1390000}"/>
    <cellStyle name="Normal 2 38 23" xfId="14797" xr:uid="{00000000-0005-0000-0000-0000F2390000}"/>
    <cellStyle name="Normal 2 38 23 2" xfId="14798" xr:uid="{00000000-0005-0000-0000-0000F3390000}"/>
    <cellStyle name="Normal 2 38 23 2 2" xfId="14799" xr:uid="{00000000-0005-0000-0000-0000F4390000}"/>
    <cellStyle name="Normal 2 38 23 3" xfId="14800" xr:uid="{00000000-0005-0000-0000-0000F5390000}"/>
    <cellStyle name="Normal 2 38 24" xfId="14801" xr:uid="{00000000-0005-0000-0000-0000F6390000}"/>
    <cellStyle name="Normal 2 38 24 2" xfId="14802" xr:uid="{00000000-0005-0000-0000-0000F7390000}"/>
    <cellStyle name="Normal 2 38 25" xfId="14803" xr:uid="{00000000-0005-0000-0000-0000F8390000}"/>
    <cellStyle name="Normal 2 38 3" xfId="14804" xr:uid="{00000000-0005-0000-0000-0000F9390000}"/>
    <cellStyle name="Normal 2 38 3 2" xfId="14805" xr:uid="{00000000-0005-0000-0000-0000FA390000}"/>
    <cellStyle name="Normal 2 38 3 2 2" xfId="14806" xr:uid="{00000000-0005-0000-0000-0000FB390000}"/>
    <cellStyle name="Normal 2 38 3 3" xfId="14807" xr:uid="{00000000-0005-0000-0000-0000FC390000}"/>
    <cellStyle name="Normal 2 38 4" xfId="14808" xr:uid="{00000000-0005-0000-0000-0000FD390000}"/>
    <cellStyle name="Normal 2 38 4 2" xfId="14809" xr:uid="{00000000-0005-0000-0000-0000FE390000}"/>
    <cellStyle name="Normal 2 38 4 2 2" xfId="14810" xr:uid="{00000000-0005-0000-0000-0000FF390000}"/>
    <cellStyle name="Normal 2 38 4 3" xfId="14811" xr:uid="{00000000-0005-0000-0000-0000003A0000}"/>
    <cellStyle name="Normal 2 38 5" xfId="14812" xr:uid="{00000000-0005-0000-0000-0000013A0000}"/>
    <cellStyle name="Normal 2 38 5 2" xfId="14813" xr:uid="{00000000-0005-0000-0000-0000023A0000}"/>
    <cellStyle name="Normal 2 38 5 2 2" xfId="14814" xr:uid="{00000000-0005-0000-0000-0000033A0000}"/>
    <cellStyle name="Normal 2 38 5 3" xfId="14815" xr:uid="{00000000-0005-0000-0000-0000043A0000}"/>
    <cellStyle name="Normal 2 38 6" xfId="14816" xr:uid="{00000000-0005-0000-0000-0000053A0000}"/>
    <cellStyle name="Normal 2 38 6 2" xfId="14817" xr:uid="{00000000-0005-0000-0000-0000063A0000}"/>
    <cellStyle name="Normal 2 38 6 2 2" xfId="14818" xr:uid="{00000000-0005-0000-0000-0000073A0000}"/>
    <cellStyle name="Normal 2 38 6 3" xfId="14819" xr:uid="{00000000-0005-0000-0000-0000083A0000}"/>
    <cellStyle name="Normal 2 38 7" xfId="14820" xr:uid="{00000000-0005-0000-0000-0000093A0000}"/>
    <cellStyle name="Normal 2 38 7 2" xfId="14821" xr:uid="{00000000-0005-0000-0000-00000A3A0000}"/>
    <cellStyle name="Normal 2 38 7 2 2" xfId="14822" xr:uid="{00000000-0005-0000-0000-00000B3A0000}"/>
    <cellStyle name="Normal 2 38 7 3" xfId="14823" xr:uid="{00000000-0005-0000-0000-00000C3A0000}"/>
    <cellStyle name="Normal 2 38 8" xfId="14824" xr:uid="{00000000-0005-0000-0000-00000D3A0000}"/>
    <cellStyle name="Normal 2 38 8 2" xfId="14825" xr:uid="{00000000-0005-0000-0000-00000E3A0000}"/>
    <cellStyle name="Normal 2 38 8 2 2" xfId="14826" xr:uid="{00000000-0005-0000-0000-00000F3A0000}"/>
    <cellStyle name="Normal 2 38 8 3" xfId="14827" xr:uid="{00000000-0005-0000-0000-0000103A0000}"/>
    <cellStyle name="Normal 2 38 9" xfId="14828" xr:uid="{00000000-0005-0000-0000-0000113A0000}"/>
    <cellStyle name="Normal 2 38 9 2" xfId="14829" xr:uid="{00000000-0005-0000-0000-0000123A0000}"/>
    <cellStyle name="Normal 2 38 9 2 2" xfId="14830" xr:uid="{00000000-0005-0000-0000-0000133A0000}"/>
    <cellStyle name="Normal 2 38 9 3" xfId="14831" xr:uid="{00000000-0005-0000-0000-0000143A0000}"/>
    <cellStyle name="Normal 2 39" xfId="14832" xr:uid="{00000000-0005-0000-0000-0000153A0000}"/>
    <cellStyle name="Normal 2 39 10" xfId="14833" xr:uid="{00000000-0005-0000-0000-0000163A0000}"/>
    <cellStyle name="Normal 2 39 10 2" xfId="14834" xr:uid="{00000000-0005-0000-0000-0000173A0000}"/>
    <cellStyle name="Normal 2 39 10 2 2" xfId="14835" xr:uid="{00000000-0005-0000-0000-0000183A0000}"/>
    <cellStyle name="Normal 2 39 10 3" xfId="14836" xr:uid="{00000000-0005-0000-0000-0000193A0000}"/>
    <cellStyle name="Normal 2 39 11" xfId="14837" xr:uid="{00000000-0005-0000-0000-00001A3A0000}"/>
    <cellStyle name="Normal 2 39 11 2" xfId="14838" xr:uid="{00000000-0005-0000-0000-00001B3A0000}"/>
    <cellStyle name="Normal 2 39 11 2 2" xfId="14839" xr:uid="{00000000-0005-0000-0000-00001C3A0000}"/>
    <cellStyle name="Normal 2 39 11 3" xfId="14840" xr:uid="{00000000-0005-0000-0000-00001D3A0000}"/>
    <cellStyle name="Normal 2 39 12" xfId="14841" xr:uid="{00000000-0005-0000-0000-00001E3A0000}"/>
    <cellStyle name="Normal 2 39 12 2" xfId="14842" xr:uid="{00000000-0005-0000-0000-00001F3A0000}"/>
    <cellStyle name="Normal 2 39 12 2 2" xfId="14843" xr:uid="{00000000-0005-0000-0000-0000203A0000}"/>
    <cellStyle name="Normal 2 39 12 3" xfId="14844" xr:uid="{00000000-0005-0000-0000-0000213A0000}"/>
    <cellStyle name="Normal 2 39 13" xfId="14845" xr:uid="{00000000-0005-0000-0000-0000223A0000}"/>
    <cellStyle name="Normal 2 39 13 2" xfId="14846" xr:uid="{00000000-0005-0000-0000-0000233A0000}"/>
    <cellStyle name="Normal 2 39 13 2 2" xfId="14847" xr:uid="{00000000-0005-0000-0000-0000243A0000}"/>
    <cellStyle name="Normal 2 39 13 3" xfId="14848" xr:uid="{00000000-0005-0000-0000-0000253A0000}"/>
    <cellStyle name="Normal 2 39 14" xfId="14849" xr:uid="{00000000-0005-0000-0000-0000263A0000}"/>
    <cellStyle name="Normal 2 39 14 2" xfId="14850" xr:uid="{00000000-0005-0000-0000-0000273A0000}"/>
    <cellStyle name="Normal 2 39 14 2 2" xfId="14851" xr:uid="{00000000-0005-0000-0000-0000283A0000}"/>
    <cellStyle name="Normal 2 39 14 3" xfId="14852" xr:uid="{00000000-0005-0000-0000-0000293A0000}"/>
    <cellStyle name="Normal 2 39 15" xfId="14853" xr:uid="{00000000-0005-0000-0000-00002A3A0000}"/>
    <cellStyle name="Normal 2 39 15 2" xfId="14854" xr:uid="{00000000-0005-0000-0000-00002B3A0000}"/>
    <cellStyle name="Normal 2 39 15 2 2" xfId="14855" xr:uid="{00000000-0005-0000-0000-00002C3A0000}"/>
    <cellStyle name="Normal 2 39 15 3" xfId="14856" xr:uid="{00000000-0005-0000-0000-00002D3A0000}"/>
    <cellStyle name="Normal 2 39 16" xfId="14857" xr:uid="{00000000-0005-0000-0000-00002E3A0000}"/>
    <cellStyle name="Normal 2 39 16 2" xfId="14858" xr:uid="{00000000-0005-0000-0000-00002F3A0000}"/>
    <cellStyle name="Normal 2 39 16 2 2" xfId="14859" xr:uid="{00000000-0005-0000-0000-0000303A0000}"/>
    <cellStyle name="Normal 2 39 16 3" xfId="14860" xr:uid="{00000000-0005-0000-0000-0000313A0000}"/>
    <cellStyle name="Normal 2 39 17" xfId="14861" xr:uid="{00000000-0005-0000-0000-0000323A0000}"/>
    <cellStyle name="Normal 2 39 17 2" xfId="14862" xr:uid="{00000000-0005-0000-0000-0000333A0000}"/>
    <cellStyle name="Normal 2 39 17 2 2" xfId="14863" xr:uid="{00000000-0005-0000-0000-0000343A0000}"/>
    <cellStyle name="Normal 2 39 17 3" xfId="14864" xr:uid="{00000000-0005-0000-0000-0000353A0000}"/>
    <cellStyle name="Normal 2 39 18" xfId="14865" xr:uid="{00000000-0005-0000-0000-0000363A0000}"/>
    <cellStyle name="Normal 2 39 18 2" xfId="14866" xr:uid="{00000000-0005-0000-0000-0000373A0000}"/>
    <cellStyle name="Normal 2 39 18 2 2" xfId="14867" xr:uid="{00000000-0005-0000-0000-0000383A0000}"/>
    <cellStyle name="Normal 2 39 18 3" xfId="14868" xr:uid="{00000000-0005-0000-0000-0000393A0000}"/>
    <cellStyle name="Normal 2 39 19" xfId="14869" xr:uid="{00000000-0005-0000-0000-00003A3A0000}"/>
    <cellStyle name="Normal 2 39 19 2" xfId="14870" xr:uid="{00000000-0005-0000-0000-00003B3A0000}"/>
    <cellStyle name="Normal 2 39 19 2 2" xfId="14871" xr:uid="{00000000-0005-0000-0000-00003C3A0000}"/>
    <cellStyle name="Normal 2 39 19 3" xfId="14872" xr:uid="{00000000-0005-0000-0000-00003D3A0000}"/>
    <cellStyle name="Normal 2 39 2" xfId="14873" xr:uid="{00000000-0005-0000-0000-00003E3A0000}"/>
    <cellStyle name="Normal 2 39 2 2" xfId="14874" xr:uid="{00000000-0005-0000-0000-00003F3A0000}"/>
    <cellStyle name="Normal 2 39 2 2 2" xfId="14875" xr:uid="{00000000-0005-0000-0000-0000403A0000}"/>
    <cellStyle name="Normal 2 39 2 3" xfId="14876" xr:uid="{00000000-0005-0000-0000-0000413A0000}"/>
    <cellStyle name="Normal 2 39 20" xfId="14877" xr:uid="{00000000-0005-0000-0000-0000423A0000}"/>
    <cellStyle name="Normal 2 39 20 2" xfId="14878" xr:uid="{00000000-0005-0000-0000-0000433A0000}"/>
    <cellStyle name="Normal 2 39 20 2 2" xfId="14879" xr:uid="{00000000-0005-0000-0000-0000443A0000}"/>
    <cellStyle name="Normal 2 39 20 3" xfId="14880" xr:uid="{00000000-0005-0000-0000-0000453A0000}"/>
    <cellStyle name="Normal 2 39 21" xfId="14881" xr:uid="{00000000-0005-0000-0000-0000463A0000}"/>
    <cellStyle name="Normal 2 39 21 2" xfId="14882" xr:uid="{00000000-0005-0000-0000-0000473A0000}"/>
    <cellStyle name="Normal 2 39 21 2 2" xfId="14883" xr:uid="{00000000-0005-0000-0000-0000483A0000}"/>
    <cellStyle name="Normal 2 39 21 3" xfId="14884" xr:uid="{00000000-0005-0000-0000-0000493A0000}"/>
    <cellStyle name="Normal 2 39 22" xfId="14885" xr:uid="{00000000-0005-0000-0000-00004A3A0000}"/>
    <cellStyle name="Normal 2 39 22 2" xfId="14886" xr:uid="{00000000-0005-0000-0000-00004B3A0000}"/>
    <cellStyle name="Normal 2 39 22 2 2" xfId="14887" xr:uid="{00000000-0005-0000-0000-00004C3A0000}"/>
    <cellStyle name="Normal 2 39 22 3" xfId="14888" xr:uid="{00000000-0005-0000-0000-00004D3A0000}"/>
    <cellStyle name="Normal 2 39 23" xfId="14889" xr:uid="{00000000-0005-0000-0000-00004E3A0000}"/>
    <cellStyle name="Normal 2 39 23 2" xfId="14890" xr:uid="{00000000-0005-0000-0000-00004F3A0000}"/>
    <cellStyle name="Normal 2 39 23 2 2" xfId="14891" xr:uid="{00000000-0005-0000-0000-0000503A0000}"/>
    <cellStyle name="Normal 2 39 23 3" xfId="14892" xr:uid="{00000000-0005-0000-0000-0000513A0000}"/>
    <cellStyle name="Normal 2 39 24" xfId="14893" xr:uid="{00000000-0005-0000-0000-0000523A0000}"/>
    <cellStyle name="Normal 2 39 24 2" xfId="14894" xr:uid="{00000000-0005-0000-0000-0000533A0000}"/>
    <cellStyle name="Normal 2 39 25" xfId="14895" xr:uid="{00000000-0005-0000-0000-0000543A0000}"/>
    <cellStyle name="Normal 2 39 3" xfId="14896" xr:uid="{00000000-0005-0000-0000-0000553A0000}"/>
    <cellStyle name="Normal 2 39 3 2" xfId="14897" xr:uid="{00000000-0005-0000-0000-0000563A0000}"/>
    <cellStyle name="Normal 2 39 3 2 2" xfId="14898" xr:uid="{00000000-0005-0000-0000-0000573A0000}"/>
    <cellStyle name="Normal 2 39 3 3" xfId="14899" xr:uid="{00000000-0005-0000-0000-0000583A0000}"/>
    <cellStyle name="Normal 2 39 4" xfId="14900" xr:uid="{00000000-0005-0000-0000-0000593A0000}"/>
    <cellStyle name="Normal 2 39 4 2" xfId="14901" xr:uid="{00000000-0005-0000-0000-00005A3A0000}"/>
    <cellStyle name="Normal 2 39 4 2 2" xfId="14902" xr:uid="{00000000-0005-0000-0000-00005B3A0000}"/>
    <cellStyle name="Normal 2 39 4 3" xfId="14903" xr:uid="{00000000-0005-0000-0000-00005C3A0000}"/>
    <cellStyle name="Normal 2 39 5" xfId="14904" xr:uid="{00000000-0005-0000-0000-00005D3A0000}"/>
    <cellStyle name="Normal 2 39 5 2" xfId="14905" xr:uid="{00000000-0005-0000-0000-00005E3A0000}"/>
    <cellStyle name="Normal 2 39 5 2 2" xfId="14906" xr:uid="{00000000-0005-0000-0000-00005F3A0000}"/>
    <cellStyle name="Normal 2 39 5 3" xfId="14907" xr:uid="{00000000-0005-0000-0000-0000603A0000}"/>
    <cellStyle name="Normal 2 39 6" xfId="14908" xr:uid="{00000000-0005-0000-0000-0000613A0000}"/>
    <cellStyle name="Normal 2 39 6 2" xfId="14909" xr:uid="{00000000-0005-0000-0000-0000623A0000}"/>
    <cellStyle name="Normal 2 39 6 2 2" xfId="14910" xr:uid="{00000000-0005-0000-0000-0000633A0000}"/>
    <cellStyle name="Normal 2 39 6 3" xfId="14911" xr:uid="{00000000-0005-0000-0000-0000643A0000}"/>
    <cellStyle name="Normal 2 39 7" xfId="14912" xr:uid="{00000000-0005-0000-0000-0000653A0000}"/>
    <cellStyle name="Normal 2 39 7 2" xfId="14913" xr:uid="{00000000-0005-0000-0000-0000663A0000}"/>
    <cellStyle name="Normal 2 39 7 2 2" xfId="14914" xr:uid="{00000000-0005-0000-0000-0000673A0000}"/>
    <cellStyle name="Normal 2 39 7 3" xfId="14915" xr:uid="{00000000-0005-0000-0000-0000683A0000}"/>
    <cellStyle name="Normal 2 39 8" xfId="14916" xr:uid="{00000000-0005-0000-0000-0000693A0000}"/>
    <cellStyle name="Normal 2 39 8 2" xfId="14917" xr:uid="{00000000-0005-0000-0000-00006A3A0000}"/>
    <cellStyle name="Normal 2 39 8 2 2" xfId="14918" xr:uid="{00000000-0005-0000-0000-00006B3A0000}"/>
    <cellStyle name="Normal 2 39 8 3" xfId="14919" xr:uid="{00000000-0005-0000-0000-00006C3A0000}"/>
    <cellStyle name="Normal 2 39 9" xfId="14920" xr:uid="{00000000-0005-0000-0000-00006D3A0000}"/>
    <cellStyle name="Normal 2 39 9 2" xfId="14921" xr:uid="{00000000-0005-0000-0000-00006E3A0000}"/>
    <cellStyle name="Normal 2 39 9 2 2" xfId="14922" xr:uid="{00000000-0005-0000-0000-00006F3A0000}"/>
    <cellStyle name="Normal 2 39 9 3" xfId="14923" xr:uid="{00000000-0005-0000-0000-0000703A0000}"/>
    <cellStyle name="Normal 2 4" xfId="77" xr:uid="{00000000-0005-0000-0000-0000713A0000}"/>
    <cellStyle name="Normal 2 4 10" xfId="14924" xr:uid="{00000000-0005-0000-0000-0000723A0000}"/>
    <cellStyle name="Normal 2 4 11" xfId="14925" xr:uid="{00000000-0005-0000-0000-0000733A0000}"/>
    <cellStyle name="Normal 2 4 12" xfId="14926" xr:uid="{00000000-0005-0000-0000-0000743A0000}"/>
    <cellStyle name="Normal 2 4 2" xfId="14927" xr:uid="{00000000-0005-0000-0000-0000753A0000}"/>
    <cellStyle name="Normal 2 4 2 2" xfId="14928" xr:uid="{00000000-0005-0000-0000-0000763A0000}"/>
    <cellStyle name="Normal 2 4 2 2 2" xfId="14929" xr:uid="{00000000-0005-0000-0000-0000773A0000}"/>
    <cellStyle name="Normal 2 4 2 2 3" xfId="14930" xr:uid="{00000000-0005-0000-0000-0000783A0000}"/>
    <cellStyle name="Normal 2 4 2 2 4" xfId="14931" xr:uid="{00000000-0005-0000-0000-0000793A0000}"/>
    <cellStyle name="Normal 2 4 2 3" xfId="14932" xr:uid="{00000000-0005-0000-0000-00007A3A0000}"/>
    <cellStyle name="Normal 2 4 2 3 2" xfId="14933" xr:uid="{00000000-0005-0000-0000-00007B3A0000}"/>
    <cellStyle name="Normal 2 4 2 4" xfId="14934" xr:uid="{00000000-0005-0000-0000-00007C3A0000}"/>
    <cellStyle name="Normal 2 4 2 4 2" xfId="14935" xr:uid="{00000000-0005-0000-0000-00007D3A0000}"/>
    <cellStyle name="Normal 2 4 2 5" xfId="14936" xr:uid="{00000000-0005-0000-0000-00007E3A0000}"/>
    <cellStyle name="Normal 2 4 2 5 2" xfId="14937" xr:uid="{00000000-0005-0000-0000-00007F3A0000}"/>
    <cellStyle name="Normal 2 4 2 6" xfId="14938" xr:uid="{00000000-0005-0000-0000-0000803A0000}"/>
    <cellStyle name="Normal 2 4 2 7" xfId="14939" xr:uid="{00000000-0005-0000-0000-0000813A0000}"/>
    <cellStyle name="Normal 2 4 2 8" xfId="14940" xr:uid="{00000000-0005-0000-0000-0000823A0000}"/>
    <cellStyle name="Normal 2 4 3" xfId="14941" xr:uid="{00000000-0005-0000-0000-0000833A0000}"/>
    <cellStyle name="Normal 2 4 3 2" xfId="14942" xr:uid="{00000000-0005-0000-0000-0000843A0000}"/>
    <cellStyle name="Normal 2 4 3 2 2" xfId="14943" xr:uid="{00000000-0005-0000-0000-0000853A0000}"/>
    <cellStyle name="Normal 2 4 3 2 3" xfId="14944" xr:uid="{00000000-0005-0000-0000-0000863A0000}"/>
    <cellStyle name="Normal 2 4 3 3" xfId="14945" xr:uid="{00000000-0005-0000-0000-0000873A0000}"/>
    <cellStyle name="Normal 2 4 3 3 2" xfId="14946" xr:uid="{00000000-0005-0000-0000-0000883A0000}"/>
    <cellStyle name="Normal 2 4 3 4" xfId="14947" xr:uid="{00000000-0005-0000-0000-0000893A0000}"/>
    <cellStyle name="Normal 2 4 3 4 2" xfId="14948" xr:uid="{00000000-0005-0000-0000-00008A3A0000}"/>
    <cellStyle name="Normal 2 4 3 5" xfId="14949" xr:uid="{00000000-0005-0000-0000-00008B3A0000}"/>
    <cellStyle name="Normal 2 4 3 5 2" xfId="14950" xr:uid="{00000000-0005-0000-0000-00008C3A0000}"/>
    <cellStyle name="Normal 2 4 3 6" xfId="14951" xr:uid="{00000000-0005-0000-0000-00008D3A0000}"/>
    <cellStyle name="Normal 2 4 3 7" xfId="14952" xr:uid="{00000000-0005-0000-0000-00008E3A0000}"/>
    <cellStyle name="Normal 2 4 3 8" xfId="14953" xr:uid="{00000000-0005-0000-0000-00008F3A0000}"/>
    <cellStyle name="Normal 2 4 3 9" xfId="14954" xr:uid="{00000000-0005-0000-0000-0000903A0000}"/>
    <cellStyle name="Normal 2 4 4" xfId="14955" xr:uid="{00000000-0005-0000-0000-0000913A0000}"/>
    <cellStyle name="Normal 2 4 4 2" xfId="14956" xr:uid="{00000000-0005-0000-0000-0000923A0000}"/>
    <cellStyle name="Normal 2 4 4 2 2" xfId="14957" xr:uid="{00000000-0005-0000-0000-0000933A0000}"/>
    <cellStyle name="Normal 2 4 4 3" xfId="14958" xr:uid="{00000000-0005-0000-0000-0000943A0000}"/>
    <cellStyle name="Normal 2 4 4 3 2" xfId="14959" xr:uid="{00000000-0005-0000-0000-0000953A0000}"/>
    <cellStyle name="Normal 2 4 4 4" xfId="14960" xr:uid="{00000000-0005-0000-0000-0000963A0000}"/>
    <cellStyle name="Normal 2 4 4 4 2" xfId="14961" xr:uid="{00000000-0005-0000-0000-0000973A0000}"/>
    <cellStyle name="Normal 2 4 4 5" xfId="14962" xr:uid="{00000000-0005-0000-0000-0000983A0000}"/>
    <cellStyle name="Normal 2 4 4 5 2" xfId="14963" xr:uid="{00000000-0005-0000-0000-0000993A0000}"/>
    <cellStyle name="Normal 2 4 4 6" xfId="14964" xr:uid="{00000000-0005-0000-0000-00009A3A0000}"/>
    <cellStyle name="Normal 2 4 4 7" xfId="14965" xr:uid="{00000000-0005-0000-0000-00009B3A0000}"/>
    <cellStyle name="Normal 2 4 4 8" xfId="14966" xr:uid="{00000000-0005-0000-0000-00009C3A0000}"/>
    <cellStyle name="Normal 2 4 5" xfId="14967" xr:uid="{00000000-0005-0000-0000-00009D3A0000}"/>
    <cellStyle name="Normal 2 4 5 2" xfId="14968" xr:uid="{00000000-0005-0000-0000-00009E3A0000}"/>
    <cellStyle name="Normal 2 4 5 2 2" xfId="14969" xr:uid="{00000000-0005-0000-0000-00009F3A0000}"/>
    <cellStyle name="Normal 2 4 5 3" xfId="14970" xr:uid="{00000000-0005-0000-0000-0000A03A0000}"/>
    <cellStyle name="Normal 2 4 5 3 2" xfId="14971" xr:uid="{00000000-0005-0000-0000-0000A13A0000}"/>
    <cellStyle name="Normal 2 4 5 4" xfId="14972" xr:uid="{00000000-0005-0000-0000-0000A23A0000}"/>
    <cellStyle name="Normal 2 4 5 4 2" xfId="14973" xr:uid="{00000000-0005-0000-0000-0000A33A0000}"/>
    <cellStyle name="Normal 2 4 5 5" xfId="14974" xr:uid="{00000000-0005-0000-0000-0000A43A0000}"/>
    <cellStyle name="Normal 2 4 5 6" xfId="14975" xr:uid="{00000000-0005-0000-0000-0000A53A0000}"/>
    <cellStyle name="Normal 2 4 6" xfId="14976" xr:uid="{00000000-0005-0000-0000-0000A63A0000}"/>
    <cellStyle name="Normal 2 4 6 2" xfId="14977" xr:uid="{00000000-0005-0000-0000-0000A73A0000}"/>
    <cellStyle name="Normal 2 4 6 2 2" xfId="14978" xr:uid="{00000000-0005-0000-0000-0000A83A0000}"/>
    <cellStyle name="Normal 2 4 6 3" xfId="14979" xr:uid="{00000000-0005-0000-0000-0000A93A0000}"/>
    <cellStyle name="Normal 2 4 6 3 2" xfId="14980" xr:uid="{00000000-0005-0000-0000-0000AA3A0000}"/>
    <cellStyle name="Normal 2 4 6 4" xfId="14981" xr:uid="{00000000-0005-0000-0000-0000AB3A0000}"/>
    <cellStyle name="Normal 2 4 6 4 2" xfId="14982" xr:uid="{00000000-0005-0000-0000-0000AC3A0000}"/>
    <cellStyle name="Normal 2 4 6 5" xfId="14983" xr:uid="{00000000-0005-0000-0000-0000AD3A0000}"/>
    <cellStyle name="Normal 2 4 7" xfId="14984" xr:uid="{00000000-0005-0000-0000-0000AE3A0000}"/>
    <cellStyle name="Normal 2 4 8" xfId="14985" xr:uid="{00000000-0005-0000-0000-0000AF3A0000}"/>
    <cellStyle name="Normal 2 4 8 2" xfId="14986" xr:uid="{00000000-0005-0000-0000-0000B03A0000}"/>
    <cellStyle name="Normal 2 4 9" xfId="14987" xr:uid="{00000000-0005-0000-0000-0000B13A0000}"/>
    <cellStyle name="Normal 2 40" xfId="14988" xr:uid="{00000000-0005-0000-0000-0000B23A0000}"/>
    <cellStyle name="Normal 2 40 2" xfId="14989" xr:uid="{00000000-0005-0000-0000-0000B33A0000}"/>
    <cellStyle name="Normal 2 40 2 2" xfId="14990" xr:uid="{00000000-0005-0000-0000-0000B43A0000}"/>
    <cellStyle name="Normal 2 40 3" xfId="14991" xr:uid="{00000000-0005-0000-0000-0000B53A0000}"/>
    <cellStyle name="Normal 2 41" xfId="14992" xr:uid="{00000000-0005-0000-0000-0000B63A0000}"/>
    <cellStyle name="Normal 2 41 2" xfId="14993" xr:uid="{00000000-0005-0000-0000-0000B73A0000}"/>
    <cellStyle name="Normal 2 41 2 2" xfId="14994" xr:uid="{00000000-0005-0000-0000-0000B83A0000}"/>
    <cellStyle name="Normal 2 41 3" xfId="14995" xr:uid="{00000000-0005-0000-0000-0000B93A0000}"/>
    <cellStyle name="Normal 2 42" xfId="14996" xr:uid="{00000000-0005-0000-0000-0000BA3A0000}"/>
    <cellStyle name="Normal 2 42 2" xfId="14997" xr:uid="{00000000-0005-0000-0000-0000BB3A0000}"/>
    <cellStyle name="Normal 2 42 2 2" xfId="14998" xr:uid="{00000000-0005-0000-0000-0000BC3A0000}"/>
    <cellStyle name="Normal 2 42 3" xfId="14999" xr:uid="{00000000-0005-0000-0000-0000BD3A0000}"/>
    <cellStyle name="Normal 2 43" xfId="15000" xr:uid="{00000000-0005-0000-0000-0000BE3A0000}"/>
    <cellStyle name="Normal 2 43 2" xfId="15001" xr:uid="{00000000-0005-0000-0000-0000BF3A0000}"/>
    <cellStyle name="Normal 2 43 2 2" xfId="15002" xr:uid="{00000000-0005-0000-0000-0000C03A0000}"/>
    <cellStyle name="Normal 2 43 3" xfId="15003" xr:uid="{00000000-0005-0000-0000-0000C13A0000}"/>
    <cellStyle name="Normal 2 44" xfId="15004" xr:uid="{00000000-0005-0000-0000-0000C23A0000}"/>
    <cellStyle name="Normal 2 44 2" xfId="15005" xr:uid="{00000000-0005-0000-0000-0000C33A0000}"/>
    <cellStyle name="Normal 2 44 2 2" xfId="15006" xr:uid="{00000000-0005-0000-0000-0000C43A0000}"/>
    <cellStyle name="Normal 2 44 3" xfId="15007" xr:uid="{00000000-0005-0000-0000-0000C53A0000}"/>
    <cellStyle name="Normal 2 45" xfId="15008" xr:uid="{00000000-0005-0000-0000-0000C63A0000}"/>
    <cellStyle name="Normal 2 45 2" xfId="15009" xr:uid="{00000000-0005-0000-0000-0000C73A0000}"/>
    <cellStyle name="Normal 2 45 2 2" xfId="15010" xr:uid="{00000000-0005-0000-0000-0000C83A0000}"/>
    <cellStyle name="Normal 2 45 3" xfId="15011" xr:uid="{00000000-0005-0000-0000-0000C93A0000}"/>
    <cellStyle name="Normal 2 46" xfId="15012" xr:uid="{00000000-0005-0000-0000-0000CA3A0000}"/>
    <cellStyle name="Normal 2 46 2" xfId="15013" xr:uid="{00000000-0005-0000-0000-0000CB3A0000}"/>
    <cellStyle name="Normal 2 46 2 2" xfId="15014" xr:uid="{00000000-0005-0000-0000-0000CC3A0000}"/>
    <cellStyle name="Normal 2 46 3" xfId="15015" xr:uid="{00000000-0005-0000-0000-0000CD3A0000}"/>
    <cellStyle name="Normal 2 47" xfId="15016" xr:uid="{00000000-0005-0000-0000-0000CE3A0000}"/>
    <cellStyle name="Normal 2 47 2" xfId="15017" xr:uid="{00000000-0005-0000-0000-0000CF3A0000}"/>
    <cellStyle name="Normal 2 47 2 2" xfId="15018" xr:uid="{00000000-0005-0000-0000-0000D03A0000}"/>
    <cellStyle name="Normal 2 47 3" xfId="15019" xr:uid="{00000000-0005-0000-0000-0000D13A0000}"/>
    <cellStyle name="Normal 2 48" xfId="15020" xr:uid="{00000000-0005-0000-0000-0000D23A0000}"/>
    <cellStyle name="Normal 2 48 2" xfId="15021" xr:uid="{00000000-0005-0000-0000-0000D33A0000}"/>
    <cellStyle name="Normal 2 48 2 2" xfId="15022" xr:uid="{00000000-0005-0000-0000-0000D43A0000}"/>
    <cellStyle name="Normal 2 48 3" xfId="15023" xr:uid="{00000000-0005-0000-0000-0000D53A0000}"/>
    <cellStyle name="Normal 2 49" xfId="15024" xr:uid="{00000000-0005-0000-0000-0000D63A0000}"/>
    <cellStyle name="Normal 2 49 2" xfId="15025" xr:uid="{00000000-0005-0000-0000-0000D73A0000}"/>
    <cellStyle name="Normal 2 49 2 2" xfId="15026" xr:uid="{00000000-0005-0000-0000-0000D83A0000}"/>
    <cellStyle name="Normal 2 49 3" xfId="15027" xr:uid="{00000000-0005-0000-0000-0000D93A0000}"/>
    <cellStyle name="Normal 2 5" xfId="15028" xr:uid="{00000000-0005-0000-0000-0000DA3A0000}"/>
    <cellStyle name="Normal 2 5 10" xfId="15029" xr:uid="{00000000-0005-0000-0000-0000DB3A0000}"/>
    <cellStyle name="Normal 2 5 10 2" xfId="15030" xr:uid="{00000000-0005-0000-0000-0000DC3A0000}"/>
    <cellStyle name="Normal 2 5 10 2 2" xfId="15031" xr:uid="{00000000-0005-0000-0000-0000DD3A0000}"/>
    <cellStyle name="Normal 2 5 10 3" xfId="15032" xr:uid="{00000000-0005-0000-0000-0000DE3A0000}"/>
    <cellStyle name="Normal 2 5 11" xfId="15033" xr:uid="{00000000-0005-0000-0000-0000DF3A0000}"/>
    <cellStyle name="Normal 2 5 11 2" xfId="15034" xr:uid="{00000000-0005-0000-0000-0000E03A0000}"/>
    <cellStyle name="Normal 2 5 11 2 2" xfId="15035" xr:uid="{00000000-0005-0000-0000-0000E13A0000}"/>
    <cellStyle name="Normal 2 5 11 3" xfId="15036" xr:uid="{00000000-0005-0000-0000-0000E23A0000}"/>
    <cellStyle name="Normal 2 5 12" xfId="15037" xr:uid="{00000000-0005-0000-0000-0000E33A0000}"/>
    <cellStyle name="Normal 2 5 12 2" xfId="15038" xr:uid="{00000000-0005-0000-0000-0000E43A0000}"/>
    <cellStyle name="Normal 2 5 12 2 2" xfId="15039" xr:uid="{00000000-0005-0000-0000-0000E53A0000}"/>
    <cellStyle name="Normal 2 5 12 3" xfId="15040" xr:uid="{00000000-0005-0000-0000-0000E63A0000}"/>
    <cellStyle name="Normal 2 5 13" xfId="15041" xr:uid="{00000000-0005-0000-0000-0000E73A0000}"/>
    <cellStyle name="Normal 2 5 13 2" xfId="15042" xr:uid="{00000000-0005-0000-0000-0000E83A0000}"/>
    <cellStyle name="Normal 2 5 13 2 2" xfId="15043" xr:uid="{00000000-0005-0000-0000-0000E93A0000}"/>
    <cellStyle name="Normal 2 5 13 3" xfId="15044" xr:uid="{00000000-0005-0000-0000-0000EA3A0000}"/>
    <cellStyle name="Normal 2 5 14" xfId="15045" xr:uid="{00000000-0005-0000-0000-0000EB3A0000}"/>
    <cellStyle name="Normal 2 5 14 2" xfId="15046" xr:uid="{00000000-0005-0000-0000-0000EC3A0000}"/>
    <cellStyle name="Normal 2 5 14 2 2" xfId="15047" xr:uid="{00000000-0005-0000-0000-0000ED3A0000}"/>
    <cellStyle name="Normal 2 5 14 3" xfId="15048" xr:uid="{00000000-0005-0000-0000-0000EE3A0000}"/>
    <cellStyle name="Normal 2 5 15" xfId="15049" xr:uid="{00000000-0005-0000-0000-0000EF3A0000}"/>
    <cellStyle name="Normal 2 5 15 2" xfId="15050" xr:uid="{00000000-0005-0000-0000-0000F03A0000}"/>
    <cellStyle name="Normal 2 5 15 2 2" xfId="15051" xr:uid="{00000000-0005-0000-0000-0000F13A0000}"/>
    <cellStyle name="Normal 2 5 15 3" xfId="15052" xr:uid="{00000000-0005-0000-0000-0000F23A0000}"/>
    <cellStyle name="Normal 2 5 16" xfId="15053" xr:uid="{00000000-0005-0000-0000-0000F33A0000}"/>
    <cellStyle name="Normal 2 5 16 2" xfId="15054" xr:uid="{00000000-0005-0000-0000-0000F43A0000}"/>
    <cellStyle name="Normal 2 5 16 2 2" xfId="15055" xr:uid="{00000000-0005-0000-0000-0000F53A0000}"/>
    <cellStyle name="Normal 2 5 16 3" xfId="15056" xr:uid="{00000000-0005-0000-0000-0000F63A0000}"/>
    <cellStyle name="Normal 2 5 17" xfId="15057" xr:uid="{00000000-0005-0000-0000-0000F73A0000}"/>
    <cellStyle name="Normal 2 5 17 2" xfId="15058" xr:uid="{00000000-0005-0000-0000-0000F83A0000}"/>
    <cellStyle name="Normal 2 5 17 2 2" xfId="15059" xr:uid="{00000000-0005-0000-0000-0000F93A0000}"/>
    <cellStyle name="Normal 2 5 17 3" xfId="15060" xr:uid="{00000000-0005-0000-0000-0000FA3A0000}"/>
    <cellStyle name="Normal 2 5 18" xfId="15061" xr:uid="{00000000-0005-0000-0000-0000FB3A0000}"/>
    <cellStyle name="Normal 2 5 18 2" xfId="15062" xr:uid="{00000000-0005-0000-0000-0000FC3A0000}"/>
    <cellStyle name="Normal 2 5 18 2 2" xfId="15063" xr:uid="{00000000-0005-0000-0000-0000FD3A0000}"/>
    <cellStyle name="Normal 2 5 18 3" xfId="15064" xr:uid="{00000000-0005-0000-0000-0000FE3A0000}"/>
    <cellStyle name="Normal 2 5 19" xfId="15065" xr:uid="{00000000-0005-0000-0000-0000FF3A0000}"/>
    <cellStyle name="Normal 2 5 19 2" xfId="15066" xr:uid="{00000000-0005-0000-0000-0000003B0000}"/>
    <cellStyle name="Normal 2 5 19 2 2" xfId="15067" xr:uid="{00000000-0005-0000-0000-0000013B0000}"/>
    <cellStyle name="Normal 2 5 19 3" xfId="15068" xr:uid="{00000000-0005-0000-0000-0000023B0000}"/>
    <cellStyle name="Normal 2 5 2" xfId="15069" xr:uid="{00000000-0005-0000-0000-0000033B0000}"/>
    <cellStyle name="Normal 2 5 2 10" xfId="15070" xr:uid="{00000000-0005-0000-0000-0000043B0000}"/>
    <cellStyle name="Normal 2 5 2 10 2" xfId="15071" xr:uid="{00000000-0005-0000-0000-0000053B0000}"/>
    <cellStyle name="Normal 2 5 2 10 2 2" xfId="15072" xr:uid="{00000000-0005-0000-0000-0000063B0000}"/>
    <cellStyle name="Normal 2 5 2 10 3" xfId="15073" xr:uid="{00000000-0005-0000-0000-0000073B0000}"/>
    <cellStyle name="Normal 2 5 2 11" xfId="15074" xr:uid="{00000000-0005-0000-0000-0000083B0000}"/>
    <cellStyle name="Normal 2 5 2 11 2" xfId="15075" xr:uid="{00000000-0005-0000-0000-0000093B0000}"/>
    <cellStyle name="Normal 2 5 2 11 2 2" xfId="15076" xr:uid="{00000000-0005-0000-0000-00000A3B0000}"/>
    <cellStyle name="Normal 2 5 2 11 3" xfId="15077" xr:uid="{00000000-0005-0000-0000-00000B3B0000}"/>
    <cellStyle name="Normal 2 5 2 12" xfId="15078" xr:uid="{00000000-0005-0000-0000-00000C3B0000}"/>
    <cellStyle name="Normal 2 5 2 12 2" xfId="15079" xr:uid="{00000000-0005-0000-0000-00000D3B0000}"/>
    <cellStyle name="Normal 2 5 2 12 2 2" xfId="15080" xr:uid="{00000000-0005-0000-0000-00000E3B0000}"/>
    <cellStyle name="Normal 2 5 2 12 3" xfId="15081" xr:uid="{00000000-0005-0000-0000-00000F3B0000}"/>
    <cellStyle name="Normal 2 5 2 13" xfId="15082" xr:uid="{00000000-0005-0000-0000-0000103B0000}"/>
    <cellStyle name="Normal 2 5 2 13 2" xfId="15083" xr:uid="{00000000-0005-0000-0000-0000113B0000}"/>
    <cellStyle name="Normal 2 5 2 13 2 2" xfId="15084" xr:uid="{00000000-0005-0000-0000-0000123B0000}"/>
    <cellStyle name="Normal 2 5 2 13 3" xfId="15085" xr:uid="{00000000-0005-0000-0000-0000133B0000}"/>
    <cellStyle name="Normal 2 5 2 14" xfId="15086" xr:uid="{00000000-0005-0000-0000-0000143B0000}"/>
    <cellStyle name="Normal 2 5 2 14 2" xfId="15087" xr:uid="{00000000-0005-0000-0000-0000153B0000}"/>
    <cellStyle name="Normal 2 5 2 14 2 2" xfId="15088" xr:uid="{00000000-0005-0000-0000-0000163B0000}"/>
    <cellStyle name="Normal 2 5 2 14 3" xfId="15089" xr:uid="{00000000-0005-0000-0000-0000173B0000}"/>
    <cellStyle name="Normal 2 5 2 15" xfId="15090" xr:uid="{00000000-0005-0000-0000-0000183B0000}"/>
    <cellStyle name="Normal 2 5 2 15 2" xfId="15091" xr:uid="{00000000-0005-0000-0000-0000193B0000}"/>
    <cellStyle name="Normal 2 5 2 15 2 2" xfId="15092" xr:uid="{00000000-0005-0000-0000-00001A3B0000}"/>
    <cellStyle name="Normal 2 5 2 15 3" xfId="15093" xr:uid="{00000000-0005-0000-0000-00001B3B0000}"/>
    <cellStyle name="Normal 2 5 2 16" xfId="15094" xr:uid="{00000000-0005-0000-0000-00001C3B0000}"/>
    <cellStyle name="Normal 2 5 2 16 2" xfId="15095" xr:uid="{00000000-0005-0000-0000-00001D3B0000}"/>
    <cellStyle name="Normal 2 5 2 16 2 2" xfId="15096" xr:uid="{00000000-0005-0000-0000-00001E3B0000}"/>
    <cellStyle name="Normal 2 5 2 16 3" xfId="15097" xr:uid="{00000000-0005-0000-0000-00001F3B0000}"/>
    <cellStyle name="Normal 2 5 2 17" xfId="15098" xr:uid="{00000000-0005-0000-0000-0000203B0000}"/>
    <cellStyle name="Normal 2 5 2 17 2" xfId="15099" xr:uid="{00000000-0005-0000-0000-0000213B0000}"/>
    <cellStyle name="Normal 2 5 2 17 2 2" xfId="15100" xr:uid="{00000000-0005-0000-0000-0000223B0000}"/>
    <cellStyle name="Normal 2 5 2 17 3" xfId="15101" xr:uid="{00000000-0005-0000-0000-0000233B0000}"/>
    <cellStyle name="Normal 2 5 2 18" xfId="15102" xr:uid="{00000000-0005-0000-0000-0000243B0000}"/>
    <cellStyle name="Normal 2 5 2 18 2" xfId="15103" xr:uid="{00000000-0005-0000-0000-0000253B0000}"/>
    <cellStyle name="Normal 2 5 2 18 2 2" xfId="15104" xr:uid="{00000000-0005-0000-0000-0000263B0000}"/>
    <cellStyle name="Normal 2 5 2 18 3" xfId="15105" xr:uid="{00000000-0005-0000-0000-0000273B0000}"/>
    <cellStyle name="Normal 2 5 2 19" xfId="15106" xr:uid="{00000000-0005-0000-0000-0000283B0000}"/>
    <cellStyle name="Normal 2 5 2 19 2" xfId="15107" xr:uid="{00000000-0005-0000-0000-0000293B0000}"/>
    <cellStyle name="Normal 2 5 2 19 2 2" xfId="15108" xr:uid="{00000000-0005-0000-0000-00002A3B0000}"/>
    <cellStyle name="Normal 2 5 2 19 3" xfId="15109" xr:uid="{00000000-0005-0000-0000-00002B3B0000}"/>
    <cellStyle name="Normal 2 5 2 2" xfId="15110" xr:uid="{00000000-0005-0000-0000-00002C3B0000}"/>
    <cellStyle name="Normal 2 5 2 2 10" xfId="15111" xr:uid="{00000000-0005-0000-0000-00002D3B0000}"/>
    <cellStyle name="Normal 2 5 2 2 10 2" xfId="15112" xr:uid="{00000000-0005-0000-0000-00002E3B0000}"/>
    <cellStyle name="Normal 2 5 2 2 10 2 2" xfId="15113" xr:uid="{00000000-0005-0000-0000-00002F3B0000}"/>
    <cellStyle name="Normal 2 5 2 2 10 3" xfId="15114" xr:uid="{00000000-0005-0000-0000-0000303B0000}"/>
    <cellStyle name="Normal 2 5 2 2 11" xfId="15115" xr:uid="{00000000-0005-0000-0000-0000313B0000}"/>
    <cellStyle name="Normal 2 5 2 2 11 2" xfId="15116" xr:uid="{00000000-0005-0000-0000-0000323B0000}"/>
    <cellStyle name="Normal 2 5 2 2 11 2 2" xfId="15117" xr:uid="{00000000-0005-0000-0000-0000333B0000}"/>
    <cellStyle name="Normal 2 5 2 2 11 3" xfId="15118" xr:uid="{00000000-0005-0000-0000-0000343B0000}"/>
    <cellStyle name="Normal 2 5 2 2 12" xfId="15119" xr:uid="{00000000-0005-0000-0000-0000353B0000}"/>
    <cellStyle name="Normal 2 5 2 2 12 2" xfId="15120" xr:uid="{00000000-0005-0000-0000-0000363B0000}"/>
    <cellStyle name="Normal 2 5 2 2 12 2 2" xfId="15121" xr:uid="{00000000-0005-0000-0000-0000373B0000}"/>
    <cellStyle name="Normal 2 5 2 2 12 3" xfId="15122" xr:uid="{00000000-0005-0000-0000-0000383B0000}"/>
    <cellStyle name="Normal 2 5 2 2 13" xfId="15123" xr:uid="{00000000-0005-0000-0000-0000393B0000}"/>
    <cellStyle name="Normal 2 5 2 2 13 2" xfId="15124" xr:uid="{00000000-0005-0000-0000-00003A3B0000}"/>
    <cellStyle name="Normal 2 5 2 2 13 2 2" xfId="15125" xr:uid="{00000000-0005-0000-0000-00003B3B0000}"/>
    <cellStyle name="Normal 2 5 2 2 13 3" xfId="15126" xr:uid="{00000000-0005-0000-0000-00003C3B0000}"/>
    <cellStyle name="Normal 2 5 2 2 14" xfId="15127" xr:uid="{00000000-0005-0000-0000-00003D3B0000}"/>
    <cellStyle name="Normal 2 5 2 2 14 2" xfId="15128" xr:uid="{00000000-0005-0000-0000-00003E3B0000}"/>
    <cellStyle name="Normal 2 5 2 2 14 2 2" xfId="15129" xr:uid="{00000000-0005-0000-0000-00003F3B0000}"/>
    <cellStyle name="Normal 2 5 2 2 14 3" xfId="15130" xr:uid="{00000000-0005-0000-0000-0000403B0000}"/>
    <cellStyle name="Normal 2 5 2 2 15" xfId="15131" xr:uid="{00000000-0005-0000-0000-0000413B0000}"/>
    <cellStyle name="Normal 2 5 2 2 15 2" xfId="15132" xr:uid="{00000000-0005-0000-0000-0000423B0000}"/>
    <cellStyle name="Normal 2 5 2 2 15 2 2" xfId="15133" xr:uid="{00000000-0005-0000-0000-0000433B0000}"/>
    <cellStyle name="Normal 2 5 2 2 15 3" xfId="15134" xr:uid="{00000000-0005-0000-0000-0000443B0000}"/>
    <cellStyle name="Normal 2 5 2 2 16" xfId="15135" xr:uid="{00000000-0005-0000-0000-0000453B0000}"/>
    <cellStyle name="Normal 2 5 2 2 16 2" xfId="15136" xr:uid="{00000000-0005-0000-0000-0000463B0000}"/>
    <cellStyle name="Normal 2 5 2 2 16 2 2" xfId="15137" xr:uid="{00000000-0005-0000-0000-0000473B0000}"/>
    <cellStyle name="Normal 2 5 2 2 16 3" xfId="15138" xr:uid="{00000000-0005-0000-0000-0000483B0000}"/>
    <cellStyle name="Normal 2 5 2 2 17" xfId="15139" xr:uid="{00000000-0005-0000-0000-0000493B0000}"/>
    <cellStyle name="Normal 2 5 2 2 17 2" xfId="15140" xr:uid="{00000000-0005-0000-0000-00004A3B0000}"/>
    <cellStyle name="Normal 2 5 2 2 17 2 2" xfId="15141" xr:uid="{00000000-0005-0000-0000-00004B3B0000}"/>
    <cellStyle name="Normal 2 5 2 2 17 3" xfId="15142" xr:uid="{00000000-0005-0000-0000-00004C3B0000}"/>
    <cellStyle name="Normal 2 5 2 2 18" xfId="15143" xr:uid="{00000000-0005-0000-0000-00004D3B0000}"/>
    <cellStyle name="Normal 2 5 2 2 18 2" xfId="15144" xr:uid="{00000000-0005-0000-0000-00004E3B0000}"/>
    <cellStyle name="Normal 2 5 2 2 18 2 2" xfId="15145" xr:uid="{00000000-0005-0000-0000-00004F3B0000}"/>
    <cellStyle name="Normal 2 5 2 2 18 3" xfId="15146" xr:uid="{00000000-0005-0000-0000-0000503B0000}"/>
    <cellStyle name="Normal 2 5 2 2 19" xfId="15147" xr:uid="{00000000-0005-0000-0000-0000513B0000}"/>
    <cellStyle name="Normal 2 5 2 2 19 2" xfId="15148" xr:uid="{00000000-0005-0000-0000-0000523B0000}"/>
    <cellStyle name="Normal 2 5 2 2 19 2 2" xfId="15149" xr:uid="{00000000-0005-0000-0000-0000533B0000}"/>
    <cellStyle name="Normal 2 5 2 2 19 3" xfId="15150" xr:uid="{00000000-0005-0000-0000-0000543B0000}"/>
    <cellStyle name="Normal 2 5 2 2 2" xfId="15151" xr:uid="{00000000-0005-0000-0000-0000553B0000}"/>
    <cellStyle name="Normal 2 5 2 2 2 2" xfId="15152" xr:uid="{00000000-0005-0000-0000-0000563B0000}"/>
    <cellStyle name="Normal 2 5 2 2 2 2 2" xfId="15153" xr:uid="{00000000-0005-0000-0000-0000573B0000}"/>
    <cellStyle name="Normal 2 5 2 2 2 3" xfId="15154" xr:uid="{00000000-0005-0000-0000-0000583B0000}"/>
    <cellStyle name="Normal 2 5 2 2 20" xfId="15155" xr:uid="{00000000-0005-0000-0000-0000593B0000}"/>
    <cellStyle name="Normal 2 5 2 2 20 2" xfId="15156" xr:uid="{00000000-0005-0000-0000-00005A3B0000}"/>
    <cellStyle name="Normal 2 5 2 2 20 2 2" xfId="15157" xr:uid="{00000000-0005-0000-0000-00005B3B0000}"/>
    <cellStyle name="Normal 2 5 2 2 20 3" xfId="15158" xr:uid="{00000000-0005-0000-0000-00005C3B0000}"/>
    <cellStyle name="Normal 2 5 2 2 21" xfId="15159" xr:uid="{00000000-0005-0000-0000-00005D3B0000}"/>
    <cellStyle name="Normal 2 5 2 2 21 2" xfId="15160" xr:uid="{00000000-0005-0000-0000-00005E3B0000}"/>
    <cellStyle name="Normal 2 5 2 2 21 2 2" xfId="15161" xr:uid="{00000000-0005-0000-0000-00005F3B0000}"/>
    <cellStyle name="Normal 2 5 2 2 21 3" xfId="15162" xr:uid="{00000000-0005-0000-0000-0000603B0000}"/>
    <cellStyle name="Normal 2 5 2 2 22" xfId="15163" xr:uid="{00000000-0005-0000-0000-0000613B0000}"/>
    <cellStyle name="Normal 2 5 2 2 22 2" xfId="15164" xr:uid="{00000000-0005-0000-0000-0000623B0000}"/>
    <cellStyle name="Normal 2 5 2 2 22 2 2" xfId="15165" xr:uid="{00000000-0005-0000-0000-0000633B0000}"/>
    <cellStyle name="Normal 2 5 2 2 22 3" xfId="15166" xr:uid="{00000000-0005-0000-0000-0000643B0000}"/>
    <cellStyle name="Normal 2 5 2 2 23" xfId="15167" xr:uid="{00000000-0005-0000-0000-0000653B0000}"/>
    <cellStyle name="Normal 2 5 2 2 23 2" xfId="15168" xr:uid="{00000000-0005-0000-0000-0000663B0000}"/>
    <cellStyle name="Normal 2 5 2 2 23 2 2" xfId="15169" xr:uid="{00000000-0005-0000-0000-0000673B0000}"/>
    <cellStyle name="Normal 2 5 2 2 23 3" xfId="15170" xr:uid="{00000000-0005-0000-0000-0000683B0000}"/>
    <cellStyle name="Normal 2 5 2 2 24" xfId="15171" xr:uid="{00000000-0005-0000-0000-0000693B0000}"/>
    <cellStyle name="Normal 2 5 2 2 24 2" xfId="15172" xr:uid="{00000000-0005-0000-0000-00006A3B0000}"/>
    <cellStyle name="Normal 2 5 2 2 24 2 2" xfId="15173" xr:uid="{00000000-0005-0000-0000-00006B3B0000}"/>
    <cellStyle name="Normal 2 5 2 2 24 3" xfId="15174" xr:uid="{00000000-0005-0000-0000-00006C3B0000}"/>
    <cellStyle name="Normal 2 5 2 2 25" xfId="15175" xr:uid="{00000000-0005-0000-0000-00006D3B0000}"/>
    <cellStyle name="Normal 2 5 2 2 25 2" xfId="15176" xr:uid="{00000000-0005-0000-0000-00006E3B0000}"/>
    <cellStyle name="Normal 2 5 2 2 25 2 2" xfId="15177" xr:uid="{00000000-0005-0000-0000-00006F3B0000}"/>
    <cellStyle name="Normal 2 5 2 2 25 3" xfId="15178" xr:uid="{00000000-0005-0000-0000-0000703B0000}"/>
    <cellStyle name="Normal 2 5 2 2 26" xfId="15179" xr:uid="{00000000-0005-0000-0000-0000713B0000}"/>
    <cellStyle name="Normal 2 5 2 2 26 2" xfId="15180" xr:uid="{00000000-0005-0000-0000-0000723B0000}"/>
    <cellStyle name="Normal 2 5 2 2 26 2 2" xfId="15181" xr:uid="{00000000-0005-0000-0000-0000733B0000}"/>
    <cellStyle name="Normal 2 5 2 2 26 3" xfId="15182" xr:uid="{00000000-0005-0000-0000-0000743B0000}"/>
    <cellStyle name="Normal 2 5 2 2 27" xfId="15183" xr:uid="{00000000-0005-0000-0000-0000753B0000}"/>
    <cellStyle name="Normal 2 5 2 2 27 2" xfId="15184" xr:uid="{00000000-0005-0000-0000-0000763B0000}"/>
    <cellStyle name="Normal 2 5 2 2 27 2 2" xfId="15185" xr:uid="{00000000-0005-0000-0000-0000773B0000}"/>
    <cellStyle name="Normal 2 5 2 2 27 3" xfId="15186" xr:uid="{00000000-0005-0000-0000-0000783B0000}"/>
    <cellStyle name="Normal 2 5 2 2 28" xfId="15187" xr:uid="{00000000-0005-0000-0000-0000793B0000}"/>
    <cellStyle name="Normal 2 5 2 2 28 2" xfId="15188" xr:uid="{00000000-0005-0000-0000-00007A3B0000}"/>
    <cellStyle name="Normal 2 5 2 2 28 2 2" xfId="15189" xr:uid="{00000000-0005-0000-0000-00007B3B0000}"/>
    <cellStyle name="Normal 2 5 2 2 28 3" xfId="15190" xr:uid="{00000000-0005-0000-0000-00007C3B0000}"/>
    <cellStyle name="Normal 2 5 2 2 29" xfId="15191" xr:uid="{00000000-0005-0000-0000-00007D3B0000}"/>
    <cellStyle name="Normal 2 5 2 2 29 2" xfId="15192" xr:uid="{00000000-0005-0000-0000-00007E3B0000}"/>
    <cellStyle name="Normal 2 5 2 2 29 2 2" xfId="15193" xr:uid="{00000000-0005-0000-0000-00007F3B0000}"/>
    <cellStyle name="Normal 2 5 2 2 29 3" xfId="15194" xr:uid="{00000000-0005-0000-0000-0000803B0000}"/>
    <cellStyle name="Normal 2 5 2 2 3" xfId="15195" xr:uid="{00000000-0005-0000-0000-0000813B0000}"/>
    <cellStyle name="Normal 2 5 2 2 3 2" xfId="15196" xr:uid="{00000000-0005-0000-0000-0000823B0000}"/>
    <cellStyle name="Normal 2 5 2 2 3 2 2" xfId="15197" xr:uid="{00000000-0005-0000-0000-0000833B0000}"/>
    <cellStyle name="Normal 2 5 2 2 3 3" xfId="15198" xr:uid="{00000000-0005-0000-0000-0000843B0000}"/>
    <cellStyle name="Normal 2 5 2 2 30" xfId="15199" xr:uid="{00000000-0005-0000-0000-0000853B0000}"/>
    <cellStyle name="Normal 2 5 2 2 30 2" xfId="15200" xr:uid="{00000000-0005-0000-0000-0000863B0000}"/>
    <cellStyle name="Normal 2 5 2 2 30 2 2" xfId="15201" xr:uid="{00000000-0005-0000-0000-0000873B0000}"/>
    <cellStyle name="Normal 2 5 2 2 30 3" xfId="15202" xr:uid="{00000000-0005-0000-0000-0000883B0000}"/>
    <cellStyle name="Normal 2 5 2 2 31" xfId="15203" xr:uid="{00000000-0005-0000-0000-0000893B0000}"/>
    <cellStyle name="Normal 2 5 2 2 31 2" xfId="15204" xr:uid="{00000000-0005-0000-0000-00008A3B0000}"/>
    <cellStyle name="Normal 2 5 2 2 31 2 2" xfId="15205" xr:uid="{00000000-0005-0000-0000-00008B3B0000}"/>
    <cellStyle name="Normal 2 5 2 2 31 3" xfId="15206" xr:uid="{00000000-0005-0000-0000-00008C3B0000}"/>
    <cellStyle name="Normal 2 5 2 2 32" xfId="15207" xr:uid="{00000000-0005-0000-0000-00008D3B0000}"/>
    <cellStyle name="Normal 2 5 2 2 32 2" xfId="15208" xr:uid="{00000000-0005-0000-0000-00008E3B0000}"/>
    <cellStyle name="Normal 2 5 2 2 32 2 2" xfId="15209" xr:uid="{00000000-0005-0000-0000-00008F3B0000}"/>
    <cellStyle name="Normal 2 5 2 2 32 3" xfId="15210" xr:uid="{00000000-0005-0000-0000-0000903B0000}"/>
    <cellStyle name="Normal 2 5 2 2 33" xfId="15211" xr:uid="{00000000-0005-0000-0000-0000913B0000}"/>
    <cellStyle name="Normal 2 5 2 2 33 2" xfId="15212" xr:uid="{00000000-0005-0000-0000-0000923B0000}"/>
    <cellStyle name="Normal 2 5 2 2 33 2 2" xfId="15213" xr:uid="{00000000-0005-0000-0000-0000933B0000}"/>
    <cellStyle name="Normal 2 5 2 2 33 3" xfId="15214" xr:uid="{00000000-0005-0000-0000-0000943B0000}"/>
    <cellStyle name="Normal 2 5 2 2 34" xfId="15215" xr:uid="{00000000-0005-0000-0000-0000953B0000}"/>
    <cellStyle name="Normal 2 5 2 2 34 2" xfId="15216" xr:uid="{00000000-0005-0000-0000-0000963B0000}"/>
    <cellStyle name="Normal 2 5 2 2 34 2 2" xfId="15217" xr:uid="{00000000-0005-0000-0000-0000973B0000}"/>
    <cellStyle name="Normal 2 5 2 2 34 3" xfId="15218" xr:uid="{00000000-0005-0000-0000-0000983B0000}"/>
    <cellStyle name="Normal 2 5 2 2 35" xfId="15219" xr:uid="{00000000-0005-0000-0000-0000993B0000}"/>
    <cellStyle name="Normal 2 5 2 2 35 2" xfId="15220" xr:uid="{00000000-0005-0000-0000-00009A3B0000}"/>
    <cellStyle name="Normal 2 5 2 2 35 2 2" xfId="15221" xr:uid="{00000000-0005-0000-0000-00009B3B0000}"/>
    <cellStyle name="Normal 2 5 2 2 35 3" xfId="15222" xr:uid="{00000000-0005-0000-0000-00009C3B0000}"/>
    <cellStyle name="Normal 2 5 2 2 36" xfId="15223" xr:uid="{00000000-0005-0000-0000-00009D3B0000}"/>
    <cellStyle name="Normal 2 5 2 2 36 2" xfId="15224" xr:uid="{00000000-0005-0000-0000-00009E3B0000}"/>
    <cellStyle name="Normal 2 5 2 2 36 2 2" xfId="15225" xr:uid="{00000000-0005-0000-0000-00009F3B0000}"/>
    <cellStyle name="Normal 2 5 2 2 36 3" xfId="15226" xr:uid="{00000000-0005-0000-0000-0000A03B0000}"/>
    <cellStyle name="Normal 2 5 2 2 37" xfId="15227" xr:uid="{00000000-0005-0000-0000-0000A13B0000}"/>
    <cellStyle name="Normal 2 5 2 2 37 2" xfId="15228" xr:uid="{00000000-0005-0000-0000-0000A23B0000}"/>
    <cellStyle name="Normal 2 5 2 2 37 2 2" xfId="15229" xr:uid="{00000000-0005-0000-0000-0000A33B0000}"/>
    <cellStyle name="Normal 2 5 2 2 37 3" xfId="15230" xr:uid="{00000000-0005-0000-0000-0000A43B0000}"/>
    <cellStyle name="Normal 2 5 2 2 38" xfId="15231" xr:uid="{00000000-0005-0000-0000-0000A53B0000}"/>
    <cellStyle name="Normal 2 5 2 2 38 2" xfId="15232" xr:uid="{00000000-0005-0000-0000-0000A63B0000}"/>
    <cellStyle name="Normal 2 5 2 2 38 2 2" xfId="15233" xr:uid="{00000000-0005-0000-0000-0000A73B0000}"/>
    <cellStyle name="Normal 2 5 2 2 38 3" xfId="15234" xr:uid="{00000000-0005-0000-0000-0000A83B0000}"/>
    <cellStyle name="Normal 2 5 2 2 39" xfId="15235" xr:uid="{00000000-0005-0000-0000-0000A93B0000}"/>
    <cellStyle name="Normal 2 5 2 2 39 2" xfId="15236" xr:uid="{00000000-0005-0000-0000-0000AA3B0000}"/>
    <cellStyle name="Normal 2 5 2 2 39 2 2" xfId="15237" xr:uid="{00000000-0005-0000-0000-0000AB3B0000}"/>
    <cellStyle name="Normal 2 5 2 2 39 3" xfId="15238" xr:uid="{00000000-0005-0000-0000-0000AC3B0000}"/>
    <cellStyle name="Normal 2 5 2 2 4" xfId="15239" xr:uid="{00000000-0005-0000-0000-0000AD3B0000}"/>
    <cellStyle name="Normal 2 5 2 2 4 2" xfId="15240" xr:uid="{00000000-0005-0000-0000-0000AE3B0000}"/>
    <cellStyle name="Normal 2 5 2 2 4 2 2" xfId="15241" xr:uid="{00000000-0005-0000-0000-0000AF3B0000}"/>
    <cellStyle name="Normal 2 5 2 2 4 3" xfId="15242" xr:uid="{00000000-0005-0000-0000-0000B03B0000}"/>
    <cellStyle name="Normal 2 5 2 2 40" xfId="15243" xr:uid="{00000000-0005-0000-0000-0000B13B0000}"/>
    <cellStyle name="Normal 2 5 2 2 40 2" xfId="15244" xr:uid="{00000000-0005-0000-0000-0000B23B0000}"/>
    <cellStyle name="Normal 2 5 2 2 40 2 2" xfId="15245" xr:uid="{00000000-0005-0000-0000-0000B33B0000}"/>
    <cellStyle name="Normal 2 5 2 2 40 3" xfId="15246" xr:uid="{00000000-0005-0000-0000-0000B43B0000}"/>
    <cellStyle name="Normal 2 5 2 2 41" xfId="15247" xr:uid="{00000000-0005-0000-0000-0000B53B0000}"/>
    <cellStyle name="Normal 2 5 2 2 41 2" xfId="15248" xr:uid="{00000000-0005-0000-0000-0000B63B0000}"/>
    <cellStyle name="Normal 2 5 2 2 41 2 2" xfId="15249" xr:uid="{00000000-0005-0000-0000-0000B73B0000}"/>
    <cellStyle name="Normal 2 5 2 2 41 3" xfId="15250" xr:uid="{00000000-0005-0000-0000-0000B83B0000}"/>
    <cellStyle name="Normal 2 5 2 2 42" xfId="15251" xr:uid="{00000000-0005-0000-0000-0000B93B0000}"/>
    <cellStyle name="Normal 2 5 2 2 42 2" xfId="15252" xr:uid="{00000000-0005-0000-0000-0000BA3B0000}"/>
    <cellStyle name="Normal 2 5 2 2 42 2 2" xfId="15253" xr:uid="{00000000-0005-0000-0000-0000BB3B0000}"/>
    <cellStyle name="Normal 2 5 2 2 42 3" xfId="15254" xr:uid="{00000000-0005-0000-0000-0000BC3B0000}"/>
    <cellStyle name="Normal 2 5 2 2 43" xfId="15255" xr:uid="{00000000-0005-0000-0000-0000BD3B0000}"/>
    <cellStyle name="Normal 2 5 2 2 43 2" xfId="15256" xr:uid="{00000000-0005-0000-0000-0000BE3B0000}"/>
    <cellStyle name="Normal 2 5 2 2 43 2 2" xfId="15257" xr:uid="{00000000-0005-0000-0000-0000BF3B0000}"/>
    <cellStyle name="Normal 2 5 2 2 43 3" xfId="15258" xr:uid="{00000000-0005-0000-0000-0000C03B0000}"/>
    <cellStyle name="Normal 2 5 2 2 44" xfId="15259" xr:uid="{00000000-0005-0000-0000-0000C13B0000}"/>
    <cellStyle name="Normal 2 5 2 2 44 2" xfId="15260" xr:uid="{00000000-0005-0000-0000-0000C23B0000}"/>
    <cellStyle name="Normal 2 5 2 2 44 2 2" xfId="15261" xr:uid="{00000000-0005-0000-0000-0000C33B0000}"/>
    <cellStyle name="Normal 2 5 2 2 44 3" xfId="15262" xr:uid="{00000000-0005-0000-0000-0000C43B0000}"/>
    <cellStyle name="Normal 2 5 2 2 45" xfId="15263" xr:uid="{00000000-0005-0000-0000-0000C53B0000}"/>
    <cellStyle name="Normal 2 5 2 2 45 2" xfId="15264" xr:uid="{00000000-0005-0000-0000-0000C63B0000}"/>
    <cellStyle name="Normal 2 5 2 2 45 2 2" xfId="15265" xr:uid="{00000000-0005-0000-0000-0000C73B0000}"/>
    <cellStyle name="Normal 2 5 2 2 45 3" xfId="15266" xr:uid="{00000000-0005-0000-0000-0000C83B0000}"/>
    <cellStyle name="Normal 2 5 2 2 46" xfId="15267" xr:uid="{00000000-0005-0000-0000-0000C93B0000}"/>
    <cellStyle name="Normal 2 5 2 2 46 2" xfId="15268" xr:uid="{00000000-0005-0000-0000-0000CA3B0000}"/>
    <cellStyle name="Normal 2 5 2 2 46 2 2" xfId="15269" xr:uid="{00000000-0005-0000-0000-0000CB3B0000}"/>
    <cellStyle name="Normal 2 5 2 2 46 3" xfId="15270" xr:uid="{00000000-0005-0000-0000-0000CC3B0000}"/>
    <cellStyle name="Normal 2 5 2 2 47" xfId="15271" xr:uid="{00000000-0005-0000-0000-0000CD3B0000}"/>
    <cellStyle name="Normal 2 5 2 2 47 2" xfId="15272" xr:uid="{00000000-0005-0000-0000-0000CE3B0000}"/>
    <cellStyle name="Normal 2 5 2 2 47 2 2" xfId="15273" xr:uid="{00000000-0005-0000-0000-0000CF3B0000}"/>
    <cellStyle name="Normal 2 5 2 2 47 3" xfId="15274" xr:uid="{00000000-0005-0000-0000-0000D03B0000}"/>
    <cellStyle name="Normal 2 5 2 2 48" xfId="15275" xr:uid="{00000000-0005-0000-0000-0000D13B0000}"/>
    <cellStyle name="Normal 2 5 2 2 48 2" xfId="15276" xr:uid="{00000000-0005-0000-0000-0000D23B0000}"/>
    <cellStyle name="Normal 2 5 2 2 48 2 2" xfId="15277" xr:uid="{00000000-0005-0000-0000-0000D33B0000}"/>
    <cellStyle name="Normal 2 5 2 2 48 3" xfId="15278" xr:uid="{00000000-0005-0000-0000-0000D43B0000}"/>
    <cellStyle name="Normal 2 5 2 2 49" xfId="15279" xr:uid="{00000000-0005-0000-0000-0000D53B0000}"/>
    <cellStyle name="Normal 2 5 2 2 49 2" xfId="15280" xr:uid="{00000000-0005-0000-0000-0000D63B0000}"/>
    <cellStyle name="Normal 2 5 2 2 49 2 2" xfId="15281" xr:uid="{00000000-0005-0000-0000-0000D73B0000}"/>
    <cellStyle name="Normal 2 5 2 2 49 3" xfId="15282" xr:uid="{00000000-0005-0000-0000-0000D83B0000}"/>
    <cellStyle name="Normal 2 5 2 2 5" xfId="15283" xr:uid="{00000000-0005-0000-0000-0000D93B0000}"/>
    <cellStyle name="Normal 2 5 2 2 5 2" xfId="15284" xr:uid="{00000000-0005-0000-0000-0000DA3B0000}"/>
    <cellStyle name="Normal 2 5 2 2 5 2 2" xfId="15285" xr:uid="{00000000-0005-0000-0000-0000DB3B0000}"/>
    <cellStyle name="Normal 2 5 2 2 5 3" xfId="15286" xr:uid="{00000000-0005-0000-0000-0000DC3B0000}"/>
    <cellStyle name="Normal 2 5 2 2 50" xfId="15287" xr:uid="{00000000-0005-0000-0000-0000DD3B0000}"/>
    <cellStyle name="Normal 2 5 2 2 50 2" xfId="15288" xr:uid="{00000000-0005-0000-0000-0000DE3B0000}"/>
    <cellStyle name="Normal 2 5 2 2 50 2 2" xfId="15289" xr:uid="{00000000-0005-0000-0000-0000DF3B0000}"/>
    <cellStyle name="Normal 2 5 2 2 50 3" xfId="15290" xr:uid="{00000000-0005-0000-0000-0000E03B0000}"/>
    <cellStyle name="Normal 2 5 2 2 51" xfId="15291" xr:uid="{00000000-0005-0000-0000-0000E13B0000}"/>
    <cellStyle name="Normal 2 5 2 2 51 2" xfId="15292" xr:uid="{00000000-0005-0000-0000-0000E23B0000}"/>
    <cellStyle name="Normal 2 5 2 2 51 2 2" xfId="15293" xr:uid="{00000000-0005-0000-0000-0000E33B0000}"/>
    <cellStyle name="Normal 2 5 2 2 51 3" xfId="15294" xr:uid="{00000000-0005-0000-0000-0000E43B0000}"/>
    <cellStyle name="Normal 2 5 2 2 52" xfId="15295" xr:uid="{00000000-0005-0000-0000-0000E53B0000}"/>
    <cellStyle name="Normal 2 5 2 2 52 2" xfId="15296" xr:uid="{00000000-0005-0000-0000-0000E63B0000}"/>
    <cellStyle name="Normal 2 5 2 2 52 2 2" xfId="15297" xr:uid="{00000000-0005-0000-0000-0000E73B0000}"/>
    <cellStyle name="Normal 2 5 2 2 52 3" xfId="15298" xr:uid="{00000000-0005-0000-0000-0000E83B0000}"/>
    <cellStyle name="Normal 2 5 2 2 53" xfId="15299" xr:uid="{00000000-0005-0000-0000-0000E93B0000}"/>
    <cellStyle name="Normal 2 5 2 2 53 2" xfId="15300" xr:uid="{00000000-0005-0000-0000-0000EA3B0000}"/>
    <cellStyle name="Normal 2 5 2 2 53 2 2" xfId="15301" xr:uid="{00000000-0005-0000-0000-0000EB3B0000}"/>
    <cellStyle name="Normal 2 5 2 2 53 3" xfId="15302" xr:uid="{00000000-0005-0000-0000-0000EC3B0000}"/>
    <cellStyle name="Normal 2 5 2 2 54" xfId="15303" xr:uid="{00000000-0005-0000-0000-0000ED3B0000}"/>
    <cellStyle name="Normal 2 5 2 2 54 2" xfId="15304" xr:uid="{00000000-0005-0000-0000-0000EE3B0000}"/>
    <cellStyle name="Normal 2 5 2 2 54 2 2" xfId="15305" xr:uid="{00000000-0005-0000-0000-0000EF3B0000}"/>
    <cellStyle name="Normal 2 5 2 2 54 3" xfId="15306" xr:uid="{00000000-0005-0000-0000-0000F03B0000}"/>
    <cellStyle name="Normal 2 5 2 2 55" xfId="15307" xr:uid="{00000000-0005-0000-0000-0000F13B0000}"/>
    <cellStyle name="Normal 2 5 2 2 55 2" xfId="15308" xr:uid="{00000000-0005-0000-0000-0000F23B0000}"/>
    <cellStyle name="Normal 2 5 2 2 55 2 2" xfId="15309" xr:uid="{00000000-0005-0000-0000-0000F33B0000}"/>
    <cellStyle name="Normal 2 5 2 2 55 3" xfId="15310" xr:uid="{00000000-0005-0000-0000-0000F43B0000}"/>
    <cellStyle name="Normal 2 5 2 2 56" xfId="15311" xr:uid="{00000000-0005-0000-0000-0000F53B0000}"/>
    <cellStyle name="Normal 2 5 2 2 56 2" xfId="15312" xr:uid="{00000000-0005-0000-0000-0000F63B0000}"/>
    <cellStyle name="Normal 2 5 2 2 57" xfId="15313" xr:uid="{00000000-0005-0000-0000-0000F73B0000}"/>
    <cellStyle name="Normal 2 5 2 2 6" xfId="15314" xr:uid="{00000000-0005-0000-0000-0000F83B0000}"/>
    <cellStyle name="Normal 2 5 2 2 6 2" xfId="15315" xr:uid="{00000000-0005-0000-0000-0000F93B0000}"/>
    <cellStyle name="Normal 2 5 2 2 6 2 2" xfId="15316" xr:uid="{00000000-0005-0000-0000-0000FA3B0000}"/>
    <cellStyle name="Normal 2 5 2 2 6 3" xfId="15317" xr:uid="{00000000-0005-0000-0000-0000FB3B0000}"/>
    <cellStyle name="Normal 2 5 2 2 7" xfId="15318" xr:uid="{00000000-0005-0000-0000-0000FC3B0000}"/>
    <cellStyle name="Normal 2 5 2 2 7 2" xfId="15319" xr:uid="{00000000-0005-0000-0000-0000FD3B0000}"/>
    <cellStyle name="Normal 2 5 2 2 7 2 2" xfId="15320" xr:uid="{00000000-0005-0000-0000-0000FE3B0000}"/>
    <cellStyle name="Normal 2 5 2 2 7 3" xfId="15321" xr:uid="{00000000-0005-0000-0000-0000FF3B0000}"/>
    <cellStyle name="Normal 2 5 2 2 8" xfId="15322" xr:uid="{00000000-0005-0000-0000-0000003C0000}"/>
    <cellStyle name="Normal 2 5 2 2 8 2" xfId="15323" xr:uid="{00000000-0005-0000-0000-0000013C0000}"/>
    <cellStyle name="Normal 2 5 2 2 8 2 2" xfId="15324" xr:uid="{00000000-0005-0000-0000-0000023C0000}"/>
    <cellStyle name="Normal 2 5 2 2 8 3" xfId="15325" xr:uid="{00000000-0005-0000-0000-0000033C0000}"/>
    <cellStyle name="Normal 2 5 2 2 9" xfId="15326" xr:uid="{00000000-0005-0000-0000-0000043C0000}"/>
    <cellStyle name="Normal 2 5 2 2 9 2" xfId="15327" xr:uid="{00000000-0005-0000-0000-0000053C0000}"/>
    <cellStyle name="Normal 2 5 2 2 9 2 2" xfId="15328" xr:uid="{00000000-0005-0000-0000-0000063C0000}"/>
    <cellStyle name="Normal 2 5 2 2 9 3" xfId="15329" xr:uid="{00000000-0005-0000-0000-0000073C0000}"/>
    <cellStyle name="Normal 2 5 2 20" xfId="15330" xr:uid="{00000000-0005-0000-0000-0000083C0000}"/>
    <cellStyle name="Normal 2 5 2 20 2" xfId="15331" xr:uid="{00000000-0005-0000-0000-0000093C0000}"/>
    <cellStyle name="Normal 2 5 2 20 2 2" xfId="15332" xr:uid="{00000000-0005-0000-0000-00000A3C0000}"/>
    <cellStyle name="Normal 2 5 2 20 3" xfId="15333" xr:uid="{00000000-0005-0000-0000-00000B3C0000}"/>
    <cellStyle name="Normal 2 5 2 21" xfId="15334" xr:uid="{00000000-0005-0000-0000-00000C3C0000}"/>
    <cellStyle name="Normal 2 5 2 21 2" xfId="15335" xr:uid="{00000000-0005-0000-0000-00000D3C0000}"/>
    <cellStyle name="Normal 2 5 2 21 2 2" xfId="15336" xr:uid="{00000000-0005-0000-0000-00000E3C0000}"/>
    <cellStyle name="Normal 2 5 2 21 3" xfId="15337" xr:uid="{00000000-0005-0000-0000-00000F3C0000}"/>
    <cellStyle name="Normal 2 5 2 22" xfId="15338" xr:uid="{00000000-0005-0000-0000-0000103C0000}"/>
    <cellStyle name="Normal 2 5 2 22 2" xfId="15339" xr:uid="{00000000-0005-0000-0000-0000113C0000}"/>
    <cellStyle name="Normal 2 5 2 22 2 2" xfId="15340" xr:uid="{00000000-0005-0000-0000-0000123C0000}"/>
    <cellStyle name="Normal 2 5 2 22 3" xfId="15341" xr:uid="{00000000-0005-0000-0000-0000133C0000}"/>
    <cellStyle name="Normal 2 5 2 23" xfId="15342" xr:uid="{00000000-0005-0000-0000-0000143C0000}"/>
    <cellStyle name="Normal 2 5 2 23 2" xfId="15343" xr:uid="{00000000-0005-0000-0000-0000153C0000}"/>
    <cellStyle name="Normal 2 5 2 23 2 2" xfId="15344" xr:uid="{00000000-0005-0000-0000-0000163C0000}"/>
    <cellStyle name="Normal 2 5 2 23 3" xfId="15345" xr:uid="{00000000-0005-0000-0000-0000173C0000}"/>
    <cellStyle name="Normal 2 5 2 24" xfId="15346" xr:uid="{00000000-0005-0000-0000-0000183C0000}"/>
    <cellStyle name="Normal 2 5 2 24 2" xfId="15347" xr:uid="{00000000-0005-0000-0000-0000193C0000}"/>
    <cellStyle name="Normal 2 5 2 24 2 2" xfId="15348" xr:uid="{00000000-0005-0000-0000-00001A3C0000}"/>
    <cellStyle name="Normal 2 5 2 24 3" xfId="15349" xr:uid="{00000000-0005-0000-0000-00001B3C0000}"/>
    <cellStyle name="Normal 2 5 2 25" xfId="15350" xr:uid="{00000000-0005-0000-0000-00001C3C0000}"/>
    <cellStyle name="Normal 2 5 2 25 2" xfId="15351" xr:uid="{00000000-0005-0000-0000-00001D3C0000}"/>
    <cellStyle name="Normal 2 5 2 25 2 2" xfId="15352" xr:uid="{00000000-0005-0000-0000-00001E3C0000}"/>
    <cellStyle name="Normal 2 5 2 25 3" xfId="15353" xr:uid="{00000000-0005-0000-0000-00001F3C0000}"/>
    <cellStyle name="Normal 2 5 2 26" xfId="15354" xr:uid="{00000000-0005-0000-0000-0000203C0000}"/>
    <cellStyle name="Normal 2 5 2 26 2" xfId="15355" xr:uid="{00000000-0005-0000-0000-0000213C0000}"/>
    <cellStyle name="Normal 2 5 2 26 2 2" xfId="15356" xr:uid="{00000000-0005-0000-0000-0000223C0000}"/>
    <cellStyle name="Normal 2 5 2 26 3" xfId="15357" xr:uid="{00000000-0005-0000-0000-0000233C0000}"/>
    <cellStyle name="Normal 2 5 2 27" xfId="15358" xr:uid="{00000000-0005-0000-0000-0000243C0000}"/>
    <cellStyle name="Normal 2 5 2 27 2" xfId="15359" xr:uid="{00000000-0005-0000-0000-0000253C0000}"/>
    <cellStyle name="Normal 2 5 2 27 2 2" xfId="15360" xr:uid="{00000000-0005-0000-0000-0000263C0000}"/>
    <cellStyle name="Normal 2 5 2 27 3" xfId="15361" xr:uid="{00000000-0005-0000-0000-0000273C0000}"/>
    <cellStyle name="Normal 2 5 2 28" xfId="15362" xr:uid="{00000000-0005-0000-0000-0000283C0000}"/>
    <cellStyle name="Normal 2 5 2 28 2" xfId="15363" xr:uid="{00000000-0005-0000-0000-0000293C0000}"/>
    <cellStyle name="Normal 2 5 2 28 2 2" xfId="15364" xr:uid="{00000000-0005-0000-0000-00002A3C0000}"/>
    <cellStyle name="Normal 2 5 2 28 3" xfId="15365" xr:uid="{00000000-0005-0000-0000-00002B3C0000}"/>
    <cellStyle name="Normal 2 5 2 29" xfId="15366" xr:uid="{00000000-0005-0000-0000-00002C3C0000}"/>
    <cellStyle name="Normal 2 5 2 29 2" xfId="15367" xr:uid="{00000000-0005-0000-0000-00002D3C0000}"/>
    <cellStyle name="Normal 2 5 2 29 2 2" xfId="15368" xr:uid="{00000000-0005-0000-0000-00002E3C0000}"/>
    <cellStyle name="Normal 2 5 2 29 3" xfId="15369" xr:uid="{00000000-0005-0000-0000-00002F3C0000}"/>
    <cellStyle name="Normal 2 5 2 3" xfId="15370" xr:uid="{00000000-0005-0000-0000-0000303C0000}"/>
    <cellStyle name="Normal 2 5 2 3 2" xfId="15371" xr:uid="{00000000-0005-0000-0000-0000313C0000}"/>
    <cellStyle name="Normal 2 5 2 3 2 2" xfId="15372" xr:uid="{00000000-0005-0000-0000-0000323C0000}"/>
    <cellStyle name="Normal 2 5 2 3 3" xfId="15373" xr:uid="{00000000-0005-0000-0000-0000333C0000}"/>
    <cellStyle name="Normal 2 5 2 30" xfId="15374" xr:uid="{00000000-0005-0000-0000-0000343C0000}"/>
    <cellStyle name="Normal 2 5 2 30 2" xfId="15375" xr:uid="{00000000-0005-0000-0000-0000353C0000}"/>
    <cellStyle name="Normal 2 5 2 30 2 2" xfId="15376" xr:uid="{00000000-0005-0000-0000-0000363C0000}"/>
    <cellStyle name="Normal 2 5 2 30 3" xfId="15377" xr:uid="{00000000-0005-0000-0000-0000373C0000}"/>
    <cellStyle name="Normal 2 5 2 31" xfId="15378" xr:uid="{00000000-0005-0000-0000-0000383C0000}"/>
    <cellStyle name="Normal 2 5 2 31 2" xfId="15379" xr:uid="{00000000-0005-0000-0000-0000393C0000}"/>
    <cellStyle name="Normal 2 5 2 31 2 2" xfId="15380" xr:uid="{00000000-0005-0000-0000-00003A3C0000}"/>
    <cellStyle name="Normal 2 5 2 31 3" xfId="15381" xr:uid="{00000000-0005-0000-0000-00003B3C0000}"/>
    <cellStyle name="Normal 2 5 2 32" xfId="15382" xr:uid="{00000000-0005-0000-0000-00003C3C0000}"/>
    <cellStyle name="Normal 2 5 2 32 2" xfId="15383" xr:uid="{00000000-0005-0000-0000-00003D3C0000}"/>
    <cellStyle name="Normal 2 5 2 32 2 2" xfId="15384" xr:uid="{00000000-0005-0000-0000-00003E3C0000}"/>
    <cellStyle name="Normal 2 5 2 32 3" xfId="15385" xr:uid="{00000000-0005-0000-0000-00003F3C0000}"/>
    <cellStyle name="Normal 2 5 2 33" xfId="15386" xr:uid="{00000000-0005-0000-0000-0000403C0000}"/>
    <cellStyle name="Normal 2 5 2 33 2" xfId="15387" xr:uid="{00000000-0005-0000-0000-0000413C0000}"/>
    <cellStyle name="Normal 2 5 2 33 2 2" xfId="15388" xr:uid="{00000000-0005-0000-0000-0000423C0000}"/>
    <cellStyle name="Normal 2 5 2 33 3" xfId="15389" xr:uid="{00000000-0005-0000-0000-0000433C0000}"/>
    <cellStyle name="Normal 2 5 2 34" xfId="15390" xr:uid="{00000000-0005-0000-0000-0000443C0000}"/>
    <cellStyle name="Normal 2 5 2 34 2" xfId="15391" xr:uid="{00000000-0005-0000-0000-0000453C0000}"/>
    <cellStyle name="Normal 2 5 2 35" xfId="15392" xr:uid="{00000000-0005-0000-0000-0000463C0000}"/>
    <cellStyle name="Normal 2 5 2 4" xfId="15393" xr:uid="{00000000-0005-0000-0000-0000473C0000}"/>
    <cellStyle name="Normal 2 5 2 4 2" xfId="15394" xr:uid="{00000000-0005-0000-0000-0000483C0000}"/>
    <cellStyle name="Normal 2 5 2 4 2 2" xfId="15395" xr:uid="{00000000-0005-0000-0000-0000493C0000}"/>
    <cellStyle name="Normal 2 5 2 4 3" xfId="15396" xr:uid="{00000000-0005-0000-0000-00004A3C0000}"/>
    <cellStyle name="Normal 2 5 2 5" xfId="15397" xr:uid="{00000000-0005-0000-0000-00004B3C0000}"/>
    <cellStyle name="Normal 2 5 2 5 2" xfId="15398" xr:uid="{00000000-0005-0000-0000-00004C3C0000}"/>
    <cellStyle name="Normal 2 5 2 5 2 2" xfId="15399" xr:uid="{00000000-0005-0000-0000-00004D3C0000}"/>
    <cellStyle name="Normal 2 5 2 5 3" xfId="15400" xr:uid="{00000000-0005-0000-0000-00004E3C0000}"/>
    <cellStyle name="Normal 2 5 2 6" xfId="15401" xr:uid="{00000000-0005-0000-0000-00004F3C0000}"/>
    <cellStyle name="Normal 2 5 2 6 2" xfId="15402" xr:uid="{00000000-0005-0000-0000-0000503C0000}"/>
    <cellStyle name="Normal 2 5 2 6 2 2" xfId="15403" xr:uid="{00000000-0005-0000-0000-0000513C0000}"/>
    <cellStyle name="Normal 2 5 2 6 3" xfId="15404" xr:uid="{00000000-0005-0000-0000-0000523C0000}"/>
    <cellStyle name="Normal 2 5 2 7" xfId="15405" xr:uid="{00000000-0005-0000-0000-0000533C0000}"/>
    <cellStyle name="Normal 2 5 2 7 2" xfId="15406" xr:uid="{00000000-0005-0000-0000-0000543C0000}"/>
    <cellStyle name="Normal 2 5 2 7 2 2" xfId="15407" xr:uid="{00000000-0005-0000-0000-0000553C0000}"/>
    <cellStyle name="Normal 2 5 2 7 3" xfId="15408" xr:uid="{00000000-0005-0000-0000-0000563C0000}"/>
    <cellStyle name="Normal 2 5 2 8" xfId="15409" xr:uid="{00000000-0005-0000-0000-0000573C0000}"/>
    <cellStyle name="Normal 2 5 2 8 2" xfId="15410" xr:uid="{00000000-0005-0000-0000-0000583C0000}"/>
    <cellStyle name="Normal 2 5 2 8 2 2" xfId="15411" xr:uid="{00000000-0005-0000-0000-0000593C0000}"/>
    <cellStyle name="Normal 2 5 2 8 3" xfId="15412" xr:uid="{00000000-0005-0000-0000-00005A3C0000}"/>
    <cellStyle name="Normal 2 5 2 9" xfId="15413" xr:uid="{00000000-0005-0000-0000-00005B3C0000}"/>
    <cellStyle name="Normal 2 5 2 9 2" xfId="15414" xr:uid="{00000000-0005-0000-0000-00005C3C0000}"/>
    <cellStyle name="Normal 2 5 2 9 2 2" xfId="15415" xr:uid="{00000000-0005-0000-0000-00005D3C0000}"/>
    <cellStyle name="Normal 2 5 2 9 3" xfId="15416" xr:uid="{00000000-0005-0000-0000-00005E3C0000}"/>
    <cellStyle name="Normal 2 5 20" xfId="15417" xr:uid="{00000000-0005-0000-0000-00005F3C0000}"/>
    <cellStyle name="Normal 2 5 20 2" xfId="15418" xr:uid="{00000000-0005-0000-0000-0000603C0000}"/>
    <cellStyle name="Normal 2 5 20 2 2" xfId="15419" xr:uid="{00000000-0005-0000-0000-0000613C0000}"/>
    <cellStyle name="Normal 2 5 20 3" xfId="15420" xr:uid="{00000000-0005-0000-0000-0000623C0000}"/>
    <cellStyle name="Normal 2 5 21" xfId="15421" xr:uid="{00000000-0005-0000-0000-0000633C0000}"/>
    <cellStyle name="Normal 2 5 21 2" xfId="15422" xr:uid="{00000000-0005-0000-0000-0000643C0000}"/>
    <cellStyle name="Normal 2 5 21 2 2" xfId="15423" xr:uid="{00000000-0005-0000-0000-0000653C0000}"/>
    <cellStyle name="Normal 2 5 21 3" xfId="15424" xr:uid="{00000000-0005-0000-0000-0000663C0000}"/>
    <cellStyle name="Normal 2 5 22" xfId="15425" xr:uid="{00000000-0005-0000-0000-0000673C0000}"/>
    <cellStyle name="Normal 2 5 22 2" xfId="15426" xr:uid="{00000000-0005-0000-0000-0000683C0000}"/>
    <cellStyle name="Normal 2 5 22 2 2" xfId="15427" xr:uid="{00000000-0005-0000-0000-0000693C0000}"/>
    <cellStyle name="Normal 2 5 22 3" xfId="15428" xr:uid="{00000000-0005-0000-0000-00006A3C0000}"/>
    <cellStyle name="Normal 2 5 23" xfId="15429" xr:uid="{00000000-0005-0000-0000-00006B3C0000}"/>
    <cellStyle name="Normal 2 5 23 2" xfId="15430" xr:uid="{00000000-0005-0000-0000-00006C3C0000}"/>
    <cellStyle name="Normal 2 5 23 2 2" xfId="15431" xr:uid="{00000000-0005-0000-0000-00006D3C0000}"/>
    <cellStyle name="Normal 2 5 23 3" xfId="15432" xr:uid="{00000000-0005-0000-0000-00006E3C0000}"/>
    <cellStyle name="Normal 2 5 24" xfId="15433" xr:uid="{00000000-0005-0000-0000-00006F3C0000}"/>
    <cellStyle name="Normal 2 5 24 2" xfId="15434" xr:uid="{00000000-0005-0000-0000-0000703C0000}"/>
    <cellStyle name="Normal 2 5 24 2 2" xfId="15435" xr:uid="{00000000-0005-0000-0000-0000713C0000}"/>
    <cellStyle name="Normal 2 5 24 3" xfId="15436" xr:uid="{00000000-0005-0000-0000-0000723C0000}"/>
    <cellStyle name="Normal 2 5 25" xfId="15437" xr:uid="{00000000-0005-0000-0000-0000733C0000}"/>
    <cellStyle name="Normal 2 5 25 2" xfId="15438" xr:uid="{00000000-0005-0000-0000-0000743C0000}"/>
    <cellStyle name="Normal 2 5 25 2 2" xfId="15439" xr:uid="{00000000-0005-0000-0000-0000753C0000}"/>
    <cellStyle name="Normal 2 5 25 3" xfId="15440" xr:uid="{00000000-0005-0000-0000-0000763C0000}"/>
    <cellStyle name="Normal 2 5 26" xfId="15441" xr:uid="{00000000-0005-0000-0000-0000773C0000}"/>
    <cellStyle name="Normal 2 5 26 2" xfId="15442" xr:uid="{00000000-0005-0000-0000-0000783C0000}"/>
    <cellStyle name="Normal 2 5 26 2 2" xfId="15443" xr:uid="{00000000-0005-0000-0000-0000793C0000}"/>
    <cellStyle name="Normal 2 5 26 3" xfId="15444" xr:uid="{00000000-0005-0000-0000-00007A3C0000}"/>
    <cellStyle name="Normal 2 5 27" xfId="15445" xr:uid="{00000000-0005-0000-0000-00007B3C0000}"/>
    <cellStyle name="Normal 2 5 27 2" xfId="15446" xr:uid="{00000000-0005-0000-0000-00007C3C0000}"/>
    <cellStyle name="Normal 2 5 27 2 2" xfId="15447" xr:uid="{00000000-0005-0000-0000-00007D3C0000}"/>
    <cellStyle name="Normal 2 5 27 3" xfId="15448" xr:uid="{00000000-0005-0000-0000-00007E3C0000}"/>
    <cellStyle name="Normal 2 5 28" xfId="15449" xr:uid="{00000000-0005-0000-0000-00007F3C0000}"/>
    <cellStyle name="Normal 2 5 28 2" xfId="15450" xr:uid="{00000000-0005-0000-0000-0000803C0000}"/>
    <cellStyle name="Normal 2 5 28 2 2" xfId="15451" xr:uid="{00000000-0005-0000-0000-0000813C0000}"/>
    <cellStyle name="Normal 2 5 28 3" xfId="15452" xr:uid="{00000000-0005-0000-0000-0000823C0000}"/>
    <cellStyle name="Normal 2 5 29" xfId="15453" xr:uid="{00000000-0005-0000-0000-0000833C0000}"/>
    <cellStyle name="Normal 2 5 29 2" xfId="15454" xr:uid="{00000000-0005-0000-0000-0000843C0000}"/>
    <cellStyle name="Normal 2 5 29 2 2" xfId="15455" xr:uid="{00000000-0005-0000-0000-0000853C0000}"/>
    <cellStyle name="Normal 2 5 29 3" xfId="15456" xr:uid="{00000000-0005-0000-0000-0000863C0000}"/>
    <cellStyle name="Normal 2 5 3" xfId="15457" xr:uid="{00000000-0005-0000-0000-0000873C0000}"/>
    <cellStyle name="Normal 2 5 3 2" xfId="15458" xr:uid="{00000000-0005-0000-0000-0000883C0000}"/>
    <cellStyle name="Normal 2 5 3 2 2" xfId="15459" xr:uid="{00000000-0005-0000-0000-0000893C0000}"/>
    <cellStyle name="Normal 2 5 3 3" xfId="15460" xr:uid="{00000000-0005-0000-0000-00008A3C0000}"/>
    <cellStyle name="Normal 2 5 30" xfId="15461" xr:uid="{00000000-0005-0000-0000-00008B3C0000}"/>
    <cellStyle name="Normal 2 5 30 2" xfId="15462" xr:uid="{00000000-0005-0000-0000-00008C3C0000}"/>
    <cellStyle name="Normal 2 5 30 2 2" xfId="15463" xr:uid="{00000000-0005-0000-0000-00008D3C0000}"/>
    <cellStyle name="Normal 2 5 30 3" xfId="15464" xr:uid="{00000000-0005-0000-0000-00008E3C0000}"/>
    <cellStyle name="Normal 2 5 31" xfId="15465" xr:uid="{00000000-0005-0000-0000-00008F3C0000}"/>
    <cellStyle name="Normal 2 5 31 2" xfId="15466" xr:uid="{00000000-0005-0000-0000-0000903C0000}"/>
    <cellStyle name="Normal 2 5 31 2 2" xfId="15467" xr:uid="{00000000-0005-0000-0000-0000913C0000}"/>
    <cellStyle name="Normal 2 5 31 3" xfId="15468" xr:uid="{00000000-0005-0000-0000-0000923C0000}"/>
    <cellStyle name="Normal 2 5 32" xfId="15469" xr:uid="{00000000-0005-0000-0000-0000933C0000}"/>
    <cellStyle name="Normal 2 5 32 2" xfId="15470" xr:uid="{00000000-0005-0000-0000-0000943C0000}"/>
    <cellStyle name="Normal 2 5 32 2 2" xfId="15471" xr:uid="{00000000-0005-0000-0000-0000953C0000}"/>
    <cellStyle name="Normal 2 5 32 3" xfId="15472" xr:uid="{00000000-0005-0000-0000-0000963C0000}"/>
    <cellStyle name="Normal 2 5 33" xfId="15473" xr:uid="{00000000-0005-0000-0000-0000973C0000}"/>
    <cellStyle name="Normal 2 5 33 2" xfId="15474" xr:uid="{00000000-0005-0000-0000-0000983C0000}"/>
    <cellStyle name="Normal 2 5 33 2 2" xfId="15475" xr:uid="{00000000-0005-0000-0000-0000993C0000}"/>
    <cellStyle name="Normal 2 5 33 3" xfId="15476" xr:uid="{00000000-0005-0000-0000-00009A3C0000}"/>
    <cellStyle name="Normal 2 5 34" xfId="15477" xr:uid="{00000000-0005-0000-0000-00009B3C0000}"/>
    <cellStyle name="Normal 2 5 34 2" xfId="15478" xr:uid="{00000000-0005-0000-0000-00009C3C0000}"/>
    <cellStyle name="Normal 2 5 34 2 2" xfId="15479" xr:uid="{00000000-0005-0000-0000-00009D3C0000}"/>
    <cellStyle name="Normal 2 5 34 3" xfId="15480" xr:uid="{00000000-0005-0000-0000-00009E3C0000}"/>
    <cellStyle name="Normal 2 5 35" xfId="15481" xr:uid="{00000000-0005-0000-0000-00009F3C0000}"/>
    <cellStyle name="Normal 2 5 35 2" xfId="15482" xr:uid="{00000000-0005-0000-0000-0000A03C0000}"/>
    <cellStyle name="Normal 2 5 35 2 2" xfId="15483" xr:uid="{00000000-0005-0000-0000-0000A13C0000}"/>
    <cellStyle name="Normal 2 5 35 3" xfId="15484" xr:uid="{00000000-0005-0000-0000-0000A23C0000}"/>
    <cellStyle name="Normal 2 5 36" xfId="15485" xr:uid="{00000000-0005-0000-0000-0000A33C0000}"/>
    <cellStyle name="Normal 2 5 36 2" xfId="15486" xr:uid="{00000000-0005-0000-0000-0000A43C0000}"/>
    <cellStyle name="Normal 2 5 36 2 2" xfId="15487" xr:uid="{00000000-0005-0000-0000-0000A53C0000}"/>
    <cellStyle name="Normal 2 5 36 3" xfId="15488" xr:uid="{00000000-0005-0000-0000-0000A63C0000}"/>
    <cellStyle name="Normal 2 5 37" xfId="15489" xr:uid="{00000000-0005-0000-0000-0000A73C0000}"/>
    <cellStyle name="Normal 2 5 37 2" xfId="15490" xr:uid="{00000000-0005-0000-0000-0000A83C0000}"/>
    <cellStyle name="Normal 2 5 37 2 2" xfId="15491" xr:uid="{00000000-0005-0000-0000-0000A93C0000}"/>
    <cellStyle name="Normal 2 5 37 3" xfId="15492" xr:uid="{00000000-0005-0000-0000-0000AA3C0000}"/>
    <cellStyle name="Normal 2 5 38" xfId="15493" xr:uid="{00000000-0005-0000-0000-0000AB3C0000}"/>
    <cellStyle name="Normal 2 5 38 2" xfId="15494" xr:uid="{00000000-0005-0000-0000-0000AC3C0000}"/>
    <cellStyle name="Normal 2 5 38 2 2" xfId="15495" xr:uid="{00000000-0005-0000-0000-0000AD3C0000}"/>
    <cellStyle name="Normal 2 5 38 3" xfId="15496" xr:uid="{00000000-0005-0000-0000-0000AE3C0000}"/>
    <cellStyle name="Normal 2 5 39" xfId="15497" xr:uid="{00000000-0005-0000-0000-0000AF3C0000}"/>
    <cellStyle name="Normal 2 5 39 2" xfId="15498" xr:uid="{00000000-0005-0000-0000-0000B03C0000}"/>
    <cellStyle name="Normal 2 5 39 2 2" xfId="15499" xr:uid="{00000000-0005-0000-0000-0000B13C0000}"/>
    <cellStyle name="Normal 2 5 39 3" xfId="15500" xr:uid="{00000000-0005-0000-0000-0000B23C0000}"/>
    <cellStyle name="Normal 2 5 4" xfId="15501" xr:uid="{00000000-0005-0000-0000-0000B33C0000}"/>
    <cellStyle name="Normal 2 5 4 2" xfId="15502" xr:uid="{00000000-0005-0000-0000-0000B43C0000}"/>
    <cellStyle name="Normal 2 5 4 2 2" xfId="15503" xr:uid="{00000000-0005-0000-0000-0000B53C0000}"/>
    <cellStyle name="Normal 2 5 4 3" xfId="15504" xr:uid="{00000000-0005-0000-0000-0000B63C0000}"/>
    <cellStyle name="Normal 2 5 40" xfId="15505" xr:uid="{00000000-0005-0000-0000-0000B73C0000}"/>
    <cellStyle name="Normal 2 5 40 2" xfId="15506" xr:uid="{00000000-0005-0000-0000-0000B83C0000}"/>
    <cellStyle name="Normal 2 5 40 2 2" xfId="15507" xr:uid="{00000000-0005-0000-0000-0000B93C0000}"/>
    <cellStyle name="Normal 2 5 40 3" xfId="15508" xr:uid="{00000000-0005-0000-0000-0000BA3C0000}"/>
    <cellStyle name="Normal 2 5 41" xfId="15509" xr:uid="{00000000-0005-0000-0000-0000BB3C0000}"/>
    <cellStyle name="Normal 2 5 41 2" xfId="15510" xr:uid="{00000000-0005-0000-0000-0000BC3C0000}"/>
    <cellStyle name="Normal 2 5 41 2 2" xfId="15511" xr:uid="{00000000-0005-0000-0000-0000BD3C0000}"/>
    <cellStyle name="Normal 2 5 41 3" xfId="15512" xr:uid="{00000000-0005-0000-0000-0000BE3C0000}"/>
    <cellStyle name="Normal 2 5 42" xfId="15513" xr:uid="{00000000-0005-0000-0000-0000BF3C0000}"/>
    <cellStyle name="Normal 2 5 42 2" xfId="15514" xr:uid="{00000000-0005-0000-0000-0000C03C0000}"/>
    <cellStyle name="Normal 2 5 42 2 2" xfId="15515" xr:uid="{00000000-0005-0000-0000-0000C13C0000}"/>
    <cellStyle name="Normal 2 5 42 3" xfId="15516" xr:uid="{00000000-0005-0000-0000-0000C23C0000}"/>
    <cellStyle name="Normal 2 5 43" xfId="15517" xr:uid="{00000000-0005-0000-0000-0000C33C0000}"/>
    <cellStyle name="Normal 2 5 43 2" xfId="15518" xr:uid="{00000000-0005-0000-0000-0000C43C0000}"/>
    <cellStyle name="Normal 2 5 43 2 2" xfId="15519" xr:uid="{00000000-0005-0000-0000-0000C53C0000}"/>
    <cellStyle name="Normal 2 5 43 3" xfId="15520" xr:uid="{00000000-0005-0000-0000-0000C63C0000}"/>
    <cellStyle name="Normal 2 5 44" xfId="15521" xr:uid="{00000000-0005-0000-0000-0000C73C0000}"/>
    <cellStyle name="Normal 2 5 44 2" xfId="15522" xr:uid="{00000000-0005-0000-0000-0000C83C0000}"/>
    <cellStyle name="Normal 2 5 44 2 2" xfId="15523" xr:uid="{00000000-0005-0000-0000-0000C93C0000}"/>
    <cellStyle name="Normal 2 5 44 3" xfId="15524" xr:uid="{00000000-0005-0000-0000-0000CA3C0000}"/>
    <cellStyle name="Normal 2 5 45" xfId="15525" xr:uid="{00000000-0005-0000-0000-0000CB3C0000}"/>
    <cellStyle name="Normal 2 5 45 2" xfId="15526" xr:uid="{00000000-0005-0000-0000-0000CC3C0000}"/>
    <cellStyle name="Normal 2 5 45 2 2" xfId="15527" xr:uid="{00000000-0005-0000-0000-0000CD3C0000}"/>
    <cellStyle name="Normal 2 5 45 3" xfId="15528" xr:uid="{00000000-0005-0000-0000-0000CE3C0000}"/>
    <cellStyle name="Normal 2 5 46" xfId="15529" xr:uid="{00000000-0005-0000-0000-0000CF3C0000}"/>
    <cellStyle name="Normal 2 5 46 2" xfId="15530" xr:uid="{00000000-0005-0000-0000-0000D03C0000}"/>
    <cellStyle name="Normal 2 5 46 2 2" xfId="15531" xr:uid="{00000000-0005-0000-0000-0000D13C0000}"/>
    <cellStyle name="Normal 2 5 46 3" xfId="15532" xr:uid="{00000000-0005-0000-0000-0000D23C0000}"/>
    <cellStyle name="Normal 2 5 47" xfId="15533" xr:uid="{00000000-0005-0000-0000-0000D33C0000}"/>
    <cellStyle name="Normal 2 5 47 2" xfId="15534" xr:uid="{00000000-0005-0000-0000-0000D43C0000}"/>
    <cellStyle name="Normal 2 5 47 2 2" xfId="15535" xr:uid="{00000000-0005-0000-0000-0000D53C0000}"/>
    <cellStyle name="Normal 2 5 47 3" xfId="15536" xr:uid="{00000000-0005-0000-0000-0000D63C0000}"/>
    <cellStyle name="Normal 2 5 48" xfId="15537" xr:uid="{00000000-0005-0000-0000-0000D73C0000}"/>
    <cellStyle name="Normal 2 5 48 2" xfId="15538" xr:uid="{00000000-0005-0000-0000-0000D83C0000}"/>
    <cellStyle name="Normal 2 5 48 2 2" xfId="15539" xr:uid="{00000000-0005-0000-0000-0000D93C0000}"/>
    <cellStyle name="Normal 2 5 48 3" xfId="15540" xr:uid="{00000000-0005-0000-0000-0000DA3C0000}"/>
    <cellStyle name="Normal 2 5 49" xfId="15541" xr:uid="{00000000-0005-0000-0000-0000DB3C0000}"/>
    <cellStyle name="Normal 2 5 49 2" xfId="15542" xr:uid="{00000000-0005-0000-0000-0000DC3C0000}"/>
    <cellStyle name="Normal 2 5 49 2 2" xfId="15543" xr:uid="{00000000-0005-0000-0000-0000DD3C0000}"/>
    <cellStyle name="Normal 2 5 49 3" xfId="15544" xr:uid="{00000000-0005-0000-0000-0000DE3C0000}"/>
    <cellStyle name="Normal 2 5 5" xfId="15545" xr:uid="{00000000-0005-0000-0000-0000DF3C0000}"/>
    <cellStyle name="Normal 2 5 5 2" xfId="15546" xr:uid="{00000000-0005-0000-0000-0000E03C0000}"/>
    <cellStyle name="Normal 2 5 5 2 2" xfId="15547" xr:uid="{00000000-0005-0000-0000-0000E13C0000}"/>
    <cellStyle name="Normal 2 5 5 3" xfId="15548" xr:uid="{00000000-0005-0000-0000-0000E23C0000}"/>
    <cellStyle name="Normal 2 5 50" xfId="15549" xr:uid="{00000000-0005-0000-0000-0000E33C0000}"/>
    <cellStyle name="Normal 2 5 50 2" xfId="15550" xr:uid="{00000000-0005-0000-0000-0000E43C0000}"/>
    <cellStyle name="Normal 2 5 50 2 2" xfId="15551" xr:uid="{00000000-0005-0000-0000-0000E53C0000}"/>
    <cellStyle name="Normal 2 5 50 3" xfId="15552" xr:uid="{00000000-0005-0000-0000-0000E63C0000}"/>
    <cellStyle name="Normal 2 5 51" xfId="15553" xr:uid="{00000000-0005-0000-0000-0000E73C0000}"/>
    <cellStyle name="Normal 2 5 51 2" xfId="15554" xr:uid="{00000000-0005-0000-0000-0000E83C0000}"/>
    <cellStyle name="Normal 2 5 51 2 2" xfId="15555" xr:uid="{00000000-0005-0000-0000-0000E93C0000}"/>
    <cellStyle name="Normal 2 5 51 3" xfId="15556" xr:uid="{00000000-0005-0000-0000-0000EA3C0000}"/>
    <cellStyle name="Normal 2 5 52" xfId="15557" xr:uid="{00000000-0005-0000-0000-0000EB3C0000}"/>
    <cellStyle name="Normal 2 5 52 2" xfId="15558" xr:uid="{00000000-0005-0000-0000-0000EC3C0000}"/>
    <cellStyle name="Normal 2 5 52 2 2" xfId="15559" xr:uid="{00000000-0005-0000-0000-0000ED3C0000}"/>
    <cellStyle name="Normal 2 5 52 3" xfId="15560" xr:uid="{00000000-0005-0000-0000-0000EE3C0000}"/>
    <cellStyle name="Normal 2 5 53" xfId="15561" xr:uid="{00000000-0005-0000-0000-0000EF3C0000}"/>
    <cellStyle name="Normal 2 5 53 2" xfId="15562" xr:uid="{00000000-0005-0000-0000-0000F03C0000}"/>
    <cellStyle name="Normal 2 5 53 2 2" xfId="15563" xr:uid="{00000000-0005-0000-0000-0000F13C0000}"/>
    <cellStyle name="Normal 2 5 53 3" xfId="15564" xr:uid="{00000000-0005-0000-0000-0000F23C0000}"/>
    <cellStyle name="Normal 2 5 54" xfId="15565" xr:uid="{00000000-0005-0000-0000-0000F33C0000}"/>
    <cellStyle name="Normal 2 5 54 2" xfId="15566" xr:uid="{00000000-0005-0000-0000-0000F43C0000}"/>
    <cellStyle name="Normal 2 5 54 2 2" xfId="15567" xr:uid="{00000000-0005-0000-0000-0000F53C0000}"/>
    <cellStyle name="Normal 2 5 54 3" xfId="15568" xr:uid="{00000000-0005-0000-0000-0000F63C0000}"/>
    <cellStyle name="Normal 2 5 55" xfId="15569" xr:uid="{00000000-0005-0000-0000-0000F73C0000}"/>
    <cellStyle name="Normal 2 5 55 2" xfId="15570" xr:uid="{00000000-0005-0000-0000-0000F83C0000}"/>
    <cellStyle name="Normal 2 5 55 2 2" xfId="15571" xr:uid="{00000000-0005-0000-0000-0000F93C0000}"/>
    <cellStyle name="Normal 2 5 55 3" xfId="15572" xr:uid="{00000000-0005-0000-0000-0000FA3C0000}"/>
    <cellStyle name="Normal 2 5 56" xfId="15573" xr:uid="{00000000-0005-0000-0000-0000FB3C0000}"/>
    <cellStyle name="Normal 2 5 56 2" xfId="15574" xr:uid="{00000000-0005-0000-0000-0000FC3C0000}"/>
    <cellStyle name="Normal 2 5 56 2 2" xfId="15575" xr:uid="{00000000-0005-0000-0000-0000FD3C0000}"/>
    <cellStyle name="Normal 2 5 56 3" xfId="15576" xr:uid="{00000000-0005-0000-0000-0000FE3C0000}"/>
    <cellStyle name="Normal 2 5 57" xfId="15577" xr:uid="{00000000-0005-0000-0000-0000FF3C0000}"/>
    <cellStyle name="Normal 2 5 57 2" xfId="15578" xr:uid="{00000000-0005-0000-0000-0000003D0000}"/>
    <cellStyle name="Normal 2 5 57 2 2" xfId="15579" xr:uid="{00000000-0005-0000-0000-0000013D0000}"/>
    <cellStyle name="Normal 2 5 57 3" xfId="15580" xr:uid="{00000000-0005-0000-0000-0000023D0000}"/>
    <cellStyle name="Normal 2 5 58" xfId="15581" xr:uid="{00000000-0005-0000-0000-0000033D0000}"/>
    <cellStyle name="Normal 2 5 58 2" xfId="15582" xr:uid="{00000000-0005-0000-0000-0000043D0000}"/>
    <cellStyle name="Normal 2 5 58 2 2" xfId="15583" xr:uid="{00000000-0005-0000-0000-0000053D0000}"/>
    <cellStyle name="Normal 2 5 58 3" xfId="15584" xr:uid="{00000000-0005-0000-0000-0000063D0000}"/>
    <cellStyle name="Normal 2 5 59" xfId="15585" xr:uid="{00000000-0005-0000-0000-0000073D0000}"/>
    <cellStyle name="Normal 2 5 59 2" xfId="15586" xr:uid="{00000000-0005-0000-0000-0000083D0000}"/>
    <cellStyle name="Normal 2 5 59 2 2" xfId="15587" xr:uid="{00000000-0005-0000-0000-0000093D0000}"/>
    <cellStyle name="Normal 2 5 59 3" xfId="15588" xr:uid="{00000000-0005-0000-0000-00000A3D0000}"/>
    <cellStyle name="Normal 2 5 6" xfId="15589" xr:uid="{00000000-0005-0000-0000-00000B3D0000}"/>
    <cellStyle name="Normal 2 5 6 2" xfId="15590" xr:uid="{00000000-0005-0000-0000-00000C3D0000}"/>
    <cellStyle name="Normal 2 5 6 2 2" xfId="15591" xr:uid="{00000000-0005-0000-0000-00000D3D0000}"/>
    <cellStyle name="Normal 2 5 6 3" xfId="15592" xr:uid="{00000000-0005-0000-0000-00000E3D0000}"/>
    <cellStyle name="Normal 2 5 60" xfId="15593" xr:uid="{00000000-0005-0000-0000-00000F3D0000}"/>
    <cellStyle name="Normal 2 5 60 2" xfId="15594" xr:uid="{00000000-0005-0000-0000-0000103D0000}"/>
    <cellStyle name="Normal 2 5 60 2 2" xfId="15595" xr:uid="{00000000-0005-0000-0000-0000113D0000}"/>
    <cellStyle name="Normal 2 5 60 3" xfId="15596" xr:uid="{00000000-0005-0000-0000-0000123D0000}"/>
    <cellStyle name="Normal 2 5 61" xfId="15597" xr:uid="{00000000-0005-0000-0000-0000133D0000}"/>
    <cellStyle name="Normal 2 5 61 2" xfId="15598" xr:uid="{00000000-0005-0000-0000-0000143D0000}"/>
    <cellStyle name="Normal 2 5 61 2 2" xfId="15599" xr:uid="{00000000-0005-0000-0000-0000153D0000}"/>
    <cellStyle name="Normal 2 5 61 3" xfId="15600" xr:uid="{00000000-0005-0000-0000-0000163D0000}"/>
    <cellStyle name="Normal 2 5 62" xfId="15601" xr:uid="{00000000-0005-0000-0000-0000173D0000}"/>
    <cellStyle name="Normal 2 5 62 2" xfId="15602" xr:uid="{00000000-0005-0000-0000-0000183D0000}"/>
    <cellStyle name="Normal 2 5 62 2 2" xfId="15603" xr:uid="{00000000-0005-0000-0000-0000193D0000}"/>
    <cellStyle name="Normal 2 5 62 3" xfId="15604" xr:uid="{00000000-0005-0000-0000-00001A3D0000}"/>
    <cellStyle name="Normal 2 5 63" xfId="15605" xr:uid="{00000000-0005-0000-0000-00001B3D0000}"/>
    <cellStyle name="Normal 2 5 63 2" xfId="15606" xr:uid="{00000000-0005-0000-0000-00001C3D0000}"/>
    <cellStyle name="Normal 2 5 63 2 2" xfId="15607" xr:uid="{00000000-0005-0000-0000-00001D3D0000}"/>
    <cellStyle name="Normal 2 5 63 3" xfId="15608" xr:uid="{00000000-0005-0000-0000-00001E3D0000}"/>
    <cellStyle name="Normal 2 5 64" xfId="15609" xr:uid="{00000000-0005-0000-0000-00001F3D0000}"/>
    <cellStyle name="Normal 2 5 64 2" xfId="15610" xr:uid="{00000000-0005-0000-0000-0000203D0000}"/>
    <cellStyle name="Normal 2 5 64 2 2" xfId="15611" xr:uid="{00000000-0005-0000-0000-0000213D0000}"/>
    <cellStyle name="Normal 2 5 64 3" xfId="15612" xr:uid="{00000000-0005-0000-0000-0000223D0000}"/>
    <cellStyle name="Normal 2 5 65" xfId="15613" xr:uid="{00000000-0005-0000-0000-0000233D0000}"/>
    <cellStyle name="Normal 2 5 65 2" xfId="15614" xr:uid="{00000000-0005-0000-0000-0000243D0000}"/>
    <cellStyle name="Normal 2 5 65 2 2" xfId="15615" xr:uid="{00000000-0005-0000-0000-0000253D0000}"/>
    <cellStyle name="Normal 2 5 65 3" xfId="15616" xr:uid="{00000000-0005-0000-0000-0000263D0000}"/>
    <cellStyle name="Normal 2 5 66" xfId="15617" xr:uid="{00000000-0005-0000-0000-0000273D0000}"/>
    <cellStyle name="Normal 2 5 66 2" xfId="15618" xr:uid="{00000000-0005-0000-0000-0000283D0000}"/>
    <cellStyle name="Normal 2 5 66 2 2" xfId="15619" xr:uid="{00000000-0005-0000-0000-0000293D0000}"/>
    <cellStyle name="Normal 2 5 66 3" xfId="15620" xr:uid="{00000000-0005-0000-0000-00002A3D0000}"/>
    <cellStyle name="Normal 2 5 67" xfId="15621" xr:uid="{00000000-0005-0000-0000-00002B3D0000}"/>
    <cellStyle name="Normal 2 5 67 2" xfId="15622" xr:uid="{00000000-0005-0000-0000-00002C3D0000}"/>
    <cellStyle name="Normal 2 5 67 2 2" xfId="15623" xr:uid="{00000000-0005-0000-0000-00002D3D0000}"/>
    <cellStyle name="Normal 2 5 67 3" xfId="15624" xr:uid="{00000000-0005-0000-0000-00002E3D0000}"/>
    <cellStyle name="Normal 2 5 68" xfId="15625" xr:uid="{00000000-0005-0000-0000-00002F3D0000}"/>
    <cellStyle name="Normal 2 5 68 2" xfId="15626" xr:uid="{00000000-0005-0000-0000-0000303D0000}"/>
    <cellStyle name="Normal 2 5 68 2 2" xfId="15627" xr:uid="{00000000-0005-0000-0000-0000313D0000}"/>
    <cellStyle name="Normal 2 5 68 3" xfId="15628" xr:uid="{00000000-0005-0000-0000-0000323D0000}"/>
    <cellStyle name="Normal 2 5 69" xfId="15629" xr:uid="{00000000-0005-0000-0000-0000333D0000}"/>
    <cellStyle name="Normal 2 5 69 2" xfId="15630" xr:uid="{00000000-0005-0000-0000-0000343D0000}"/>
    <cellStyle name="Normal 2 5 69 2 2" xfId="15631" xr:uid="{00000000-0005-0000-0000-0000353D0000}"/>
    <cellStyle name="Normal 2 5 69 3" xfId="15632" xr:uid="{00000000-0005-0000-0000-0000363D0000}"/>
    <cellStyle name="Normal 2 5 7" xfId="15633" xr:uid="{00000000-0005-0000-0000-0000373D0000}"/>
    <cellStyle name="Normal 2 5 7 2" xfId="15634" xr:uid="{00000000-0005-0000-0000-0000383D0000}"/>
    <cellStyle name="Normal 2 5 7 2 2" xfId="15635" xr:uid="{00000000-0005-0000-0000-0000393D0000}"/>
    <cellStyle name="Normal 2 5 7 3" xfId="15636" xr:uid="{00000000-0005-0000-0000-00003A3D0000}"/>
    <cellStyle name="Normal 2 5 70" xfId="15637" xr:uid="{00000000-0005-0000-0000-00003B3D0000}"/>
    <cellStyle name="Normal 2 5 70 2" xfId="15638" xr:uid="{00000000-0005-0000-0000-00003C3D0000}"/>
    <cellStyle name="Normal 2 5 70 2 2" xfId="15639" xr:uid="{00000000-0005-0000-0000-00003D3D0000}"/>
    <cellStyle name="Normal 2 5 70 3" xfId="15640" xr:uid="{00000000-0005-0000-0000-00003E3D0000}"/>
    <cellStyle name="Normal 2 5 71" xfId="15641" xr:uid="{00000000-0005-0000-0000-00003F3D0000}"/>
    <cellStyle name="Normal 2 5 71 2" xfId="15642" xr:uid="{00000000-0005-0000-0000-0000403D0000}"/>
    <cellStyle name="Normal 2 5 71 2 2" xfId="15643" xr:uid="{00000000-0005-0000-0000-0000413D0000}"/>
    <cellStyle name="Normal 2 5 71 3" xfId="15644" xr:uid="{00000000-0005-0000-0000-0000423D0000}"/>
    <cellStyle name="Normal 2 5 72" xfId="15645" xr:uid="{00000000-0005-0000-0000-0000433D0000}"/>
    <cellStyle name="Normal 2 5 72 2" xfId="15646" xr:uid="{00000000-0005-0000-0000-0000443D0000}"/>
    <cellStyle name="Normal 2 5 72 2 2" xfId="15647" xr:uid="{00000000-0005-0000-0000-0000453D0000}"/>
    <cellStyle name="Normal 2 5 72 3" xfId="15648" xr:uid="{00000000-0005-0000-0000-0000463D0000}"/>
    <cellStyle name="Normal 2 5 73" xfId="15649" xr:uid="{00000000-0005-0000-0000-0000473D0000}"/>
    <cellStyle name="Normal 2 5 73 2" xfId="15650" xr:uid="{00000000-0005-0000-0000-0000483D0000}"/>
    <cellStyle name="Normal 2 5 73 2 2" xfId="15651" xr:uid="{00000000-0005-0000-0000-0000493D0000}"/>
    <cellStyle name="Normal 2 5 73 3" xfId="15652" xr:uid="{00000000-0005-0000-0000-00004A3D0000}"/>
    <cellStyle name="Normal 2 5 74" xfId="15653" xr:uid="{00000000-0005-0000-0000-00004B3D0000}"/>
    <cellStyle name="Normal 2 5 74 2" xfId="15654" xr:uid="{00000000-0005-0000-0000-00004C3D0000}"/>
    <cellStyle name="Normal 2 5 74 2 2" xfId="15655" xr:uid="{00000000-0005-0000-0000-00004D3D0000}"/>
    <cellStyle name="Normal 2 5 74 3" xfId="15656" xr:uid="{00000000-0005-0000-0000-00004E3D0000}"/>
    <cellStyle name="Normal 2 5 75" xfId="15657" xr:uid="{00000000-0005-0000-0000-00004F3D0000}"/>
    <cellStyle name="Normal 2 5 75 2" xfId="15658" xr:uid="{00000000-0005-0000-0000-0000503D0000}"/>
    <cellStyle name="Normal 2 5 75 2 2" xfId="15659" xr:uid="{00000000-0005-0000-0000-0000513D0000}"/>
    <cellStyle name="Normal 2 5 75 3" xfId="15660" xr:uid="{00000000-0005-0000-0000-0000523D0000}"/>
    <cellStyle name="Normal 2 5 76" xfId="15661" xr:uid="{00000000-0005-0000-0000-0000533D0000}"/>
    <cellStyle name="Normal 2 5 76 2" xfId="15662" xr:uid="{00000000-0005-0000-0000-0000543D0000}"/>
    <cellStyle name="Normal 2 5 76 2 2" xfId="15663" xr:uid="{00000000-0005-0000-0000-0000553D0000}"/>
    <cellStyle name="Normal 2 5 76 3" xfId="15664" xr:uid="{00000000-0005-0000-0000-0000563D0000}"/>
    <cellStyle name="Normal 2 5 77" xfId="15665" xr:uid="{00000000-0005-0000-0000-0000573D0000}"/>
    <cellStyle name="Normal 2 5 77 2" xfId="15666" xr:uid="{00000000-0005-0000-0000-0000583D0000}"/>
    <cellStyle name="Normal 2 5 77 2 2" xfId="15667" xr:uid="{00000000-0005-0000-0000-0000593D0000}"/>
    <cellStyle name="Normal 2 5 77 3" xfId="15668" xr:uid="{00000000-0005-0000-0000-00005A3D0000}"/>
    <cellStyle name="Normal 2 5 78" xfId="15669" xr:uid="{00000000-0005-0000-0000-00005B3D0000}"/>
    <cellStyle name="Normal 2 5 78 2" xfId="15670" xr:uid="{00000000-0005-0000-0000-00005C3D0000}"/>
    <cellStyle name="Normal 2 5 78 2 2" xfId="15671" xr:uid="{00000000-0005-0000-0000-00005D3D0000}"/>
    <cellStyle name="Normal 2 5 78 3" xfId="15672" xr:uid="{00000000-0005-0000-0000-00005E3D0000}"/>
    <cellStyle name="Normal 2 5 79" xfId="15673" xr:uid="{00000000-0005-0000-0000-00005F3D0000}"/>
    <cellStyle name="Normal 2 5 79 2" xfId="15674" xr:uid="{00000000-0005-0000-0000-0000603D0000}"/>
    <cellStyle name="Normal 2 5 79 2 2" xfId="15675" xr:uid="{00000000-0005-0000-0000-0000613D0000}"/>
    <cellStyle name="Normal 2 5 79 3" xfId="15676" xr:uid="{00000000-0005-0000-0000-0000623D0000}"/>
    <cellStyle name="Normal 2 5 8" xfId="15677" xr:uid="{00000000-0005-0000-0000-0000633D0000}"/>
    <cellStyle name="Normal 2 5 8 2" xfId="15678" xr:uid="{00000000-0005-0000-0000-0000643D0000}"/>
    <cellStyle name="Normal 2 5 8 2 2" xfId="15679" xr:uid="{00000000-0005-0000-0000-0000653D0000}"/>
    <cellStyle name="Normal 2 5 8 3" xfId="15680" xr:uid="{00000000-0005-0000-0000-0000663D0000}"/>
    <cellStyle name="Normal 2 5 80" xfId="15681" xr:uid="{00000000-0005-0000-0000-0000673D0000}"/>
    <cellStyle name="Normal 2 5 80 2" xfId="15682" xr:uid="{00000000-0005-0000-0000-0000683D0000}"/>
    <cellStyle name="Normal 2 5 80 2 2" xfId="15683" xr:uid="{00000000-0005-0000-0000-0000693D0000}"/>
    <cellStyle name="Normal 2 5 80 3" xfId="15684" xr:uid="{00000000-0005-0000-0000-00006A3D0000}"/>
    <cellStyle name="Normal 2 5 81" xfId="15685" xr:uid="{00000000-0005-0000-0000-00006B3D0000}"/>
    <cellStyle name="Normal 2 5 81 2" xfId="15686" xr:uid="{00000000-0005-0000-0000-00006C3D0000}"/>
    <cellStyle name="Normal 2 5 81 2 2" xfId="15687" xr:uid="{00000000-0005-0000-0000-00006D3D0000}"/>
    <cellStyle name="Normal 2 5 81 3" xfId="15688" xr:uid="{00000000-0005-0000-0000-00006E3D0000}"/>
    <cellStyle name="Normal 2 5 82" xfId="15689" xr:uid="{00000000-0005-0000-0000-00006F3D0000}"/>
    <cellStyle name="Normal 2 5 82 2" xfId="15690" xr:uid="{00000000-0005-0000-0000-0000703D0000}"/>
    <cellStyle name="Normal 2 5 82 2 2" xfId="15691" xr:uid="{00000000-0005-0000-0000-0000713D0000}"/>
    <cellStyle name="Normal 2 5 82 3" xfId="15692" xr:uid="{00000000-0005-0000-0000-0000723D0000}"/>
    <cellStyle name="Normal 2 5 83" xfId="15693" xr:uid="{00000000-0005-0000-0000-0000733D0000}"/>
    <cellStyle name="Normal 2 5 83 2" xfId="15694" xr:uid="{00000000-0005-0000-0000-0000743D0000}"/>
    <cellStyle name="Normal 2 5 83 2 2" xfId="15695" xr:uid="{00000000-0005-0000-0000-0000753D0000}"/>
    <cellStyle name="Normal 2 5 83 3" xfId="15696" xr:uid="{00000000-0005-0000-0000-0000763D0000}"/>
    <cellStyle name="Normal 2 5 84" xfId="15697" xr:uid="{00000000-0005-0000-0000-0000773D0000}"/>
    <cellStyle name="Normal 2 5 84 2" xfId="15698" xr:uid="{00000000-0005-0000-0000-0000783D0000}"/>
    <cellStyle name="Normal 2 5 84 2 2" xfId="15699" xr:uid="{00000000-0005-0000-0000-0000793D0000}"/>
    <cellStyle name="Normal 2 5 84 3" xfId="15700" xr:uid="{00000000-0005-0000-0000-00007A3D0000}"/>
    <cellStyle name="Normal 2 5 85" xfId="15701" xr:uid="{00000000-0005-0000-0000-00007B3D0000}"/>
    <cellStyle name="Normal 2 5 85 2" xfId="15702" xr:uid="{00000000-0005-0000-0000-00007C3D0000}"/>
    <cellStyle name="Normal 2 5 85 2 2" xfId="15703" xr:uid="{00000000-0005-0000-0000-00007D3D0000}"/>
    <cellStyle name="Normal 2 5 85 3" xfId="15704" xr:uid="{00000000-0005-0000-0000-00007E3D0000}"/>
    <cellStyle name="Normal 2 5 86" xfId="15705" xr:uid="{00000000-0005-0000-0000-00007F3D0000}"/>
    <cellStyle name="Normal 2 5 86 2" xfId="15706" xr:uid="{00000000-0005-0000-0000-0000803D0000}"/>
    <cellStyle name="Normal 2 5 86 2 2" xfId="15707" xr:uid="{00000000-0005-0000-0000-0000813D0000}"/>
    <cellStyle name="Normal 2 5 86 3" xfId="15708" xr:uid="{00000000-0005-0000-0000-0000823D0000}"/>
    <cellStyle name="Normal 2 5 87" xfId="15709" xr:uid="{00000000-0005-0000-0000-0000833D0000}"/>
    <cellStyle name="Normal 2 5 87 2" xfId="15710" xr:uid="{00000000-0005-0000-0000-0000843D0000}"/>
    <cellStyle name="Normal 2 5 87 2 2" xfId="15711" xr:uid="{00000000-0005-0000-0000-0000853D0000}"/>
    <cellStyle name="Normal 2 5 87 3" xfId="15712" xr:uid="{00000000-0005-0000-0000-0000863D0000}"/>
    <cellStyle name="Normal 2 5 88" xfId="15713" xr:uid="{00000000-0005-0000-0000-0000873D0000}"/>
    <cellStyle name="Normal 2 5 89" xfId="15714" xr:uid="{00000000-0005-0000-0000-0000883D0000}"/>
    <cellStyle name="Normal 2 5 89 2" xfId="15715" xr:uid="{00000000-0005-0000-0000-0000893D0000}"/>
    <cellStyle name="Normal 2 5 9" xfId="15716" xr:uid="{00000000-0005-0000-0000-00008A3D0000}"/>
    <cellStyle name="Normal 2 5 9 2" xfId="15717" xr:uid="{00000000-0005-0000-0000-00008B3D0000}"/>
    <cellStyle name="Normal 2 5 9 2 2" xfId="15718" xr:uid="{00000000-0005-0000-0000-00008C3D0000}"/>
    <cellStyle name="Normal 2 5 9 3" xfId="15719" xr:uid="{00000000-0005-0000-0000-00008D3D0000}"/>
    <cellStyle name="Normal 2 5 90" xfId="15720" xr:uid="{00000000-0005-0000-0000-00008E3D0000}"/>
    <cellStyle name="Normal 2 5 91" xfId="15721" xr:uid="{00000000-0005-0000-0000-00008F3D0000}"/>
    <cellStyle name="Normal 2 5 92" xfId="15722" xr:uid="{00000000-0005-0000-0000-0000903D0000}"/>
    <cellStyle name="Normal 2 5_DEER 032008 Cost Summary Delivery - Rev 4 (2)" xfId="15723" xr:uid="{00000000-0005-0000-0000-0000913D0000}"/>
    <cellStyle name="Normal 2 50" xfId="15724" xr:uid="{00000000-0005-0000-0000-0000923D0000}"/>
    <cellStyle name="Normal 2 50 2" xfId="15725" xr:uid="{00000000-0005-0000-0000-0000933D0000}"/>
    <cellStyle name="Normal 2 50 2 2" xfId="15726" xr:uid="{00000000-0005-0000-0000-0000943D0000}"/>
    <cellStyle name="Normal 2 50 3" xfId="15727" xr:uid="{00000000-0005-0000-0000-0000953D0000}"/>
    <cellStyle name="Normal 2 51" xfId="15728" xr:uid="{00000000-0005-0000-0000-0000963D0000}"/>
    <cellStyle name="Normal 2 51 2" xfId="15729" xr:uid="{00000000-0005-0000-0000-0000973D0000}"/>
    <cellStyle name="Normal 2 51 2 2" xfId="15730" xr:uid="{00000000-0005-0000-0000-0000983D0000}"/>
    <cellStyle name="Normal 2 51 3" xfId="15731" xr:uid="{00000000-0005-0000-0000-0000993D0000}"/>
    <cellStyle name="Normal 2 52" xfId="15732" xr:uid="{00000000-0005-0000-0000-00009A3D0000}"/>
    <cellStyle name="Normal 2 52 2" xfId="15733" xr:uid="{00000000-0005-0000-0000-00009B3D0000}"/>
    <cellStyle name="Normal 2 52 2 2" xfId="15734" xr:uid="{00000000-0005-0000-0000-00009C3D0000}"/>
    <cellStyle name="Normal 2 52 3" xfId="15735" xr:uid="{00000000-0005-0000-0000-00009D3D0000}"/>
    <cellStyle name="Normal 2 53" xfId="15736" xr:uid="{00000000-0005-0000-0000-00009E3D0000}"/>
    <cellStyle name="Normal 2 53 2" xfId="15737" xr:uid="{00000000-0005-0000-0000-00009F3D0000}"/>
    <cellStyle name="Normal 2 53 2 2" xfId="15738" xr:uid="{00000000-0005-0000-0000-0000A03D0000}"/>
    <cellStyle name="Normal 2 53 3" xfId="15739" xr:uid="{00000000-0005-0000-0000-0000A13D0000}"/>
    <cellStyle name="Normal 2 54" xfId="15740" xr:uid="{00000000-0005-0000-0000-0000A23D0000}"/>
    <cellStyle name="Normal 2 54 2" xfId="15741" xr:uid="{00000000-0005-0000-0000-0000A33D0000}"/>
    <cellStyle name="Normal 2 54 2 2" xfId="15742" xr:uid="{00000000-0005-0000-0000-0000A43D0000}"/>
    <cellStyle name="Normal 2 54 3" xfId="15743" xr:uid="{00000000-0005-0000-0000-0000A53D0000}"/>
    <cellStyle name="Normal 2 55" xfId="15744" xr:uid="{00000000-0005-0000-0000-0000A63D0000}"/>
    <cellStyle name="Normal 2 55 2" xfId="15745" xr:uid="{00000000-0005-0000-0000-0000A73D0000}"/>
    <cellStyle name="Normal 2 55 2 2" xfId="15746" xr:uid="{00000000-0005-0000-0000-0000A83D0000}"/>
    <cellStyle name="Normal 2 55 3" xfId="15747" xr:uid="{00000000-0005-0000-0000-0000A93D0000}"/>
    <cellStyle name="Normal 2 56" xfId="15748" xr:uid="{00000000-0005-0000-0000-0000AA3D0000}"/>
    <cellStyle name="Normal 2 56 2" xfId="15749" xr:uid="{00000000-0005-0000-0000-0000AB3D0000}"/>
    <cellStyle name="Normal 2 56 2 2" xfId="15750" xr:uid="{00000000-0005-0000-0000-0000AC3D0000}"/>
    <cellStyle name="Normal 2 56 3" xfId="15751" xr:uid="{00000000-0005-0000-0000-0000AD3D0000}"/>
    <cellStyle name="Normal 2 57" xfId="15752" xr:uid="{00000000-0005-0000-0000-0000AE3D0000}"/>
    <cellStyle name="Normal 2 57 2" xfId="15753" xr:uid="{00000000-0005-0000-0000-0000AF3D0000}"/>
    <cellStyle name="Normal 2 57 2 2" xfId="15754" xr:uid="{00000000-0005-0000-0000-0000B03D0000}"/>
    <cellStyle name="Normal 2 57 3" xfId="15755" xr:uid="{00000000-0005-0000-0000-0000B13D0000}"/>
    <cellStyle name="Normal 2 58" xfId="15756" xr:uid="{00000000-0005-0000-0000-0000B23D0000}"/>
    <cellStyle name="Normal 2 58 2" xfId="15757" xr:uid="{00000000-0005-0000-0000-0000B33D0000}"/>
    <cellStyle name="Normal 2 58 2 2" xfId="15758" xr:uid="{00000000-0005-0000-0000-0000B43D0000}"/>
    <cellStyle name="Normal 2 58 3" xfId="15759" xr:uid="{00000000-0005-0000-0000-0000B53D0000}"/>
    <cellStyle name="Normal 2 59" xfId="15760" xr:uid="{00000000-0005-0000-0000-0000B63D0000}"/>
    <cellStyle name="Normal 2 59 2" xfId="15761" xr:uid="{00000000-0005-0000-0000-0000B73D0000}"/>
    <cellStyle name="Normal 2 59 2 2" xfId="15762" xr:uid="{00000000-0005-0000-0000-0000B83D0000}"/>
    <cellStyle name="Normal 2 59 3" xfId="15763" xr:uid="{00000000-0005-0000-0000-0000B93D0000}"/>
    <cellStyle name="Normal 2 6" xfId="15764" xr:uid="{00000000-0005-0000-0000-0000BA3D0000}"/>
    <cellStyle name="Normal 2 6 2" xfId="15765" xr:uid="{00000000-0005-0000-0000-0000BB3D0000}"/>
    <cellStyle name="Normal 2 6 2 2" xfId="15766" xr:uid="{00000000-0005-0000-0000-0000BC3D0000}"/>
    <cellStyle name="Normal 2 6 2 3" xfId="15767" xr:uid="{00000000-0005-0000-0000-0000BD3D0000}"/>
    <cellStyle name="Normal 2 6 2 4" xfId="15768" xr:uid="{00000000-0005-0000-0000-0000BE3D0000}"/>
    <cellStyle name="Normal 2 6 3" xfId="15769" xr:uid="{00000000-0005-0000-0000-0000BF3D0000}"/>
    <cellStyle name="Normal 2 6 3 2" xfId="15770" xr:uid="{00000000-0005-0000-0000-0000C03D0000}"/>
    <cellStyle name="Normal 2 6 4" xfId="15771" xr:uid="{00000000-0005-0000-0000-0000C13D0000}"/>
    <cellStyle name="Normal 2 60" xfId="15772" xr:uid="{00000000-0005-0000-0000-0000C23D0000}"/>
    <cellStyle name="Normal 2 60 2" xfId="15773" xr:uid="{00000000-0005-0000-0000-0000C33D0000}"/>
    <cellStyle name="Normal 2 60 2 2" xfId="15774" xr:uid="{00000000-0005-0000-0000-0000C43D0000}"/>
    <cellStyle name="Normal 2 60 3" xfId="15775" xr:uid="{00000000-0005-0000-0000-0000C53D0000}"/>
    <cellStyle name="Normal 2 61" xfId="15776" xr:uid="{00000000-0005-0000-0000-0000C63D0000}"/>
    <cellStyle name="Normal 2 61 2" xfId="15777" xr:uid="{00000000-0005-0000-0000-0000C73D0000}"/>
    <cellStyle name="Normal 2 61 2 2" xfId="15778" xr:uid="{00000000-0005-0000-0000-0000C83D0000}"/>
    <cellStyle name="Normal 2 61 3" xfId="15779" xr:uid="{00000000-0005-0000-0000-0000C93D0000}"/>
    <cellStyle name="Normal 2 62" xfId="15780" xr:uid="{00000000-0005-0000-0000-0000CA3D0000}"/>
    <cellStyle name="Normal 2 62 2" xfId="15781" xr:uid="{00000000-0005-0000-0000-0000CB3D0000}"/>
    <cellStyle name="Normal 2 62 2 2" xfId="15782" xr:uid="{00000000-0005-0000-0000-0000CC3D0000}"/>
    <cellStyle name="Normal 2 62 3" xfId="15783" xr:uid="{00000000-0005-0000-0000-0000CD3D0000}"/>
    <cellStyle name="Normal 2 63" xfId="15784" xr:uid="{00000000-0005-0000-0000-0000CE3D0000}"/>
    <cellStyle name="Normal 2 63 2" xfId="15785" xr:uid="{00000000-0005-0000-0000-0000CF3D0000}"/>
    <cellStyle name="Normal 2 63 2 2" xfId="15786" xr:uid="{00000000-0005-0000-0000-0000D03D0000}"/>
    <cellStyle name="Normal 2 63 3" xfId="15787" xr:uid="{00000000-0005-0000-0000-0000D13D0000}"/>
    <cellStyle name="Normal 2 64" xfId="15788" xr:uid="{00000000-0005-0000-0000-0000D23D0000}"/>
    <cellStyle name="Normal 2 64 2" xfId="15789" xr:uid="{00000000-0005-0000-0000-0000D33D0000}"/>
    <cellStyle name="Normal 2 64 2 2" xfId="15790" xr:uid="{00000000-0005-0000-0000-0000D43D0000}"/>
    <cellStyle name="Normal 2 64 3" xfId="15791" xr:uid="{00000000-0005-0000-0000-0000D53D0000}"/>
    <cellStyle name="Normal 2 65" xfId="15792" xr:uid="{00000000-0005-0000-0000-0000D63D0000}"/>
    <cellStyle name="Normal 2 65 2" xfId="15793" xr:uid="{00000000-0005-0000-0000-0000D73D0000}"/>
    <cellStyle name="Normal 2 65 2 2" xfId="15794" xr:uid="{00000000-0005-0000-0000-0000D83D0000}"/>
    <cellStyle name="Normal 2 65 3" xfId="15795" xr:uid="{00000000-0005-0000-0000-0000D93D0000}"/>
    <cellStyle name="Normal 2 66" xfId="15796" xr:uid="{00000000-0005-0000-0000-0000DA3D0000}"/>
    <cellStyle name="Normal 2 66 2" xfId="15797" xr:uid="{00000000-0005-0000-0000-0000DB3D0000}"/>
    <cellStyle name="Normal 2 66 2 2" xfId="15798" xr:uid="{00000000-0005-0000-0000-0000DC3D0000}"/>
    <cellStyle name="Normal 2 66 3" xfId="15799" xr:uid="{00000000-0005-0000-0000-0000DD3D0000}"/>
    <cellStyle name="Normal 2 67" xfId="15800" xr:uid="{00000000-0005-0000-0000-0000DE3D0000}"/>
    <cellStyle name="Normal 2 67 2" xfId="15801" xr:uid="{00000000-0005-0000-0000-0000DF3D0000}"/>
    <cellStyle name="Normal 2 67 2 2" xfId="15802" xr:uid="{00000000-0005-0000-0000-0000E03D0000}"/>
    <cellStyle name="Normal 2 67 3" xfId="15803" xr:uid="{00000000-0005-0000-0000-0000E13D0000}"/>
    <cellStyle name="Normal 2 68" xfId="15804" xr:uid="{00000000-0005-0000-0000-0000E23D0000}"/>
    <cellStyle name="Normal 2 68 2" xfId="15805" xr:uid="{00000000-0005-0000-0000-0000E33D0000}"/>
    <cellStyle name="Normal 2 68 2 2" xfId="15806" xr:uid="{00000000-0005-0000-0000-0000E43D0000}"/>
    <cellStyle name="Normal 2 68 3" xfId="15807" xr:uid="{00000000-0005-0000-0000-0000E53D0000}"/>
    <cellStyle name="Normal 2 69" xfId="15808" xr:uid="{00000000-0005-0000-0000-0000E63D0000}"/>
    <cellStyle name="Normal 2 69 2" xfId="15809" xr:uid="{00000000-0005-0000-0000-0000E73D0000}"/>
    <cellStyle name="Normal 2 69 2 2" xfId="15810" xr:uid="{00000000-0005-0000-0000-0000E83D0000}"/>
    <cellStyle name="Normal 2 69 3" xfId="15811" xr:uid="{00000000-0005-0000-0000-0000E93D0000}"/>
    <cellStyle name="Normal 2 7" xfId="15812" xr:uid="{00000000-0005-0000-0000-0000EA3D0000}"/>
    <cellStyle name="Normal 2 7 2" xfId="15813" xr:uid="{00000000-0005-0000-0000-0000EB3D0000}"/>
    <cellStyle name="Normal 2 7 2 2" xfId="15814" xr:uid="{00000000-0005-0000-0000-0000EC3D0000}"/>
    <cellStyle name="Normal 2 7 2 3" xfId="15815" xr:uid="{00000000-0005-0000-0000-0000ED3D0000}"/>
    <cellStyle name="Normal 2 7 3" xfId="15816" xr:uid="{00000000-0005-0000-0000-0000EE3D0000}"/>
    <cellStyle name="Normal 2 7 3 2" xfId="15817" xr:uid="{00000000-0005-0000-0000-0000EF3D0000}"/>
    <cellStyle name="Normal 2 7 4" xfId="15818" xr:uid="{00000000-0005-0000-0000-0000F03D0000}"/>
    <cellStyle name="Normal 2 70" xfId="15819" xr:uid="{00000000-0005-0000-0000-0000F13D0000}"/>
    <cellStyle name="Normal 2 70 2" xfId="15820" xr:uid="{00000000-0005-0000-0000-0000F23D0000}"/>
    <cellStyle name="Normal 2 70 2 2" xfId="15821" xr:uid="{00000000-0005-0000-0000-0000F33D0000}"/>
    <cellStyle name="Normal 2 70 3" xfId="15822" xr:uid="{00000000-0005-0000-0000-0000F43D0000}"/>
    <cellStyle name="Normal 2 71" xfId="15823" xr:uid="{00000000-0005-0000-0000-0000F53D0000}"/>
    <cellStyle name="Normal 2 71 2" xfId="15824" xr:uid="{00000000-0005-0000-0000-0000F63D0000}"/>
    <cellStyle name="Normal 2 71 2 2" xfId="15825" xr:uid="{00000000-0005-0000-0000-0000F73D0000}"/>
    <cellStyle name="Normal 2 71 3" xfId="15826" xr:uid="{00000000-0005-0000-0000-0000F83D0000}"/>
    <cellStyle name="Normal 2 72" xfId="15827" xr:uid="{00000000-0005-0000-0000-0000F93D0000}"/>
    <cellStyle name="Normal 2 72 2" xfId="15828" xr:uid="{00000000-0005-0000-0000-0000FA3D0000}"/>
    <cellStyle name="Normal 2 72 2 2" xfId="15829" xr:uid="{00000000-0005-0000-0000-0000FB3D0000}"/>
    <cellStyle name="Normal 2 72 3" xfId="15830" xr:uid="{00000000-0005-0000-0000-0000FC3D0000}"/>
    <cellStyle name="Normal 2 73" xfId="15831" xr:uid="{00000000-0005-0000-0000-0000FD3D0000}"/>
    <cellStyle name="Normal 2 73 2" xfId="15832" xr:uid="{00000000-0005-0000-0000-0000FE3D0000}"/>
    <cellStyle name="Normal 2 73 2 2" xfId="15833" xr:uid="{00000000-0005-0000-0000-0000FF3D0000}"/>
    <cellStyle name="Normal 2 73 3" xfId="15834" xr:uid="{00000000-0005-0000-0000-0000003E0000}"/>
    <cellStyle name="Normal 2 74" xfId="15835" xr:uid="{00000000-0005-0000-0000-0000013E0000}"/>
    <cellStyle name="Normal 2 74 2" xfId="15836" xr:uid="{00000000-0005-0000-0000-0000023E0000}"/>
    <cellStyle name="Normal 2 74 2 2" xfId="15837" xr:uid="{00000000-0005-0000-0000-0000033E0000}"/>
    <cellStyle name="Normal 2 74 3" xfId="15838" xr:uid="{00000000-0005-0000-0000-0000043E0000}"/>
    <cellStyle name="Normal 2 75" xfId="15839" xr:uid="{00000000-0005-0000-0000-0000053E0000}"/>
    <cellStyle name="Normal 2 75 2" xfId="15840" xr:uid="{00000000-0005-0000-0000-0000063E0000}"/>
    <cellStyle name="Normal 2 75 2 2" xfId="15841" xr:uid="{00000000-0005-0000-0000-0000073E0000}"/>
    <cellStyle name="Normal 2 75 3" xfId="15842" xr:uid="{00000000-0005-0000-0000-0000083E0000}"/>
    <cellStyle name="Normal 2 76" xfId="15843" xr:uid="{00000000-0005-0000-0000-0000093E0000}"/>
    <cellStyle name="Normal 2 76 2" xfId="15844" xr:uid="{00000000-0005-0000-0000-00000A3E0000}"/>
    <cellStyle name="Normal 2 76 2 2" xfId="15845" xr:uid="{00000000-0005-0000-0000-00000B3E0000}"/>
    <cellStyle name="Normal 2 76 3" xfId="15846" xr:uid="{00000000-0005-0000-0000-00000C3E0000}"/>
    <cellStyle name="Normal 2 77" xfId="15847" xr:uid="{00000000-0005-0000-0000-00000D3E0000}"/>
    <cellStyle name="Normal 2 77 2" xfId="15848" xr:uid="{00000000-0005-0000-0000-00000E3E0000}"/>
    <cellStyle name="Normal 2 77 2 2" xfId="15849" xr:uid="{00000000-0005-0000-0000-00000F3E0000}"/>
    <cellStyle name="Normal 2 77 3" xfId="15850" xr:uid="{00000000-0005-0000-0000-0000103E0000}"/>
    <cellStyle name="Normal 2 78" xfId="15851" xr:uid="{00000000-0005-0000-0000-0000113E0000}"/>
    <cellStyle name="Normal 2 78 2" xfId="15852" xr:uid="{00000000-0005-0000-0000-0000123E0000}"/>
    <cellStyle name="Normal 2 78 2 2" xfId="15853" xr:uid="{00000000-0005-0000-0000-0000133E0000}"/>
    <cellStyle name="Normal 2 78 3" xfId="15854" xr:uid="{00000000-0005-0000-0000-0000143E0000}"/>
    <cellStyle name="Normal 2 79" xfId="15855" xr:uid="{00000000-0005-0000-0000-0000153E0000}"/>
    <cellStyle name="Normal 2 79 2" xfId="15856" xr:uid="{00000000-0005-0000-0000-0000163E0000}"/>
    <cellStyle name="Normal 2 79 2 2" xfId="15857" xr:uid="{00000000-0005-0000-0000-0000173E0000}"/>
    <cellStyle name="Normal 2 79 3" xfId="15858" xr:uid="{00000000-0005-0000-0000-0000183E0000}"/>
    <cellStyle name="Normal 2 8" xfId="15859" xr:uid="{00000000-0005-0000-0000-0000193E0000}"/>
    <cellStyle name="Normal 2 8 10" xfId="15860" xr:uid="{00000000-0005-0000-0000-00001A3E0000}"/>
    <cellStyle name="Normal 2 8 10 2" xfId="15861" xr:uid="{00000000-0005-0000-0000-00001B3E0000}"/>
    <cellStyle name="Normal 2 8 10 2 2" xfId="15862" xr:uid="{00000000-0005-0000-0000-00001C3E0000}"/>
    <cellStyle name="Normal 2 8 10 3" xfId="15863" xr:uid="{00000000-0005-0000-0000-00001D3E0000}"/>
    <cellStyle name="Normal 2 8 11" xfId="15864" xr:uid="{00000000-0005-0000-0000-00001E3E0000}"/>
    <cellStyle name="Normal 2 8 11 2" xfId="15865" xr:uid="{00000000-0005-0000-0000-00001F3E0000}"/>
    <cellStyle name="Normal 2 8 11 2 2" xfId="15866" xr:uid="{00000000-0005-0000-0000-0000203E0000}"/>
    <cellStyle name="Normal 2 8 11 3" xfId="15867" xr:uid="{00000000-0005-0000-0000-0000213E0000}"/>
    <cellStyle name="Normal 2 8 12" xfId="15868" xr:uid="{00000000-0005-0000-0000-0000223E0000}"/>
    <cellStyle name="Normal 2 8 12 2" xfId="15869" xr:uid="{00000000-0005-0000-0000-0000233E0000}"/>
    <cellStyle name="Normal 2 8 12 2 2" xfId="15870" xr:uid="{00000000-0005-0000-0000-0000243E0000}"/>
    <cellStyle name="Normal 2 8 12 3" xfId="15871" xr:uid="{00000000-0005-0000-0000-0000253E0000}"/>
    <cellStyle name="Normal 2 8 13" xfId="15872" xr:uid="{00000000-0005-0000-0000-0000263E0000}"/>
    <cellStyle name="Normal 2 8 13 2" xfId="15873" xr:uid="{00000000-0005-0000-0000-0000273E0000}"/>
    <cellStyle name="Normal 2 8 13 2 2" xfId="15874" xr:uid="{00000000-0005-0000-0000-0000283E0000}"/>
    <cellStyle name="Normal 2 8 13 3" xfId="15875" xr:uid="{00000000-0005-0000-0000-0000293E0000}"/>
    <cellStyle name="Normal 2 8 14" xfId="15876" xr:uid="{00000000-0005-0000-0000-00002A3E0000}"/>
    <cellStyle name="Normal 2 8 14 2" xfId="15877" xr:uid="{00000000-0005-0000-0000-00002B3E0000}"/>
    <cellStyle name="Normal 2 8 14 2 2" xfId="15878" xr:uid="{00000000-0005-0000-0000-00002C3E0000}"/>
    <cellStyle name="Normal 2 8 14 3" xfId="15879" xr:uid="{00000000-0005-0000-0000-00002D3E0000}"/>
    <cellStyle name="Normal 2 8 15" xfId="15880" xr:uid="{00000000-0005-0000-0000-00002E3E0000}"/>
    <cellStyle name="Normal 2 8 15 2" xfId="15881" xr:uid="{00000000-0005-0000-0000-00002F3E0000}"/>
    <cellStyle name="Normal 2 8 15 2 2" xfId="15882" xr:uid="{00000000-0005-0000-0000-0000303E0000}"/>
    <cellStyle name="Normal 2 8 15 3" xfId="15883" xr:uid="{00000000-0005-0000-0000-0000313E0000}"/>
    <cellStyle name="Normal 2 8 16" xfId="15884" xr:uid="{00000000-0005-0000-0000-0000323E0000}"/>
    <cellStyle name="Normal 2 8 16 2" xfId="15885" xr:uid="{00000000-0005-0000-0000-0000333E0000}"/>
    <cellStyle name="Normal 2 8 16 2 2" xfId="15886" xr:uid="{00000000-0005-0000-0000-0000343E0000}"/>
    <cellStyle name="Normal 2 8 16 3" xfId="15887" xr:uid="{00000000-0005-0000-0000-0000353E0000}"/>
    <cellStyle name="Normal 2 8 17" xfId="15888" xr:uid="{00000000-0005-0000-0000-0000363E0000}"/>
    <cellStyle name="Normal 2 8 17 2" xfId="15889" xr:uid="{00000000-0005-0000-0000-0000373E0000}"/>
    <cellStyle name="Normal 2 8 17 2 2" xfId="15890" xr:uid="{00000000-0005-0000-0000-0000383E0000}"/>
    <cellStyle name="Normal 2 8 17 3" xfId="15891" xr:uid="{00000000-0005-0000-0000-0000393E0000}"/>
    <cellStyle name="Normal 2 8 18" xfId="15892" xr:uid="{00000000-0005-0000-0000-00003A3E0000}"/>
    <cellStyle name="Normal 2 8 18 2" xfId="15893" xr:uid="{00000000-0005-0000-0000-00003B3E0000}"/>
    <cellStyle name="Normal 2 8 18 2 2" xfId="15894" xr:uid="{00000000-0005-0000-0000-00003C3E0000}"/>
    <cellStyle name="Normal 2 8 18 3" xfId="15895" xr:uid="{00000000-0005-0000-0000-00003D3E0000}"/>
    <cellStyle name="Normal 2 8 19" xfId="15896" xr:uid="{00000000-0005-0000-0000-00003E3E0000}"/>
    <cellStyle name="Normal 2 8 19 2" xfId="15897" xr:uid="{00000000-0005-0000-0000-00003F3E0000}"/>
    <cellStyle name="Normal 2 8 19 2 2" xfId="15898" xr:uid="{00000000-0005-0000-0000-0000403E0000}"/>
    <cellStyle name="Normal 2 8 19 3" xfId="15899" xr:uid="{00000000-0005-0000-0000-0000413E0000}"/>
    <cellStyle name="Normal 2 8 2" xfId="15900" xr:uid="{00000000-0005-0000-0000-0000423E0000}"/>
    <cellStyle name="Normal 2 8 2 2" xfId="15901" xr:uid="{00000000-0005-0000-0000-0000433E0000}"/>
    <cellStyle name="Normal 2 8 2 2 2" xfId="15902" xr:uid="{00000000-0005-0000-0000-0000443E0000}"/>
    <cellStyle name="Normal 2 8 2 3" xfId="15903" xr:uid="{00000000-0005-0000-0000-0000453E0000}"/>
    <cellStyle name="Normal 2 8 20" xfId="15904" xr:uid="{00000000-0005-0000-0000-0000463E0000}"/>
    <cellStyle name="Normal 2 8 20 2" xfId="15905" xr:uid="{00000000-0005-0000-0000-0000473E0000}"/>
    <cellStyle name="Normal 2 8 20 2 2" xfId="15906" xr:uid="{00000000-0005-0000-0000-0000483E0000}"/>
    <cellStyle name="Normal 2 8 20 3" xfId="15907" xr:uid="{00000000-0005-0000-0000-0000493E0000}"/>
    <cellStyle name="Normal 2 8 21" xfId="15908" xr:uid="{00000000-0005-0000-0000-00004A3E0000}"/>
    <cellStyle name="Normal 2 8 21 2" xfId="15909" xr:uid="{00000000-0005-0000-0000-00004B3E0000}"/>
    <cellStyle name="Normal 2 8 21 2 2" xfId="15910" xr:uid="{00000000-0005-0000-0000-00004C3E0000}"/>
    <cellStyle name="Normal 2 8 21 3" xfId="15911" xr:uid="{00000000-0005-0000-0000-00004D3E0000}"/>
    <cellStyle name="Normal 2 8 22" xfId="15912" xr:uid="{00000000-0005-0000-0000-00004E3E0000}"/>
    <cellStyle name="Normal 2 8 22 2" xfId="15913" xr:uid="{00000000-0005-0000-0000-00004F3E0000}"/>
    <cellStyle name="Normal 2 8 22 2 2" xfId="15914" xr:uid="{00000000-0005-0000-0000-0000503E0000}"/>
    <cellStyle name="Normal 2 8 22 3" xfId="15915" xr:uid="{00000000-0005-0000-0000-0000513E0000}"/>
    <cellStyle name="Normal 2 8 23" xfId="15916" xr:uid="{00000000-0005-0000-0000-0000523E0000}"/>
    <cellStyle name="Normal 2 8 23 2" xfId="15917" xr:uid="{00000000-0005-0000-0000-0000533E0000}"/>
    <cellStyle name="Normal 2 8 23 2 2" xfId="15918" xr:uid="{00000000-0005-0000-0000-0000543E0000}"/>
    <cellStyle name="Normal 2 8 23 3" xfId="15919" xr:uid="{00000000-0005-0000-0000-0000553E0000}"/>
    <cellStyle name="Normal 2 8 24" xfId="15920" xr:uid="{00000000-0005-0000-0000-0000563E0000}"/>
    <cellStyle name="Normal 2 8 24 2" xfId="15921" xr:uid="{00000000-0005-0000-0000-0000573E0000}"/>
    <cellStyle name="Normal 2 8 25" xfId="15922" xr:uid="{00000000-0005-0000-0000-0000583E0000}"/>
    <cellStyle name="Normal 2 8 26" xfId="15923" xr:uid="{00000000-0005-0000-0000-0000593E0000}"/>
    <cellStyle name="Normal 2 8 27" xfId="15924" xr:uid="{00000000-0005-0000-0000-00005A3E0000}"/>
    <cellStyle name="Normal 2 8 3" xfId="15925" xr:uid="{00000000-0005-0000-0000-00005B3E0000}"/>
    <cellStyle name="Normal 2 8 3 2" xfId="15926" xr:uid="{00000000-0005-0000-0000-00005C3E0000}"/>
    <cellStyle name="Normal 2 8 3 2 2" xfId="15927" xr:uid="{00000000-0005-0000-0000-00005D3E0000}"/>
    <cellStyle name="Normal 2 8 3 3" xfId="15928" xr:uid="{00000000-0005-0000-0000-00005E3E0000}"/>
    <cellStyle name="Normal 2 8 4" xfId="15929" xr:uid="{00000000-0005-0000-0000-00005F3E0000}"/>
    <cellStyle name="Normal 2 8 4 2" xfId="15930" xr:uid="{00000000-0005-0000-0000-0000603E0000}"/>
    <cellStyle name="Normal 2 8 4 2 2" xfId="15931" xr:uid="{00000000-0005-0000-0000-0000613E0000}"/>
    <cellStyle name="Normal 2 8 4 3" xfId="15932" xr:uid="{00000000-0005-0000-0000-0000623E0000}"/>
    <cellStyle name="Normal 2 8 5" xfId="15933" xr:uid="{00000000-0005-0000-0000-0000633E0000}"/>
    <cellStyle name="Normal 2 8 5 2" xfId="15934" xr:uid="{00000000-0005-0000-0000-0000643E0000}"/>
    <cellStyle name="Normal 2 8 5 2 2" xfId="15935" xr:uid="{00000000-0005-0000-0000-0000653E0000}"/>
    <cellStyle name="Normal 2 8 5 3" xfId="15936" xr:uid="{00000000-0005-0000-0000-0000663E0000}"/>
    <cellStyle name="Normal 2 8 6" xfId="15937" xr:uid="{00000000-0005-0000-0000-0000673E0000}"/>
    <cellStyle name="Normal 2 8 6 2" xfId="15938" xr:uid="{00000000-0005-0000-0000-0000683E0000}"/>
    <cellStyle name="Normal 2 8 6 2 2" xfId="15939" xr:uid="{00000000-0005-0000-0000-0000693E0000}"/>
    <cellStyle name="Normal 2 8 6 3" xfId="15940" xr:uid="{00000000-0005-0000-0000-00006A3E0000}"/>
    <cellStyle name="Normal 2 8 7" xfId="15941" xr:uid="{00000000-0005-0000-0000-00006B3E0000}"/>
    <cellStyle name="Normal 2 8 7 2" xfId="15942" xr:uid="{00000000-0005-0000-0000-00006C3E0000}"/>
    <cellStyle name="Normal 2 8 7 2 2" xfId="15943" xr:uid="{00000000-0005-0000-0000-00006D3E0000}"/>
    <cellStyle name="Normal 2 8 7 3" xfId="15944" xr:uid="{00000000-0005-0000-0000-00006E3E0000}"/>
    <cellStyle name="Normal 2 8 8" xfId="15945" xr:uid="{00000000-0005-0000-0000-00006F3E0000}"/>
    <cellStyle name="Normal 2 8 8 2" xfId="15946" xr:uid="{00000000-0005-0000-0000-0000703E0000}"/>
    <cellStyle name="Normal 2 8 8 2 2" xfId="15947" xr:uid="{00000000-0005-0000-0000-0000713E0000}"/>
    <cellStyle name="Normal 2 8 8 3" xfId="15948" xr:uid="{00000000-0005-0000-0000-0000723E0000}"/>
    <cellStyle name="Normal 2 8 9" xfId="15949" xr:uid="{00000000-0005-0000-0000-0000733E0000}"/>
    <cellStyle name="Normal 2 8 9 2" xfId="15950" xr:uid="{00000000-0005-0000-0000-0000743E0000}"/>
    <cellStyle name="Normal 2 8 9 2 2" xfId="15951" xr:uid="{00000000-0005-0000-0000-0000753E0000}"/>
    <cellStyle name="Normal 2 8 9 3" xfId="15952" xr:uid="{00000000-0005-0000-0000-0000763E0000}"/>
    <cellStyle name="Normal 2 80" xfId="15953" xr:uid="{00000000-0005-0000-0000-0000773E0000}"/>
    <cellStyle name="Normal 2 80 2" xfId="15954" xr:uid="{00000000-0005-0000-0000-0000783E0000}"/>
    <cellStyle name="Normal 2 80 2 2" xfId="15955" xr:uid="{00000000-0005-0000-0000-0000793E0000}"/>
    <cellStyle name="Normal 2 80 3" xfId="15956" xr:uid="{00000000-0005-0000-0000-00007A3E0000}"/>
    <cellStyle name="Normal 2 81" xfId="15957" xr:uid="{00000000-0005-0000-0000-00007B3E0000}"/>
    <cellStyle name="Normal 2 81 2" xfId="15958" xr:uid="{00000000-0005-0000-0000-00007C3E0000}"/>
    <cellStyle name="Normal 2 81 2 2" xfId="15959" xr:uid="{00000000-0005-0000-0000-00007D3E0000}"/>
    <cellStyle name="Normal 2 81 3" xfId="15960" xr:uid="{00000000-0005-0000-0000-00007E3E0000}"/>
    <cellStyle name="Normal 2 82" xfId="15961" xr:uid="{00000000-0005-0000-0000-00007F3E0000}"/>
    <cellStyle name="Normal 2 82 2" xfId="15962" xr:uid="{00000000-0005-0000-0000-0000803E0000}"/>
    <cellStyle name="Normal 2 82 2 2" xfId="15963" xr:uid="{00000000-0005-0000-0000-0000813E0000}"/>
    <cellStyle name="Normal 2 82 3" xfId="15964" xr:uid="{00000000-0005-0000-0000-0000823E0000}"/>
    <cellStyle name="Normal 2 83" xfId="15965" xr:uid="{00000000-0005-0000-0000-0000833E0000}"/>
    <cellStyle name="Normal 2 83 2" xfId="15966" xr:uid="{00000000-0005-0000-0000-0000843E0000}"/>
    <cellStyle name="Normal 2 83 2 2" xfId="15967" xr:uid="{00000000-0005-0000-0000-0000853E0000}"/>
    <cellStyle name="Normal 2 83 3" xfId="15968" xr:uid="{00000000-0005-0000-0000-0000863E0000}"/>
    <cellStyle name="Normal 2 84" xfId="15969" xr:uid="{00000000-0005-0000-0000-0000873E0000}"/>
    <cellStyle name="Normal 2 84 2" xfId="15970" xr:uid="{00000000-0005-0000-0000-0000883E0000}"/>
    <cellStyle name="Normal 2 84 2 2" xfId="15971" xr:uid="{00000000-0005-0000-0000-0000893E0000}"/>
    <cellStyle name="Normal 2 84 3" xfId="15972" xr:uid="{00000000-0005-0000-0000-00008A3E0000}"/>
    <cellStyle name="Normal 2 85" xfId="15973" xr:uid="{00000000-0005-0000-0000-00008B3E0000}"/>
    <cellStyle name="Normal 2 85 2" xfId="15974" xr:uid="{00000000-0005-0000-0000-00008C3E0000}"/>
    <cellStyle name="Normal 2 85 2 2" xfId="15975" xr:uid="{00000000-0005-0000-0000-00008D3E0000}"/>
    <cellStyle name="Normal 2 85 3" xfId="15976" xr:uid="{00000000-0005-0000-0000-00008E3E0000}"/>
    <cellStyle name="Normal 2 86" xfId="15977" xr:uid="{00000000-0005-0000-0000-00008F3E0000}"/>
    <cellStyle name="Normal 2 86 2" xfId="15978" xr:uid="{00000000-0005-0000-0000-0000903E0000}"/>
    <cellStyle name="Normal 2 86 2 2" xfId="15979" xr:uid="{00000000-0005-0000-0000-0000913E0000}"/>
    <cellStyle name="Normal 2 86 3" xfId="15980" xr:uid="{00000000-0005-0000-0000-0000923E0000}"/>
    <cellStyle name="Normal 2 87" xfId="15981" xr:uid="{00000000-0005-0000-0000-0000933E0000}"/>
    <cellStyle name="Normal 2 87 2" xfId="15982" xr:uid="{00000000-0005-0000-0000-0000943E0000}"/>
    <cellStyle name="Normal 2 87 2 2" xfId="15983" xr:uid="{00000000-0005-0000-0000-0000953E0000}"/>
    <cellStyle name="Normal 2 87 3" xfId="15984" xr:uid="{00000000-0005-0000-0000-0000963E0000}"/>
    <cellStyle name="Normal 2 88" xfId="15985" xr:uid="{00000000-0005-0000-0000-0000973E0000}"/>
    <cellStyle name="Normal 2 88 2" xfId="15986" xr:uid="{00000000-0005-0000-0000-0000983E0000}"/>
    <cellStyle name="Normal 2 88 2 2" xfId="15987" xr:uid="{00000000-0005-0000-0000-0000993E0000}"/>
    <cellStyle name="Normal 2 88 3" xfId="15988" xr:uid="{00000000-0005-0000-0000-00009A3E0000}"/>
    <cellStyle name="Normal 2 89" xfId="15989" xr:uid="{00000000-0005-0000-0000-00009B3E0000}"/>
    <cellStyle name="Normal 2 89 2" xfId="15990" xr:uid="{00000000-0005-0000-0000-00009C3E0000}"/>
    <cellStyle name="Normal 2 89 2 2" xfId="15991" xr:uid="{00000000-0005-0000-0000-00009D3E0000}"/>
    <cellStyle name="Normal 2 89 3" xfId="15992" xr:uid="{00000000-0005-0000-0000-00009E3E0000}"/>
    <cellStyle name="Normal 2 9" xfId="15993" xr:uid="{00000000-0005-0000-0000-00009F3E0000}"/>
    <cellStyle name="Normal 2 9 10" xfId="15994" xr:uid="{00000000-0005-0000-0000-0000A03E0000}"/>
    <cellStyle name="Normal 2 9 10 2" xfId="15995" xr:uid="{00000000-0005-0000-0000-0000A13E0000}"/>
    <cellStyle name="Normal 2 9 10 2 2" xfId="15996" xr:uid="{00000000-0005-0000-0000-0000A23E0000}"/>
    <cellStyle name="Normal 2 9 10 3" xfId="15997" xr:uid="{00000000-0005-0000-0000-0000A33E0000}"/>
    <cellStyle name="Normal 2 9 11" xfId="15998" xr:uid="{00000000-0005-0000-0000-0000A43E0000}"/>
    <cellStyle name="Normal 2 9 11 2" xfId="15999" xr:uid="{00000000-0005-0000-0000-0000A53E0000}"/>
    <cellStyle name="Normal 2 9 11 2 2" xfId="16000" xr:uid="{00000000-0005-0000-0000-0000A63E0000}"/>
    <cellStyle name="Normal 2 9 11 3" xfId="16001" xr:uid="{00000000-0005-0000-0000-0000A73E0000}"/>
    <cellStyle name="Normal 2 9 12" xfId="16002" xr:uid="{00000000-0005-0000-0000-0000A83E0000}"/>
    <cellStyle name="Normal 2 9 12 2" xfId="16003" xr:uid="{00000000-0005-0000-0000-0000A93E0000}"/>
    <cellStyle name="Normal 2 9 12 2 2" xfId="16004" xr:uid="{00000000-0005-0000-0000-0000AA3E0000}"/>
    <cellStyle name="Normal 2 9 12 3" xfId="16005" xr:uid="{00000000-0005-0000-0000-0000AB3E0000}"/>
    <cellStyle name="Normal 2 9 13" xfId="16006" xr:uid="{00000000-0005-0000-0000-0000AC3E0000}"/>
    <cellStyle name="Normal 2 9 13 2" xfId="16007" xr:uid="{00000000-0005-0000-0000-0000AD3E0000}"/>
    <cellStyle name="Normal 2 9 13 2 2" xfId="16008" xr:uid="{00000000-0005-0000-0000-0000AE3E0000}"/>
    <cellStyle name="Normal 2 9 13 3" xfId="16009" xr:uid="{00000000-0005-0000-0000-0000AF3E0000}"/>
    <cellStyle name="Normal 2 9 14" xfId="16010" xr:uid="{00000000-0005-0000-0000-0000B03E0000}"/>
    <cellStyle name="Normal 2 9 14 2" xfId="16011" xr:uid="{00000000-0005-0000-0000-0000B13E0000}"/>
    <cellStyle name="Normal 2 9 14 2 2" xfId="16012" xr:uid="{00000000-0005-0000-0000-0000B23E0000}"/>
    <cellStyle name="Normal 2 9 14 3" xfId="16013" xr:uid="{00000000-0005-0000-0000-0000B33E0000}"/>
    <cellStyle name="Normal 2 9 15" xfId="16014" xr:uid="{00000000-0005-0000-0000-0000B43E0000}"/>
    <cellStyle name="Normal 2 9 15 2" xfId="16015" xr:uid="{00000000-0005-0000-0000-0000B53E0000}"/>
    <cellStyle name="Normal 2 9 15 2 2" xfId="16016" xr:uid="{00000000-0005-0000-0000-0000B63E0000}"/>
    <cellStyle name="Normal 2 9 15 3" xfId="16017" xr:uid="{00000000-0005-0000-0000-0000B73E0000}"/>
    <cellStyle name="Normal 2 9 16" xfId="16018" xr:uid="{00000000-0005-0000-0000-0000B83E0000}"/>
    <cellStyle name="Normal 2 9 16 2" xfId="16019" xr:uid="{00000000-0005-0000-0000-0000B93E0000}"/>
    <cellStyle name="Normal 2 9 16 2 2" xfId="16020" xr:uid="{00000000-0005-0000-0000-0000BA3E0000}"/>
    <cellStyle name="Normal 2 9 16 3" xfId="16021" xr:uid="{00000000-0005-0000-0000-0000BB3E0000}"/>
    <cellStyle name="Normal 2 9 17" xfId="16022" xr:uid="{00000000-0005-0000-0000-0000BC3E0000}"/>
    <cellStyle name="Normal 2 9 17 2" xfId="16023" xr:uid="{00000000-0005-0000-0000-0000BD3E0000}"/>
    <cellStyle name="Normal 2 9 17 2 2" xfId="16024" xr:uid="{00000000-0005-0000-0000-0000BE3E0000}"/>
    <cellStyle name="Normal 2 9 17 3" xfId="16025" xr:uid="{00000000-0005-0000-0000-0000BF3E0000}"/>
    <cellStyle name="Normal 2 9 18" xfId="16026" xr:uid="{00000000-0005-0000-0000-0000C03E0000}"/>
    <cellStyle name="Normal 2 9 18 2" xfId="16027" xr:uid="{00000000-0005-0000-0000-0000C13E0000}"/>
    <cellStyle name="Normal 2 9 18 2 2" xfId="16028" xr:uid="{00000000-0005-0000-0000-0000C23E0000}"/>
    <cellStyle name="Normal 2 9 18 3" xfId="16029" xr:uid="{00000000-0005-0000-0000-0000C33E0000}"/>
    <cellStyle name="Normal 2 9 19" xfId="16030" xr:uid="{00000000-0005-0000-0000-0000C43E0000}"/>
    <cellStyle name="Normal 2 9 19 2" xfId="16031" xr:uid="{00000000-0005-0000-0000-0000C53E0000}"/>
    <cellStyle name="Normal 2 9 19 2 2" xfId="16032" xr:uid="{00000000-0005-0000-0000-0000C63E0000}"/>
    <cellStyle name="Normal 2 9 19 3" xfId="16033" xr:uid="{00000000-0005-0000-0000-0000C73E0000}"/>
    <cellStyle name="Normal 2 9 2" xfId="16034" xr:uid="{00000000-0005-0000-0000-0000C83E0000}"/>
    <cellStyle name="Normal 2 9 2 2" xfId="16035" xr:uid="{00000000-0005-0000-0000-0000C93E0000}"/>
    <cellStyle name="Normal 2 9 2 2 2" xfId="16036" xr:uid="{00000000-0005-0000-0000-0000CA3E0000}"/>
    <cellStyle name="Normal 2 9 2 3" xfId="16037" xr:uid="{00000000-0005-0000-0000-0000CB3E0000}"/>
    <cellStyle name="Normal 2 9 20" xfId="16038" xr:uid="{00000000-0005-0000-0000-0000CC3E0000}"/>
    <cellStyle name="Normal 2 9 20 2" xfId="16039" xr:uid="{00000000-0005-0000-0000-0000CD3E0000}"/>
    <cellStyle name="Normal 2 9 20 2 2" xfId="16040" xr:uid="{00000000-0005-0000-0000-0000CE3E0000}"/>
    <cellStyle name="Normal 2 9 20 3" xfId="16041" xr:uid="{00000000-0005-0000-0000-0000CF3E0000}"/>
    <cellStyle name="Normal 2 9 21" xfId="16042" xr:uid="{00000000-0005-0000-0000-0000D03E0000}"/>
    <cellStyle name="Normal 2 9 21 2" xfId="16043" xr:uid="{00000000-0005-0000-0000-0000D13E0000}"/>
    <cellStyle name="Normal 2 9 21 2 2" xfId="16044" xr:uid="{00000000-0005-0000-0000-0000D23E0000}"/>
    <cellStyle name="Normal 2 9 21 3" xfId="16045" xr:uid="{00000000-0005-0000-0000-0000D33E0000}"/>
    <cellStyle name="Normal 2 9 22" xfId="16046" xr:uid="{00000000-0005-0000-0000-0000D43E0000}"/>
    <cellStyle name="Normal 2 9 22 2" xfId="16047" xr:uid="{00000000-0005-0000-0000-0000D53E0000}"/>
    <cellStyle name="Normal 2 9 22 2 2" xfId="16048" xr:uid="{00000000-0005-0000-0000-0000D63E0000}"/>
    <cellStyle name="Normal 2 9 22 3" xfId="16049" xr:uid="{00000000-0005-0000-0000-0000D73E0000}"/>
    <cellStyle name="Normal 2 9 23" xfId="16050" xr:uid="{00000000-0005-0000-0000-0000D83E0000}"/>
    <cellStyle name="Normal 2 9 23 2" xfId="16051" xr:uid="{00000000-0005-0000-0000-0000D93E0000}"/>
    <cellStyle name="Normal 2 9 23 2 2" xfId="16052" xr:uid="{00000000-0005-0000-0000-0000DA3E0000}"/>
    <cellStyle name="Normal 2 9 23 3" xfId="16053" xr:uid="{00000000-0005-0000-0000-0000DB3E0000}"/>
    <cellStyle name="Normal 2 9 24" xfId="16054" xr:uid="{00000000-0005-0000-0000-0000DC3E0000}"/>
    <cellStyle name="Normal 2 9 24 2" xfId="16055" xr:uid="{00000000-0005-0000-0000-0000DD3E0000}"/>
    <cellStyle name="Normal 2 9 25" xfId="16056" xr:uid="{00000000-0005-0000-0000-0000DE3E0000}"/>
    <cellStyle name="Normal 2 9 26" xfId="16057" xr:uid="{00000000-0005-0000-0000-0000DF3E0000}"/>
    <cellStyle name="Normal 2 9 27" xfId="16058" xr:uid="{00000000-0005-0000-0000-0000E03E0000}"/>
    <cellStyle name="Normal 2 9 28" xfId="55329" xr:uid="{85B957A6-6C11-4FA2-A263-34BDC6BF8460}"/>
    <cellStyle name="Normal 2 9 3" xfId="16059" xr:uid="{00000000-0005-0000-0000-0000E13E0000}"/>
    <cellStyle name="Normal 2 9 3 2" xfId="16060" xr:uid="{00000000-0005-0000-0000-0000E23E0000}"/>
    <cellStyle name="Normal 2 9 3 2 2" xfId="16061" xr:uid="{00000000-0005-0000-0000-0000E33E0000}"/>
    <cellStyle name="Normal 2 9 3 3" xfId="16062" xr:uid="{00000000-0005-0000-0000-0000E43E0000}"/>
    <cellStyle name="Normal 2 9 4" xfId="16063" xr:uid="{00000000-0005-0000-0000-0000E53E0000}"/>
    <cellStyle name="Normal 2 9 4 2" xfId="16064" xr:uid="{00000000-0005-0000-0000-0000E63E0000}"/>
    <cellStyle name="Normal 2 9 4 2 2" xfId="16065" xr:uid="{00000000-0005-0000-0000-0000E73E0000}"/>
    <cellStyle name="Normal 2 9 4 3" xfId="16066" xr:uid="{00000000-0005-0000-0000-0000E83E0000}"/>
    <cellStyle name="Normal 2 9 5" xfId="16067" xr:uid="{00000000-0005-0000-0000-0000E93E0000}"/>
    <cellStyle name="Normal 2 9 5 2" xfId="16068" xr:uid="{00000000-0005-0000-0000-0000EA3E0000}"/>
    <cellStyle name="Normal 2 9 5 2 2" xfId="16069" xr:uid="{00000000-0005-0000-0000-0000EB3E0000}"/>
    <cellStyle name="Normal 2 9 5 3" xfId="16070" xr:uid="{00000000-0005-0000-0000-0000EC3E0000}"/>
    <cellStyle name="Normal 2 9 6" xfId="16071" xr:uid="{00000000-0005-0000-0000-0000ED3E0000}"/>
    <cellStyle name="Normal 2 9 6 2" xfId="16072" xr:uid="{00000000-0005-0000-0000-0000EE3E0000}"/>
    <cellStyle name="Normal 2 9 6 2 2" xfId="16073" xr:uid="{00000000-0005-0000-0000-0000EF3E0000}"/>
    <cellStyle name="Normal 2 9 6 3" xfId="16074" xr:uid="{00000000-0005-0000-0000-0000F03E0000}"/>
    <cellStyle name="Normal 2 9 7" xfId="16075" xr:uid="{00000000-0005-0000-0000-0000F13E0000}"/>
    <cellStyle name="Normal 2 9 7 2" xfId="16076" xr:uid="{00000000-0005-0000-0000-0000F23E0000}"/>
    <cellStyle name="Normal 2 9 7 2 2" xfId="16077" xr:uid="{00000000-0005-0000-0000-0000F33E0000}"/>
    <cellStyle name="Normal 2 9 7 3" xfId="16078" xr:uid="{00000000-0005-0000-0000-0000F43E0000}"/>
    <cellStyle name="Normal 2 9 8" xfId="16079" xr:uid="{00000000-0005-0000-0000-0000F53E0000}"/>
    <cellStyle name="Normal 2 9 8 2" xfId="16080" xr:uid="{00000000-0005-0000-0000-0000F63E0000}"/>
    <cellStyle name="Normal 2 9 8 2 2" xfId="16081" xr:uid="{00000000-0005-0000-0000-0000F73E0000}"/>
    <cellStyle name="Normal 2 9 8 3" xfId="16082" xr:uid="{00000000-0005-0000-0000-0000F83E0000}"/>
    <cellStyle name="Normal 2 9 9" xfId="16083" xr:uid="{00000000-0005-0000-0000-0000F93E0000}"/>
    <cellStyle name="Normal 2 9 9 2" xfId="16084" xr:uid="{00000000-0005-0000-0000-0000FA3E0000}"/>
    <cellStyle name="Normal 2 9 9 2 2" xfId="16085" xr:uid="{00000000-0005-0000-0000-0000FB3E0000}"/>
    <cellStyle name="Normal 2 9 9 3" xfId="16086" xr:uid="{00000000-0005-0000-0000-0000FC3E0000}"/>
    <cellStyle name="Normal 2 90" xfId="16087" xr:uid="{00000000-0005-0000-0000-0000FD3E0000}"/>
    <cellStyle name="Normal 2 90 2" xfId="16088" xr:uid="{00000000-0005-0000-0000-0000FE3E0000}"/>
    <cellStyle name="Normal 2 90 2 2" xfId="16089" xr:uid="{00000000-0005-0000-0000-0000FF3E0000}"/>
    <cellStyle name="Normal 2 90 3" xfId="16090" xr:uid="{00000000-0005-0000-0000-0000003F0000}"/>
    <cellStyle name="Normal 2 91" xfId="16091" xr:uid="{00000000-0005-0000-0000-0000013F0000}"/>
    <cellStyle name="Normal 2 91 2" xfId="16092" xr:uid="{00000000-0005-0000-0000-0000023F0000}"/>
    <cellStyle name="Normal 2 91 2 2" xfId="16093" xr:uid="{00000000-0005-0000-0000-0000033F0000}"/>
    <cellStyle name="Normal 2 91 3" xfId="16094" xr:uid="{00000000-0005-0000-0000-0000043F0000}"/>
    <cellStyle name="Normal 2 92" xfId="16095" xr:uid="{00000000-0005-0000-0000-0000053F0000}"/>
    <cellStyle name="Normal 2 92 2" xfId="16096" xr:uid="{00000000-0005-0000-0000-0000063F0000}"/>
    <cellStyle name="Normal 2 92 2 2" xfId="16097" xr:uid="{00000000-0005-0000-0000-0000073F0000}"/>
    <cellStyle name="Normal 2 92 3" xfId="16098" xr:uid="{00000000-0005-0000-0000-0000083F0000}"/>
    <cellStyle name="Normal 2 93" xfId="16099" xr:uid="{00000000-0005-0000-0000-0000093F0000}"/>
    <cellStyle name="Normal 2 93 2" xfId="16100" xr:uid="{00000000-0005-0000-0000-00000A3F0000}"/>
    <cellStyle name="Normal 2 93 2 2" xfId="16101" xr:uid="{00000000-0005-0000-0000-00000B3F0000}"/>
    <cellStyle name="Normal 2 93 3" xfId="16102" xr:uid="{00000000-0005-0000-0000-00000C3F0000}"/>
    <cellStyle name="Normal 2 94" xfId="16103" xr:uid="{00000000-0005-0000-0000-00000D3F0000}"/>
    <cellStyle name="Normal 2 94 2" xfId="16104" xr:uid="{00000000-0005-0000-0000-00000E3F0000}"/>
    <cellStyle name="Normal 2 94 3" xfId="16105" xr:uid="{00000000-0005-0000-0000-00000F3F0000}"/>
    <cellStyle name="Normal 2 95" xfId="16106" xr:uid="{00000000-0005-0000-0000-0000103F0000}"/>
    <cellStyle name="Normal 2 95 2" xfId="16107" xr:uid="{00000000-0005-0000-0000-0000113F0000}"/>
    <cellStyle name="Normal 2 95 3" xfId="16108" xr:uid="{00000000-0005-0000-0000-0000123F0000}"/>
    <cellStyle name="Normal 2 96" xfId="16109" xr:uid="{00000000-0005-0000-0000-0000133F0000}"/>
    <cellStyle name="Normal 2 96 2" xfId="16110" xr:uid="{00000000-0005-0000-0000-0000143F0000}"/>
    <cellStyle name="Normal 2 96 3" xfId="16111" xr:uid="{00000000-0005-0000-0000-0000153F0000}"/>
    <cellStyle name="Normal 2 97" xfId="16112" xr:uid="{00000000-0005-0000-0000-0000163F0000}"/>
    <cellStyle name="Normal 2 97 2" xfId="16113" xr:uid="{00000000-0005-0000-0000-0000173F0000}"/>
    <cellStyle name="Normal 2 97 3" xfId="16114" xr:uid="{00000000-0005-0000-0000-0000183F0000}"/>
    <cellStyle name="Normal 2 98" xfId="16115" xr:uid="{00000000-0005-0000-0000-0000193F0000}"/>
    <cellStyle name="Normal 2 98 2" xfId="16116" xr:uid="{00000000-0005-0000-0000-00001A3F0000}"/>
    <cellStyle name="Normal 2 98 3" xfId="16117" xr:uid="{00000000-0005-0000-0000-00001B3F0000}"/>
    <cellStyle name="Normal 2 99" xfId="16118" xr:uid="{00000000-0005-0000-0000-00001C3F0000}"/>
    <cellStyle name="Normal 2 99 2" xfId="16119" xr:uid="{00000000-0005-0000-0000-00001D3F0000}"/>
    <cellStyle name="Normal 2 99 3" xfId="16120" xr:uid="{00000000-0005-0000-0000-00001E3F0000}"/>
    <cellStyle name="Normal 2_DEER 032008 Cost Summary Delivery - Rev 4 (2)" xfId="16121" xr:uid="{00000000-0005-0000-0000-00001F3F0000}"/>
    <cellStyle name="Normal 20" xfId="16122" xr:uid="{00000000-0005-0000-0000-0000203F0000}"/>
    <cellStyle name="Normal 20 10" xfId="16123" xr:uid="{00000000-0005-0000-0000-0000213F0000}"/>
    <cellStyle name="Normal 20 10 2" xfId="16124" xr:uid="{00000000-0005-0000-0000-0000223F0000}"/>
    <cellStyle name="Normal 20 10 2 2" xfId="16125" xr:uid="{00000000-0005-0000-0000-0000233F0000}"/>
    <cellStyle name="Normal 20 10 2 2 2" xfId="16126" xr:uid="{00000000-0005-0000-0000-0000243F0000}"/>
    <cellStyle name="Normal 20 10 2 2 3" xfId="16127" xr:uid="{00000000-0005-0000-0000-0000253F0000}"/>
    <cellStyle name="Normal 20 10 2 3" xfId="16128" xr:uid="{00000000-0005-0000-0000-0000263F0000}"/>
    <cellStyle name="Normal 20 10 2 4" xfId="16129" xr:uid="{00000000-0005-0000-0000-0000273F0000}"/>
    <cellStyle name="Normal 20 10 2_Lcc_inputs" xfId="16130" xr:uid="{00000000-0005-0000-0000-0000283F0000}"/>
    <cellStyle name="Normal 20 10 3" xfId="16131" xr:uid="{00000000-0005-0000-0000-0000293F0000}"/>
    <cellStyle name="Normal 20 10 3 2" xfId="16132" xr:uid="{00000000-0005-0000-0000-00002A3F0000}"/>
    <cellStyle name="Normal 20 10 3 2 2" xfId="16133" xr:uid="{00000000-0005-0000-0000-00002B3F0000}"/>
    <cellStyle name="Normal 20 10 3 3" xfId="16134" xr:uid="{00000000-0005-0000-0000-00002C3F0000}"/>
    <cellStyle name="Normal 20 10 4" xfId="16135" xr:uid="{00000000-0005-0000-0000-00002D3F0000}"/>
    <cellStyle name="Normal 20 10 4 2" xfId="16136" xr:uid="{00000000-0005-0000-0000-00002E3F0000}"/>
    <cellStyle name="Normal 20 10 5" xfId="16137" xr:uid="{00000000-0005-0000-0000-00002F3F0000}"/>
    <cellStyle name="Normal 20 10 6" xfId="16138" xr:uid="{00000000-0005-0000-0000-0000303F0000}"/>
    <cellStyle name="Normal 20 10 7" xfId="16139" xr:uid="{00000000-0005-0000-0000-0000313F0000}"/>
    <cellStyle name="Normal 20 10_Lcc_inputs" xfId="16140" xr:uid="{00000000-0005-0000-0000-0000323F0000}"/>
    <cellStyle name="Normal 20 11" xfId="16141" xr:uid="{00000000-0005-0000-0000-0000333F0000}"/>
    <cellStyle name="Normal 20 11 2" xfId="16142" xr:uid="{00000000-0005-0000-0000-0000343F0000}"/>
    <cellStyle name="Normal 20 11 2 2" xfId="16143" xr:uid="{00000000-0005-0000-0000-0000353F0000}"/>
    <cellStyle name="Normal 20 11 2 3" xfId="16144" xr:uid="{00000000-0005-0000-0000-0000363F0000}"/>
    <cellStyle name="Normal 20 11 3" xfId="16145" xr:uid="{00000000-0005-0000-0000-0000373F0000}"/>
    <cellStyle name="Normal 20 11 3 2" xfId="16146" xr:uid="{00000000-0005-0000-0000-0000383F0000}"/>
    <cellStyle name="Normal 20 11 4" xfId="16147" xr:uid="{00000000-0005-0000-0000-0000393F0000}"/>
    <cellStyle name="Normal 20 11 5" xfId="16148" xr:uid="{00000000-0005-0000-0000-00003A3F0000}"/>
    <cellStyle name="Normal 20 11_Lcc_inputs" xfId="16149" xr:uid="{00000000-0005-0000-0000-00003B3F0000}"/>
    <cellStyle name="Normal 20 12" xfId="16150" xr:uid="{00000000-0005-0000-0000-00003C3F0000}"/>
    <cellStyle name="Normal 20 12 2" xfId="16151" xr:uid="{00000000-0005-0000-0000-00003D3F0000}"/>
    <cellStyle name="Normal 20 12 2 2" xfId="16152" xr:uid="{00000000-0005-0000-0000-00003E3F0000}"/>
    <cellStyle name="Normal 20 12 2 3" xfId="16153" xr:uid="{00000000-0005-0000-0000-00003F3F0000}"/>
    <cellStyle name="Normal 20 12 3" xfId="16154" xr:uid="{00000000-0005-0000-0000-0000403F0000}"/>
    <cellStyle name="Normal 20 12 4" xfId="16155" xr:uid="{00000000-0005-0000-0000-0000413F0000}"/>
    <cellStyle name="Normal 20 12_Lcc_inputs" xfId="16156" xr:uid="{00000000-0005-0000-0000-0000423F0000}"/>
    <cellStyle name="Normal 20 13" xfId="16157" xr:uid="{00000000-0005-0000-0000-0000433F0000}"/>
    <cellStyle name="Normal 20 13 2" xfId="16158" xr:uid="{00000000-0005-0000-0000-0000443F0000}"/>
    <cellStyle name="Normal 20 13 3" xfId="16159" xr:uid="{00000000-0005-0000-0000-0000453F0000}"/>
    <cellStyle name="Normal 20 14" xfId="16160" xr:uid="{00000000-0005-0000-0000-0000463F0000}"/>
    <cellStyle name="Normal 20 14 2" xfId="16161" xr:uid="{00000000-0005-0000-0000-0000473F0000}"/>
    <cellStyle name="Normal 20 15" xfId="16162" xr:uid="{00000000-0005-0000-0000-0000483F0000}"/>
    <cellStyle name="Normal 20 16" xfId="16163" xr:uid="{00000000-0005-0000-0000-0000493F0000}"/>
    <cellStyle name="Normal 20 17" xfId="16164" xr:uid="{00000000-0005-0000-0000-00004A3F0000}"/>
    <cellStyle name="Normal 20 18" xfId="16165" xr:uid="{00000000-0005-0000-0000-00004B3F0000}"/>
    <cellStyle name="Normal 20 2" xfId="16166" xr:uid="{00000000-0005-0000-0000-00004C3F0000}"/>
    <cellStyle name="Normal 20 2 10" xfId="16167" xr:uid="{00000000-0005-0000-0000-00004D3F0000}"/>
    <cellStyle name="Normal 20 2 11" xfId="16168" xr:uid="{00000000-0005-0000-0000-00004E3F0000}"/>
    <cellStyle name="Normal 20 2 2" xfId="16169" xr:uid="{00000000-0005-0000-0000-00004F3F0000}"/>
    <cellStyle name="Normal 20 2 2 2" xfId="16170" xr:uid="{00000000-0005-0000-0000-0000503F0000}"/>
    <cellStyle name="Normal 20 2 2 2 2" xfId="16171" xr:uid="{00000000-0005-0000-0000-0000513F0000}"/>
    <cellStyle name="Normal 20 2 2 2 2 2" xfId="16172" xr:uid="{00000000-0005-0000-0000-0000523F0000}"/>
    <cellStyle name="Normal 20 2 2 2 2 2 2" xfId="16173" xr:uid="{00000000-0005-0000-0000-0000533F0000}"/>
    <cellStyle name="Normal 20 2 2 2 2 3" xfId="16174" xr:uid="{00000000-0005-0000-0000-0000543F0000}"/>
    <cellStyle name="Normal 20 2 2 2 3" xfId="16175" xr:uid="{00000000-0005-0000-0000-0000553F0000}"/>
    <cellStyle name="Normal 20 2 2 2 3 2" xfId="16176" xr:uid="{00000000-0005-0000-0000-0000563F0000}"/>
    <cellStyle name="Normal 20 2 2 2 3 2 2" xfId="16177" xr:uid="{00000000-0005-0000-0000-0000573F0000}"/>
    <cellStyle name="Normal 20 2 2 2 3 3" xfId="16178" xr:uid="{00000000-0005-0000-0000-0000583F0000}"/>
    <cellStyle name="Normal 20 2 2 2 4" xfId="16179" xr:uid="{00000000-0005-0000-0000-0000593F0000}"/>
    <cellStyle name="Normal 20 2 2 2 4 2" xfId="16180" xr:uid="{00000000-0005-0000-0000-00005A3F0000}"/>
    <cellStyle name="Normal 20 2 2 2 5" xfId="16181" xr:uid="{00000000-0005-0000-0000-00005B3F0000}"/>
    <cellStyle name="Normal 20 2 2 2_Lcc_inputs" xfId="16182" xr:uid="{00000000-0005-0000-0000-00005C3F0000}"/>
    <cellStyle name="Normal 20 2 2 3" xfId="16183" xr:uid="{00000000-0005-0000-0000-00005D3F0000}"/>
    <cellStyle name="Normal 20 2 2 3 2" xfId="16184" xr:uid="{00000000-0005-0000-0000-00005E3F0000}"/>
    <cellStyle name="Normal 20 2 2 3 2 2" xfId="16185" xr:uid="{00000000-0005-0000-0000-00005F3F0000}"/>
    <cellStyle name="Normal 20 2 2 3 2 3" xfId="16186" xr:uid="{00000000-0005-0000-0000-0000603F0000}"/>
    <cellStyle name="Normal 20 2 2 3 3" xfId="16187" xr:uid="{00000000-0005-0000-0000-0000613F0000}"/>
    <cellStyle name="Normal 20 2 2 3 4" xfId="16188" xr:uid="{00000000-0005-0000-0000-0000623F0000}"/>
    <cellStyle name="Normal 20 2 2 3_Lcc_inputs" xfId="16189" xr:uid="{00000000-0005-0000-0000-0000633F0000}"/>
    <cellStyle name="Normal 20 2 2 4" xfId="16190" xr:uid="{00000000-0005-0000-0000-0000643F0000}"/>
    <cellStyle name="Normal 20 2 2 4 2" xfId="16191" xr:uid="{00000000-0005-0000-0000-0000653F0000}"/>
    <cellStyle name="Normal 20 2 2 4 2 2" xfId="16192" xr:uid="{00000000-0005-0000-0000-0000663F0000}"/>
    <cellStyle name="Normal 20 2 2 4 3" xfId="16193" xr:uid="{00000000-0005-0000-0000-0000673F0000}"/>
    <cellStyle name="Normal 20 2 2 5" xfId="16194" xr:uid="{00000000-0005-0000-0000-0000683F0000}"/>
    <cellStyle name="Normal 20 2 2 5 2" xfId="16195" xr:uid="{00000000-0005-0000-0000-0000693F0000}"/>
    <cellStyle name="Normal 20 2 2 6" xfId="16196" xr:uid="{00000000-0005-0000-0000-00006A3F0000}"/>
    <cellStyle name="Normal 20 2 2 7" xfId="16197" xr:uid="{00000000-0005-0000-0000-00006B3F0000}"/>
    <cellStyle name="Normal 20 2 2 8" xfId="16198" xr:uid="{00000000-0005-0000-0000-00006C3F0000}"/>
    <cellStyle name="Normal 20 2 2_Lcc_inputs" xfId="16199" xr:uid="{00000000-0005-0000-0000-00006D3F0000}"/>
    <cellStyle name="Normal 20 2 3" xfId="16200" xr:uid="{00000000-0005-0000-0000-00006E3F0000}"/>
    <cellStyle name="Normal 20 2 3 2" xfId="16201" xr:uid="{00000000-0005-0000-0000-00006F3F0000}"/>
    <cellStyle name="Normal 20 2 3 2 2" xfId="16202" xr:uid="{00000000-0005-0000-0000-0000703F0000}"/>
    <cellStyle name="Normal 20 2 3 2 2 2" xfId="16203" xr:uid="{00000000-0005-0000-0000-0000713F0000}"/>
    <cellStyle name="Normal 20 2 3 2 2 3" xfId="16204" xr:uid="{00000000-0005-0000-0000-0000723F0000}"/>
    <cellStyle name="Normal 20 2 3 2 3" xfId="16205" xr:uid="{00000000-0005-0000-0000-0000733F0000}"/>
    <cellStyle name="Normal 20 2 3 2 4" xfId="16206" xr:uid="{00000000-0005-0000-0000-0000743F0000}"/>
    <cellStyle name="Normal 20 2 3 2_Lcc_inputs" xfId="16207" xr:uid="{00000000-0005-0000-0000-0000753F0000}"/>
    <cellStyle name="Normal 20 2 3 3" xfId="16208" xr:uid="{00000000-0005-0000-0000-0000763F0000}"/>
    <cellStyle name="Normal 20 2 3 3 2" xfId="16209" xr:uid="{00000000-0005-0000-0000-0000773F0000}"/>
    <cellStyle name="Normal 20 2 3 3 2 2" xfId="16210" xr:uid="{00000000-0005-0000-0000-0000783F0000}"/>
    <cellStyle name="Normal 20 2 3 3 3" xfId="16211" xr:uid="{00000000-0005-0000-0000-0000793F0000}"/>
    <cellStyle name="Normal 20 2 3 4" xfId="16212" xr:uid="{00000000-0005-0000-0000-00007A3F0000}"/>
    <cellStyle name="Normal 20 2 3 4 2" xfId="16213" xr:uid="{00000000-0005-0000-0000-00007B3F0000}"/>
    <cellStyle name="Normal 20 2 3 5" xfId="16214" xr:uid="{00000000-0005-0000-0000-00007C3F0000}"/>
    <cellStyle name="Normal 20 2 3 6" xfId="16215" xr:uid="{00000000-0005-0000-0000-00007D3F0000}"/>
    <cellStyle name="Normal 20 2 3 7" xfId="16216" xr:uid="{00000000-0005-0000-0000-00007E3F0000}"/>
    <cellStyle name="Normal 20 2 3_Lcc_inputs" xfId="16217" xr:uid="{00000000-0005-0000-0000-00007F3F0000}"/>
    <cellStyle name="Normal 20 2 4" xfId="16218" xr:uid="{00000000-0005-0000-0000-0000803F0000}"/>
    <cellStyle name="Normal 20 2 4 2" xfId="16219" xr:uid="{00000000-0005-0000-0000-0000813F0000}"/>
    <cellStyle name="Normal 20 2 4 2 2" xfId="16220" xr:uid="{00000000-0005-0000-0000-0000823F0000}"/>
    <cellStyle name="Normal 20 2 4 2 3" xfId="16221" xr:uid="{00000000-0005-0000-0000-0000833F0000}"/>
    <cellStyle name="Normal 20 2 4 3" xfId="16222" xr:uid="{00000000-0005-0000-0000-0000843F0000}"/>
    <cellStyle name="Normal 20 2 4 3 2" xfId="16223" xr:uid="{00000000-0005-0000-0000-0000853F0000}"/>
    <cellStyle name="Normal 20 2 4 4" xfId="16224" xr:uid="{00000000-0005-0000-0000-0000863F0000}"/>
    <cellStyle name="Normal 20 2 4 5" xfId="16225" xr:uid="{00000000-0005-0000-0000-0000873F0000}"/>
    <cellStyle name="Normal 20 2 4_Lcc_inputs" xfId="16226" xr:uid="{00000000-0005-0000-0000-0000883F0000}"/>
    <cellStyle name="Normal 20 2 5" xfId="16227" xr:uid="{00000000-0005-0000-0000-0000893F0000}"/>
    <cellStyle name="Normal 20 2 5 2" xfId="16228" xr:uid="{00000000-0005-0000-0000-00008A3F0000}"/>
    <cellStyle name="Normal 20 2 5 2 2" xfId="16229" xr:uid="{00000000-0005-0000-0000-00008B3F0000}"/>
    <cellStyle name="Normal 20 2 5 2 3" xfId="16230" xr:uid="{00000000-0005-0000-0000-00008C3F0000}"/>
    <cellStyle name="Normal 20 2 5 3" xfId="16231" xr:uid="{00000000-0005-0000-0000-00008D3F0000}"/>
    <cellStyle name="Normal 20 2 5 3 2" xfId="16232" xr:uid="{00000000-0005-0000-0000-00008E3F0000}"/>
    <cellStyle name="Normal 20 2 5 4" xfId="16233" xr:uid="{00000000-0005-0000-0000-00008F3F0000}"/>
    <cellStyle name="Normal 20 2 5 5" xfId="16234" xr:uid="{00000000-0005-0000-0000-0000903F0000}"/>
    <cellStyle name="Normal 20 2 5_Lcc_inputs" xfId="16235" xr:uid="{00000000-0005-0000-0000-0000913F0000}"/>
    <cellStyle name="Normal 20 2 6" xfId="16236" xr:uid="{00000000-0005-0000-0000-0000923F0000}"/>
    <cellStyle name="Normal 20 2 6 2" xfId="16237" xr:uid="{00000000-0005-0000-0000-0000933F0000}"/>
    <cellStyle name="Normal 20 2 6 2 2" xfId="16238" xr:uid="{00000000-0005-0000-0000-0000943F0000}"/>
    <cellStyle name="Normal 20 2 6 3" xfId="16239" xr:uid="{00000000-0005-0000-0000-0000953F0000}"/>
    <cellStyle name="Normal 20 2 6 4" xfId="16240" xr:uid="{00000000-0005-0000-0000-0000963F0000}"/>
    <cellStyle name="Normal 20 2 6_Lcc_inputs" xfId="16241" xr:uid="{00000000-0005-0000-0000-0000973F0000}"/>
    <cellStyle name="Normal 20 2 7" xfId="16242" xr:uid="{00000000-0005-0000-0000-0000983F0000}"/>
    <cellStyle name="Normal 20 2 7 2" xfId="16243" xr:uid="{00000000-0005-0000-0000-0000993F0000}"/>
    <cellStyle name="Normal 20 2 7 3" xfId="16244" xr:uid="{00000000-0005-0000-0000-00009A3F0000}"/>
    <cellStyle name="Normal 20 2 8" xfId="16245" xr:uid="{00000000-0005-0000-0000-00009B3F0000}"/>
    <cellStyle name="Normal 20 2 8 2" xfId="16246" xr:uid="{00000000-0005-0000-0000-00009C3F0000}"/>
    <cellStyle name="Normal 20 2 9" xfId="16247" xr:uid="{00000000-0005-0000-0000-00009D3F0000}"/>
    <cellStyle name="Normal 20 2_Lcc_inputs" xfId="16248" xr:uid="{00000000-0005-0000-0000-00009E3F0000}"/>
    <cellStyle name="Normal 20 3" xfId="16249" xr:uid="{00000000-0005-0000-0000-00009F3F0000}"/>
    <cellStyle name="Normal 20 3 2" xfId="16250" xr:uid="{00000000-0005-0000-0000-0000A03F0000}"/>
    <cellStyle name="Normal 20 3 2 2" xfId="16251" xr:uid="{00000000-0005-0000-0000-0000A13F0000}"/>
    <cellStyle name="Normal 20 3 2 2 2" xfId="16252" xr:uid="{00000000-0005-0000-0000-0000A23F0000}"/>
    <cellStyle name="Normal 20 3 2 2 2 2" xfId="16253" xr:uid="{00000000-0005-0000-0000-0000A33F0000}"/>
    <cellStyle name="Normal 20 3 2 2 2 2 2" xfId="16254" xr:uid="{00000000-0005-0000-0000-0000A43F0000}"/>
    <cellStyle name="Normal 20 3 2 2 2 3" xfId="16255" xr:uid="{00000000-0005-0000-0000-0000A53F0000}"/>
    <cellStyle name="Normal 20 3 2 2 3" xfId="16256" xr:uid="{00000000-0005-0000-0000-0000A63F0000}"/>
    <cellStyle name="Normal 20 3 2 2 3 2" xfId="16257" xr:uid="{00000000-0005-0000-0000-0000A73F0000}"/>
    <cellStyle name="Normal 20 3 2 2 3 2 2" xfId="16258" xr:uid="{00000000-0005-0000-0000-0000A83F0000}"/>
    <cellStyle name="Normal 20 3 2 2 3 3" xfId="16259" xr:uid="{00000000-0005-0000-0000-0000A93F0000}"/>
    <cellStyle name="Normal 20 3 2 2 4" xfId="16260" xr:uid="{00000000-0005-0000-0000-0000AA3F0000}"/>
    <cellStyle name="Normal 20 3 2 2 4 2" xfId="16261" xr:uid="{00000000-0005-0000-0000-0000AB3F0000}"/>
    <cellStyle name="Normal 20 3 2 2 5" xfId="16262" xr:uid="{00000000-0005-0000-0000-0000AC3F0000}"/>
    <cellStyle name="Normal 20 3 2 2_Lcc_inputs" xfId="16263" xr:uid="{00000000-0005-0000-0000-0000AD3F0000}"/>
    <cellStyle name="Normal 20 3 2 3" xfId="16264" xr:uid="{00000000-0005-0000-0000-0000AE3F0000}"/>
    <cellStyle name="Normal 20 3 2 3 2" xfId="16265" xr:uid="{00000000-0005-0000-0000-0000AF3F0000}"/>
    <cellStyle name="Normal 20 3 2 3 2 2" xfId="16266" xr:uid="{00000000-0005-0000-0000-0000B03F0000}"/>
    <cellStyle name="Normal 20 3 2 3 2 3" xfId="16267" xr:uid="{00000000-0005-0000-0000-0000B13F0000}"/>
    <cellStyle name="Normal 20 3 2 3 3" xfId="16268" xr:uid="{00000000-0005-0000-0000-0000B23F0000}"/>
    <cellStyle name="Normal 20 3 2 3 4" xfId="16269" xr:uid="{00000000-0005-0000-0000-0000B33F0000}"/>
    <cellStyle name="Normal 20 3 2 3_Lcc_inputs" xfId="16270" xr:uid="{00000000-0005-0000-0000-0000B43F0000}"/>
    <cellStyle name="Normal 20 3 2 4" xfId="16271" xr:uid="{00000000-0005-0000-0000-0000B53F0000}"/>
    <cellStyle name="Normal 20 3 2 4 2" xfId="16272" xr:uid="{00000000-0005-0000-0000-0000B63F0000}"/>
    <cellStyle name="Normal 20 3 2 4 2 2" xfId="16273" xr:uid="{00000000-0005-0000-0000-0000B73F0000}"/>
    <cellStyle name="Normal 20 3 2 4 3" xfId="16274" xr:uid="{00000000-0005-0000-0000-0000B83F0000}"/>
    <cellStyle name="Normal 20 3 2 5" xfId="16275" xr:uid="{00000000-0005-0000-0000-0000B93F0000}"/>
    <cellStyle name="Normal 20 3 2 5 2" xfId="16276" xr:uid="{00000000-0005-0000-0000-0000BA3F0000}"/>
    <cellStyle name="Normal 20 3 2 6" xfId="16277" xr:uid="{00000000-0005-0000-0000-0000BB3F0000}"/>
    <cellStyle name="Normal 20 3 2 7" xfId="16278" xr:uid="{00000000-0005-0000-0000-0000BC3F0000}"/>
    <cellStyle name="Normal 20 3 2 8" xfId="16279" xr:uid="{00000000-0005-0000-0000-0000BD3F0000}"/>
    <cellStyle name="Normal 20 3 2_Lcc_inputs" xfId="16280" xr:uid="{00000000-0005-0000-0000-0000BE3F0000}"/>
    <cellStyle name="Normal 20 3 3" xfId="16281" xr:uid="{00000000-0005-0000-0000-0000BF3F0000}"/>
    <cellStyle name="Normal 20 3 3 2" xfId="16282" xr:uid="{00000000-0005-0000-0000-0000C03F0000}"/>
    <cellStyle name="Normal 20 3 3 2 2" xfId="16283" xr:uid="{00000000-0005-0000-0000-0000C13F0000}"/>
    <cellStyle name="Normal 20 3 3 2 2 2" xfId="16284" xr:uid="{00000000-0005-0000-0000-0000C23F0000}"/>
    <cellStyle name="Normal 20 3 3 2 2 3" xfId="16285" xr:uid="{00000000-0005-0000-0000-0000C33F0000}"/>
    <cellStyle name="Normal 20 3 3 2 3" xfId="16286" xr:uid="{00000000-0005-0000-0000-0000C43F0000}"/>
    <cellStyle name="Normal 20 3 3 2 4" xfId="16287" xr:uid="{00000000-0005-0000-0000-0000C53F0000}"/>
    <cellStyle name="Normal 20 3 3 2_Lcc_inputs" xfId="16288" xr:uid="{00000000-0005-0000-0000-0000C63F0000}"/>
    <cellStyle name="Normal 20 3 3 3" xfId="16289" xr:uid="{00000000-0005-0000-0000-0000C73F0000}"/>
    <cellStyle name="Normal 20 3 3 3 2" xfId="16290" xr:uid="{00000000-0005-0000-0000-0000C83F0000}"/>
    <cellStyle name="Normal 20 3 3 3 2 2" xfId="16291" xr:uid="{00000000-0005-0000-0000-0000C93F0000}"/>
    <cellStyle name="Normal 20 3 3 3 3" xfId="16292" xr:uid="{00000000-0005-0000-0000-0000CA3F0000}"/>
    <cellStyle name="Normal 20 3 3 4" xfId="16293" xr:uid="{00000000-0005-0000-0000-0000CB3F0000}"/>
    <cellStyle name="Normal 20 3 3 4 2" xfId="16294" xr:uid="{00000000-0005-0000-0000-0000CC3F0000}"/>
    <cellStyle name="Normal 20 3 3 5" xfId="16295" xr:uid="{00000000-0005-0000-0000-0000CD3F0000}"/>
    <cellStyle name="Normal 20 3 3 6" xfId="16296" xr:uid="{00000000-0005-0000-0000-0000CE3F0000}"/>
    <cellStyle name="Normal 20 3 3 7" xfId="16297" xr:uid="{00000000-0005-0000-0000-0000CF3F0000}"/>
    <cellStyle name="Normal 20 3 3_Lcc_inputs" xfId="16298" xr:uid="{00000000-0005-0000-0000-0000D03F0000}"/>
    <cellStyle name="Normal 20 3 4" xfId="16299" xr:uid="{00000000-0005-0000-0000-0000D13F0000}"/>
    <cellStyle name="Normal 20 3 4 2" xfId="16300" xr:uid="{00000000-0005-0000-0000-0000D23F0000}"/>
    <cellStyle name="Normal 20 3 4 2 2" xfId="16301" xr:uid="{00000000-0005-0000-0000-0000D33F0000}"/>
    <cellStyle name="Normal 20 3 4 2 3" xfId="16302" xr:uid="{00000000-0005-0000-0000-0000D43F0000}"/>
    <cellStyle name="Normal 20 3 4 3" xfId="16303" xr:uid="{00000000-0005-0000-0000-0000D53F0000}"/>
    <cellStyle name="Normal 20 3 4 3 2" xfId="16304" xr:uid="{00000000-0005-0000-0000-0000D63F0000}"/>
    <cellStyle name="Normal 20 3 4 4" xfId="16305" xr:uid="{00000000-0005-0000-0000-0000D73F0000}"/>
    <cellStyle name="Normal 20 3 4 5" xfId="16306" xr:uid="{00000000-0005-0000-0000-0000D83F0000}"/>
    <cellStyle name="Normal 20 3 4_Lcc_inputs" xfId="16307" xr:uid="{00000000-0005-0000-0000-0000D93F0000}"/>
    <cellStyle name="Normal 20 3 5" xfId="16308" xr:uid="{00000000-0005-0000-0000-0000DA3F0000}"/>
    <cellStyle name="Normal 20 3 5 2" xfId="16309" xr:uid="{00000000-0005-0000-0000-0000DB3F0000}"/>
    <cellStyle name="Normal 20 3 5 2 2" xfId="16310" xr:uid="{00000000-0005-0000-0000-0000DC3F0000}"/>
    <cellStyle name="Normal 20 3 5 2 3" xfId="16311" xr:uid="{00000000-0005-0000-0000-0000DD3F0000}"/>
    <cellStyle name="Normal 20 3 5 3" xfId="16312" xr:uid="{00000000-0005-0000-0000-0000DE3F0000}"/>
    <cellStyle name="Normal 20 3 5 4" xfId="16313" xr:uid="{00000000-0005-0000-0000-0000DF3F0000}"/>
    <cellStyle name="Normal 20 3 5_Lcc_inputs" xfId="16314" xr:uid="{00000000-0005-0000-0000-0000E03F0000}"/>
    <cellStyle name="Normal 20 3 6" xfId="16315" xr:uid="{00000000-0005-0000-0000-0000E13F0000}"/>
    <cellStyle name="Normal 20 3 6 2" xfId="16316" xr:uid="{00000000-0005-0000-0000-0000E23F0000}"/>
    <cellStyle name="Normal 20 3 6 3" xfId="16317" xr:uid="{00000000-0005-0000-0000-0000E33F0000}"/>
    <cellStyle name="Normal 20 3 7" xfId="16318" xr:uid="{00000000-0005-0000-0000-0000E43F0000}"/>
    <cellStyle name="Normal 20 3 7 2" xfId="16319" xr:uid="{00000000-0005-0000-0000-0000E53F0000}"/>
    <cellStyle name="Normal 20 3 8" xfId="16320" xr:uid="{00000000-0005-0000-0000-0000E63F0000}"/>
    <cellStyle name="Normal 20 3 9" xfId="16321" xr:uid="{00000000-0005-0000-0000-0000E73F0000}"/>
    <cellStyle name="Normal 20 3_Lcc_inputs" xfId="16322" xr:uid="{00000000-0005-0000-0000-0000E83F0000}"/>
    <cellStyle name="Normal 20 4" xfId="16323" xr:uid="{00000000-0005-0000-0000-0000E93F0000}"/>
    <cellStyle name="Normal 20 4 2" xfId="16324" xr:uid="{00000000-0005-0000-0000-0000EA3F0000}"/>
    <cellStyle name="Normal 20 4 2 2" xfId="16325" xr:uid="{00000000-0005-0000-0000-0000EB3F0000}"/>
    <cellStyle name="Normal 20 4 2 2 2" xfId="16326" xr:uid="{00000000-0005-0000-0000-0000EC3F0000}"/>
    <cellStyle name="Normal 20 4 2 2 2 2" xfId="16327" xr:uid="{00000000-0005-0000-0000-0000ED3F0000}"/>
    <cellStyle name="Normal 20 4 2 2 2 2 2" xfId="16328" xr:uid="{00000000-0005-0000-0000-0000EE3F0000}"/>
    <cellStyle name="Normal 20 4 2 2 2 3" xfId="16329" xr:uid="{00000000-0005-0000-0000-0000EF3F0000}"/>
    <cellStyle name="Normal 20 4 2 2 3" xfId="16330" xr:uid="{00000000-0005-0000-0000-0000F03F0000}"/>
    <cellStyle name="Normal 20 4 2 2 3 2" xfId="16331" xr:uid="{00000000-0005-0000-0000-0000F13F0000}"/>
    <cellStyle name="Normal 20 4 2 2 3 2 2" xfId="16332" xr:uid="{00000000-0005-0000-0000-0000F23F0000}"/>
    <cellStyle name="Normal 20 4 2 2 3 3" xfId="16333" xr:uid="{00000000-0005-0000-0000-0000F33F0000}"/>
    <cellStyle name="Normal 20 4 2 2 4" xfId="16334" xr:uid="{00000000-0005-0000-0000-0000F43F0000}"/>
    <cellStyle name="Normal 20 4 2 2 4 2" xfId="16335" xr:uid="{00000000-0005-0000-0000-0000F53F0000}"/>
    <cellStyle name="Normal 20 4 2 2 5" xfId="16336" xr:uid="{00000000-0005-0000-0000-0000F63F0000}"/>
    <cellStyle name="Normal 20 4 2 2_Lcc_inputs" xfId="16337" xr:uid="{00000000-0005-0000-0000-0000F73F0000}"/>
    <cellStyle name="Normal 20 4 2 3" xfId="16338" xr:uid="{00000000-0005-0000-0000-0000F83F0000}"/>
    <cellStyle name="Normal 20 4 2 3 2" xfId="16339" xr:uid="{00000000-0005-0000-0000-0000F93F0000}"/>
    <cellStyle name="Normal 20 4 2 3 2 2" xfId="16340" xr:uid="{00000000-0005-0000-0000-0000FA3F0000}"/>
    <cellStyle name="Normal 20 4 2 3 2 3" xfId="16341" xr:uid="{00000000-0005-0000-0000-0000FB3F0000}"/>
    <cellStyle name="Normal 20 4 2 3 3" xfId="16342" xr:uid="{00000000-0005-0000-0000-0000FC3F0000}"/>
    <cellStyle name="Normal 20 4 2 3 4" xfId="16343" xr:uid="{00000000-0005-0000-0000-0000FD3F0000}"/>
    <cellStyle name="Normal 20 4 2 3_Lcc_inputs" xfId="16344" xr:uid="{00000000-0005-0000-0000-0000FE3F0000}"/>
    <cellStyle name="Normal 20 4 2 4" xfId="16345" xr:uid="{00000000-0005-0000-0000-0000FF3F0000}"/>
    <cellStyle name="Normal 20 4 2 4 2" xfId="16346" xr:uid="{00000000-0005-0000-0000-000000400000}"/>
    <cellStyle name="Normal 20 4 2 4 2 2" xfId="16347" xr:uid="{00000000-0005-0000-0000-000001400000}"/>
    <cellStyle name="Normal 20 4 2 4 3" xfId="16348" xr:uid="{00000000-0005-0000-0000-000002400000}"/>
    <cellStyle name="Normal 20 4 2 5" xfId="16349" xr:uid="{00000000-0005-0000-0000-000003400000}"/>
    <cellStyle name="Normal 20 4 2 5 2" xfId="16350" xr:uid="{00000000-0005-0000-0000-000004400000}"/>
    <cellStyle name="Normal 20 4 2 6" xfId="16351" xr:uid="{00000000-0005-0000-0000-000005400000}"/>
    <cellStyle name="Normal 20 4 2 7" xfId="16352" xr:uid="{00000000-0005-0000-0000-000006400000}"/>
    <cellStyle name="Normal 20 4 2 8" xfId="16353" xr:uid="{00000000-0005-0000-0000-000007400000}"/>
    <cellStyle name="Normal 20 4 2_Lcc_inputs" xfId="16354" xr:uid="{00000000-0005-0000-0000-000008400000}"/>
    <cellStyle name="Normal 20 4 3" xfId="16355" xr:uid="{00000000-0005-0000-0000-000009400000}"/>
    <cellStyle name="Normal 20 4 3 2" xfId="16356" xr:uid="{00000000-0005-0000-0000-00000A400000}"/>
    <cellStyle name="Normal 20 4 3 2 2" xfId="16357" xr:uid="{00000000-0005-0000-0000-00000B400000}"/>
    <cellStyle name="Normal 20 4 3 2 2 2" xfId="16358" xr:uid="{00000000-0005-0000-0000-00000C400000}"/>
    <cellStyle name="Normal 20 4 3 2 3" xfId="16359" xr:uid="{00000000-0005-0000-0000-00000D400000}"/>
    <cellStyle name="Normal 20 4 3 3" xfId="16360" xr:uid="{00000000-0005-0000-0000-00000E400000}"/>
    <cellStyle name="Normal 20 4 3 3 2" xfId="16361" xr:uid="{00000000-0005-0000-0000-00000F400000}"/>
    <cellStyle name="Normal 20 4 3 3 2 2" xfId="16362" xr:uid="{00000000-0005-0000-0000-000010400000}"/>
    <cellStyle name="Normal 20 4 3 3 3" xfId="16363" xr:uid="{00000000-0005-0000-0000-000011400000}"/>
    <cellStyle name="Normal 20 4 3 4" xfId="16364" xr:uid="{00000000-0005-0000-0000-000012400000}"/>
    <cellStyle name="Normal 20 4 3 4 2" xfId="16365" xr:uid="{00000000-0005-0000-0000-000013400000}"/>
    <cellStyle name="Normal 20 4 3 5" xfId="16366" xr:uid="{00000000-0005-0000-0000-000014400000}"/>
    <cellStyle name="Normal 20 4 3_Lcc_inputs" xfId="16367" xr:uid="{00000000-0005-0000-0000-000015400000}"/>
    <cellStyle name="Normal 20 4 4" xfId="16368" xr:uid="{00000000-0005-0000-0000-000016400000}"/>
    <cellStyle name="Normal 20 4 4 2" xfId="16369" xr:uid="{00000000-0005-0000-0000-000017400000}"/>
    <cellStyle name="Normal 20 4 4 2 2" xfId="16370" xr:uid="{00000000-0005-0000-0000-000018400000}"/>
    <cellStyle name="Normal 20 4 4 2 3" xfId="16371" xr:uid="{00000000-0005-0000-0000-000019400000}"/>
    <cellStyle name="Normal 20 4 4 3" xfId="16372" xr:uid="{00000000-0005-0000-0000-00001A400000}"/>
    <cellStyle name="Normal 20 4 4 4" xfId="16373" xr:uid="{00000000-0005-0000-0000-00001B400000}"/>
    <cellStyle name="Normal 20 4 4_Lcc_inputs" xfId="16374" xr:uid="{00000000-0005-0000-0000-00001C400000}"/>
    <cellStyle name="Normal 20 4 5" xfId="16375" xr:uid="{00000000-0005-0000-0000-00001D400000}"/>
    <cellStyle name="Normal 20 4 5 2" xfId="16376" xr:uid="{00000000-0005-0000-0000-00001E400000}"/>
    <cellStyle name="Normal 20 4 5 2 2" xfId="16377" xr:uid="{00000000-0005-0000-0000-00001F400000}"/>
    <cellStyle name="Normal 20 4 5 3" xfId="16378" xr:uid="{00000000-0005-0000-0000-000020400000}"/>
    <cellStyle name="Normal 20 4 6" xfId="16379" xr:uid="{00000000-0005-0000-0000-000021400000}"/>
    <cellStyle name="Normal 20 4 6 2" xfId="16380" xr:uid="{00000000-0005-0000-0000-000022400000}"/>
    <cellStyle name="Normal 20 4 7" xfId="16381" xr:uid="{00000000-0005-0000-0000-000023400000}"/>
    <cellStyle name="Normal 20 4 8" xfId="16382" xr:uid="{00000000-0005-0000-0000-000024400000}"/>
    <cellStyle name="Normal 20 4 9" xfId="16383" xr:uid="{00000000-0005-0000-0000-000025400000}"/>
    <cellStyle name="Normal 20 4_Lcc_inputs" xfId="16384" xr:uid="{00000000-0005-0000-0000-000026400000}"/>
    <cellStyle name="Normal 20 5" xfId="16385" xr:uid="{00000000-0005-0000-0000-000027400000}"/>
    <cellStyle name="Normal 20 5 2" xfId="16386" xr:uid="{00000000-0005-0000-0000-000028400000}"/>
    <cellStyle name="Normal 20 5 2 2" xfId="16387" xr:uid="{00000000-0005-0000-0000-000029400000}"/>
    <cellStyle name="Normal 20 5 2 2 2" xfId="16388" xr:uid="{00000000-0005-0000-0000-00002A400000}"/>
    <cellStyle name="Normal 20 5 2 2 2 2" xfId="16389" xr:uid="{00000000-0005-0000-0000-00002B400000}"/>
    <cellStyle name="Normal 20 5 2 2 2 2 2" xfId="16390" xr:uid="{00000000-0005-0000-0000-00002C400000}"/>
    <cellStyle name="Normal 20 5 2 2 2 3" xfId="16391" xr:uid="{00000000-0005-0000-0000-00002D400000}"/>
    <cellStyle name="Normal 20 5 2 2 3" xfId="16392" xr:uid="{00000000-0005-0000-0000-00002E400000}"/>
    <cellStyle name="Normal 20 5 2 2 3 2" xfId="16393" xr:uid="{00000000-0005-0000-0000-00002F400000}"/>
    <cellStyle name="Normal 20 5 2 2 3 2 2" xfId="16394" xr:uid="{00000000-0005-0000-0000-000030400000}"/>
    <cellStyle name="Normal 20 5 2 2 3 3" xfId="16395" xr:uid="{00000000-0005-0000-0000-000031400000}"/>
    <cellStyle name="Normal 20 5 2 2 4" xfId="16396" xr:uid="{00000000-0005-0000-0000-000032400000}"/>
    <cellStyle name="Normal 20 5 2 2 4 2" xfId="16397" xr:uid="{00000000-0005-0000-0000-000033400000}"/>
    <cellStyle name="Normal 20 5 2 2 5" xfId="16398" xr:uid="{00000000-0005-0000-0000-000034400000}"/>
    <cellStyle name="Normal 20 5 2 2_Lcc_inputs" xfId="16399" xr:uid="{00000000-0005-0000-0000-000035400000}"/>
    <cellStyle name="Normal 20 5 2 3" xfId="16400" xr:uid="{00000000-0005-0000-0000-000036400000}"/>
    <cellStyle name="Normal 20 5 2 3 2" xfId="16401" xr:uid="{00000000-0005-0000-0000-000037400000}"/>
    <cellStyle name="Normal 20 5 2 3 2 2" xfId="16402" xr:uid="{00000000-0005-0000-0000-000038400000}"/>
    <cellStyle name="Normal 20 5 2 3 2 3" xfId="16403" xr:uid="{00000000-0005-0000-0000-000039400000}"/>
    <cellStyle name="Normal 20 5 2 3 3" xfId="16404" xr:uid="{00000000-0005-0000-0000-00003A400000}"/>
    <cellStyle name="Normal 20 5 2 3 4" xfId="16405" xr:uid="{00000000-0005-0000-0000-00003B400000}"/>
    <cellStyle name="Normal 20 5 2 3_Lcc_inputs" xfId="16406" xr:uid="{00000000-0005-0000-0000-00003C400000}"/>
    <cellStyle name="Normal 20 5 2 4" xfId="16407" xr:uid="{00000000-0005-0000-0000-00003D400000}"/>
    <cellStyle name="Normal 20 5 2 4 2" xfId="16408" xr:uid="{00000000-0005-0000-0000-00003E400000}"/>
    <cellStyle name="Normal 20 5 2 4 2 2" xfId="16409" xr:uid="{00000000-0005-0000-0000-00003F400000}"/>
    <cellStyle name="Normal 20 5 2 4 3" xfId="16410" xr:uid="{00000000-0005-0000-0000-000040400000}"/>
    <cellStyle name="Normal 20 5 2 5" xfId="16411" xr:uid="{00000000-0005-0000-0000-000041400000}"/>
    <cellStyle name="Normal 20 5 2 5 2" xfId="16412" xr:uid="{00000000-0005-0000-0000-000042400000}"/>
    <cellStyle name="Normal 20 5 2 6" xfId="16413" xr:uid="{00000000-0005-0000-0000-000043400000}"/>
    <cellStyle name="Normal 20 5 2 7" xfId="16414" xr:uid="{00000000-0005-0000-0000-000044400000}"/>
    <cellStyle name="Normal 20 5 2 8" xfId="16415" xr:uid="{00000000-0005-0000-0000-000045400000}"/>
    <cellStyle name="Normal 20 5 2_Lcc_inputs" xfId="16416" xr:uid="{00000000-0005-0000-0000-000046400000}"/>
    <cellStyle name="Normal 20 5 3" xfId="16417" xr:uid="{00000000-0005-0000-0000-000047400000}"/>
    <cellStyle name="Normal 20 5 3 2" xfId="16418" xr:uid="{00000000-0005-0000-0000-000048400000}"/>
    <cellStyle name="Normal 20 5 3 2 2" xfId="16419" xr:uid="{00000000-0005-0000-0000-000049400000}"/>
    <cellStyle name="Normal 20 5 3 2 2 2" xfId="16420" xr:uid="{00000000-0005-0000-0000-00004A400000}"/>
    <cellStyle name="Normal 20 5 3 2 3" xfId="16421" xr:uid="{00000000-0005-0000-0000-00004B400000}"/>
    <cellStyle name="Normal 20 5 3 3" xfId="16422" xr:uid="{00000000-0005-0000-0000-00004C400000}"/>
    <cellStyle name="Normal 20 5 3 3 2" xfId="16423" xr:uid="{00000000-0005-0000-0000-00004D400000}"/>
    <cellStyle name="Normal 20 5 3 3 2 2" xfId="16424" xr:uid="{00000000-0005-0000-0000-00004E400000}"/>
    <cellStyle name="Normal 20 5 3 3 3" xfId="16425" xr:uid="{00000000-0005-0000-0000-00004F400000}"/>
    <cellStyle name="Normal 20 5 3 4" xfId="16426" xr:uid="{00000000-0005-0000-0000-000050400000}"/>
    <cellStyle name="Normal 20 5 3 4 2" xfId="16427" xr:uid="{00000000-0005-0000-0000-000051400000}"/>
    <cellStyle name="Normal 20 5 3 5" xfId="16428" xr:uid="{00000000-0005-0000-0000-000052400000}"/>
    <cellStyle name="Normal 20 5 3_Lcc_inputs" xfId="16429" xr:uid="{00000000-0005-0000-0000-000053400000}"/>
    <cellStyle name="Normal 20 5 4" xfId="16430" xr:uid="{00000000-0005-0000-0000-000054400000}"/>
    <cellStyle name="Normal 20 5 4 2" xfId="16431" xr:uid="{00000000-0005-0000-0000-000055400000}"/>
    <cellStyle name="Normal 20 5 4 2 2" xfId="16432" xr:uid="{00000000-0005-0000-0000-000056400000}"/>
    <cellStyle name="Normal 20 5 4 2 3" xfId="16433" xr:uid="{00000000-0005-0000-0000-000057400000}"/>
    <cellStyle name="Normal 20 5 4 3" xfId="16434" xr:uid="{00000000-0005-0000-0000-000058400000}"/>
    <cellStyle name="Normal 20 5 4 4" xfId="16435" xr:uid="{00000000-0005-0000-0000-000059400000}"/>
    <cellStyle name="Normal 20 5 4_Lcc_inputs" xfId="16436" xr:uid="{00000000-0005-0000-0000-00005A400000}"/>
    <cellStyle name="Normal 20 5 5" xfId="16437" xr:uid="{00000000-0005-0000-0000-00005B400000}"/>
    <cellStyle name="Normal 20 5 5 2" xfId="16438" xr:uid="{00000000-0005-0000-0000-00005C400000}"/>
    <cellStyle name="Normal 20 5 5 2 2" xfId="16439" xr:uid="{00000000-0005-0000-0000-00005D400000}"/>
    <cellStyle name="Normal 20 5 5 3" xfId="16440" xr:uid="{00000000-0005-0000-0000-00005E400000}"/>
    <cellStyle name="Normal 20 5 6" xfId="16441" xr:uid="{00000000-0005-0000-0000-00005F400000}"/>
    <cellStyle name="Normal 20 5 6 2" xfId="16442" xr:uid="{00000000-0005-0000-0000-000060400000}"/>
    <cellStyle name="Normal 20 5 7" xfId="16443" xr:uid="{00000000-0005-0000-0000-000061400000}"/>
    <cellStyle name="Normal 20 5 8" xfId="16444" xr:uid="{00000000-0005-0000-0000-000062400000}"/>
    <cellStyle name="Normal 20 5 9" xfId="16445" xr:uid="{00000000-0005-0000-0000-000063400000}"/>
    <cellStyle name="Normal 20 5_Lcc_inputs" xfId="16446" xr:uid="{00000000-0005-0000-0000-000064400000}"/>
    <cellStyle name="Normal 20 6" xfId="16447" xr:uid="{00000000-0005-0000-0000-000065400000}"/>
    <cellStyle name="Normal 20 6 2" xfId="16448" xr:uid="{00000000-0005-0000-0000-000066400000}"/>
    <cellStyle name="Normal 20 6 2 2" xfId="16449" xr:uid="{00000000-0005-0000-0000-000067400000}"/>
    <cellStyle name="Normal 20 6 2 2 2" xfId="16450" xr:uid="{00000000-0005-0000-0000-000068400000}"/>
    <cellStyle name="Normal 20 6 2 2 2 2" xfId="16451" xr:uid="{00000000-0005-0000-0000-000069400000}"/>
    <cellStyle name="Normal 20 6 2 2 2 2 2" xfId="16452" xr:uid="{00000000-0005-0000-0000-00006A400000}"/>
    <cellStyle name="Normal 20 6 2 2 2 3" xfId="16453" xr:uid="{00000000-0005-0000-0000-00006B400000}"/>
    <cellStyle name="Normal 20 6 2 2 3" xfId="16454" xr:uid="{00000000-0005-0000-0000-00006C400000}"/>
    <cellStyle name="Normal 20 6 2 2 3 2" xfId="16455" xr:uid="{00000000-0005-0000-0000-00006D400000}"/>
    <cellStyle name="Normal 20 6 2 2 3 2 2" xfId="16456" xr:uid="{00000000-0005-0000-0000-00006E400000}"/>
    <cellStyle name="Normal 20 6 2 2 3 3" xfId="16457" xr:uid="{00000000-0005-0000-0000-00006F400000}"/>
    <cellStyle name="Normal 20 6 2 2 4" xfId="16458" xr:uid="{00000000-0005-0000-0000-000070400000}"/>
    <cellStyle name="Normal 20 6 2 2 4 2" xfId="16459" xr:uid="{00000000-0005-0000-0000-000071400000}"/>
    <cellStyle name="Normal 20 6 2 2 5" xfId="16460" xr:uid="{00000000-0005-0000-0000-000072400000}"/>
    <cellStyle name="Normal 20 6 2 2_Lcc_inputs" xfId="16461" xr:uid="{00000000-0005-0000-0000-000073400000}"/>
    <cellStyle name="Normal 20 6 2 3" xfId="16462" xr:uid="{00000000-0005-0000-0000-000074400000}"/>
    <cellStyle name="Normal 20 6 2 3 2" xfId="16463" xr:uid="{00000000-0005-0000-0000-000075400000}"/>
    <cellStyle name="Normal 20 6 2 3 2 2" xfId="16464" xr:uid="{00000000-0005-0000-0000-000076400000}"/>
    <cellStyle name="Normal 20 6 2 3 2 3" xfId="16465" xr:uid="{00000000-0005-0000-0000-000077400000}"/>
    <cellStyle name="Normal 20 6 2 3 3" xfId="16466" xr:uid="{00000000-0005-0000-0000-000078400000}"/>
    <cellStyle name="Normal 20 6 2 3 4" xfId="16467" xr:uid="{00000000-0005-0000-0000-000079400000}"/>
    <cellStyle name="Normal 20 6 2 3_Lcc_inputs" xfId="16468" xr:uid="{00000000-0005-0000-0000-00007A400000}"/>
    <cellStyle name="Normal 20 6 2 4" xfId="16469" xr:uid="{00000000-0005-0000-0000-00007B400000}"/>
    <cellStyle name="Normal 20 6 2 4 2" xfId="16470" xr:uid="{00000000-0005-0000-0000-00007C400000}"/>
    <cellStyle name="Normal 20 6 2 4 2 2" xfId="16471" xr:uid="{00000000-0005-0000-0000-00007D400000}"/>
    <cellStyle name="Normal 20 6 2 4 3" xfId="16472" xr:uid="{00000000-0005-0000-0000-00007E400000}"/>
    <cellStyle name="Normal 20 6 2 5" xfId="16473" xr:uid="{00000000-0005-0000-0000-00007F400000}"/>
    <cellStyle name="Normal 20 6 2 5 2" xfId="16474" xr:uid="{00000000-0005-0000-0000-000080400000}"/>
    <cellStyle name="Normal 20 6 2 6" xfId="16475" xr:uid="{00000000-0005-0000-0000-000081400000}"/>
    <cellStyle name="Normal 20 6 2 7" xfId="16476" xr:uid="{00000000-0005-0000-0000-000082400000}"/>
    <cellStyle name="Normal 20 6 2 8" xfId="16477" xr:uid="{00000000-0005-0000-0000-000083400000}"/>
    <cellStyle name="Normal 20 6 2_Lcc_inputs" xfId="16478" xr:uid="{00000000-0005-0000-0000-000084400000}"/>
    <cellStyle name="Normal 20 6 3" xfId="16479" xr:uid="{00000000-0005-0000-0000-000085400000}"/>
    <cellStyle name="Normal 20 6 3 2" xfId="16480" xr:uid="{00000000-0005-0000-0000-000086400000}"/>
    <cellStyle name="Normal 20 6 3 2 2" xfId="16481" xr:uid="{00000000-0005-0000-0000-000087400000}"/>
    <cellStyle name="Normal 20 6 3 2 2 2" xfId="16482" xr:uid="{00000000-0005-0000-0000-000088400000}"/>
    <cellStyle name="Normal 20 6 3 2 3" xfId="16483" xr:uid="{00000000-0005-0000-0000-000089400000}"/>
    <cellStyle name="Normal 20 6 3 3" xfId="16484" xr:uid="{00000000-0005-0000-0000-00008A400000}"/>
    <cellStyle name="Normal 20 6 3 3 2" xfId="16485" xr:uid="{00000000-0005-0000-0000-00008B400000}"/>
    <cellStyle name="Normal 20 6 3 3 2 2" xfId="16486" xr:uid="{00000000-0005-0000-0000-00008C400000}"/>
    <cellStyle name="Normal 20 6 3 3 3" xfId="16487" xr:uid="{00000000-0005-0000-0000-00008D400000}"/>
    <cellStyle name="Normal 20 6 3 4" xfId="16488" xr:uid="{00000000-0005-0000-0000-00008E400000}"/>
    <cellStyle name="Normal 20 6 3 4 2" xfId="16489" xr:uid="{00000000-0005-0000-0000-00008F400000}"/>
    <cellStyle name="Normal 20 6 3 5" xfId="16490" xr:uid="{00000000-0005-0000-0000-000090400000}"/>
    <cellStyle name="Normal 20 6 3_Lcc_inputs" xfId="16491" xr:uid="{00000000-0005-0000-0000-000091400000}"/>
    <cellStyle name="Normal 20 6 4" xfId="16492" xr:uid="{00000000-0005-0000-0000-000092400000}"/>
    <cellStyle name="Normal 20 6 4 2" xfId="16493" xr:uid="{00000000-0005-0000-0000-000093400000}"/>
    <cellStyle name="Normal 20 6 4 2 2" xfId="16494" xr:uid="{00000000-0005-0000-0000-000094400000}"/>
    <cellStyle name="Normal 20 6 4 2 3" xfId="16495" xr:uid="{00000000-0005-0000-0000-000095400000}"/>
    <cellStyle name="Normal 20 6 4 3" xfId="16496" xr:uid="{00000000-0005-0000-0000-000096400000}"/>
    <cellStyle name="Normal 20 6 4 4" xfId="16497" xr:uid="{00000000-0005-0000-0000-000097400000}"/>
    <cellStyle name="Normal 20 6 4_Lcc_inputs" xfId="16498" xr:uid="{00000000-0005-0000-0000-000098400000}"/>
    <cellStyle name="Normal 20 6 5" xfId="16499" xr:uid="{00000000-0005-0000-0000-000099400000}"/>
    <cellStyle name="Normal 20 6 5 2" xfId="16500" xr:uid="{00000000-0005-0000-0000-00009A400000}"/>
    <cellStyle name="Normal 20 6 5 2 2" xfId="16501" xr:uid="{00000000-0005-0000-0000-00009B400000}"/>
    <cellStyle name="Normal 20 6 5 3" xfId="16502" xr:uid="{00000000-0005-0000-0000-00009C400000}"/>
    <cellStyle name="Normal 20 6 6" xfId="16503" xr:uid="{00000000-0005-0000-0000-00009D400000}"/>
    <cellStyle name="Normal 20 6 6 2" xfId="16504" xr:uid="{00000000-0005-0000-0000-00009E400000}"/>
    <cellStyle name="Normal 20 6 7" xfId="16505" xr:uid="{00000000-0005-0000-0000-00009F400000}"/>
    <cellStyle name="Normal 20 6 8" xfId="16506" xr:uid="{00000000-0005-0000-0000-0000A0400000}"/>
    <cellStyle name="Normal 20 6 9" xfId="16507" xr:uid="{00000000-0005-0000-0000-0000A1400000}"/>
    <cellStyle name="Normal 20 6_Lcc_inputs" xfId="16508" xr:uid="{00000000-0005-0000-0000-0000A2400000}"/>
    <cellStyle name="Normal 20 7" xfId="16509" xr:uid="{00000000-0005-0000-0000-0000A3400000}"/>
    <cellStyle name="Normal 20 7 2" xfId="16510" xr:uid="{00000000-0005-0000-0000-0000A4400000}"/>
    <cellStyle name="Normal 20 7 2 2" xfId="16511" xr:uid="{00000000-0005-0000-0000-0000A5400000}"/>
    <cellStyle name="Normal 20 7 2 2 2" xfId="16512" xr:uid="{00000000-0005-0000-0000-0000A6400000}"/>
    <cellStyle name="Normal 20 7 2 2 2 2" xfId="16513" xr:uid="{00000000-0005-0000-0000-0000A7400000}"/>
    <cellStyle name="Normal 20 7 2 2 2 2 2" xfId="16514" xr:uid="{00000000-0005-0000-0000-0000A8400000}"/>
    <cellStyle name="Normal 20 7 2 2 2 3" xfId="16515" xr:uid="{00000000-0005-0000-0000-0000A9400000}"/>
    <cellStyle name="Normal 20 7 2 2 3" xfId="16516" xr:uid="{00000000-0005-0000-0000-0000AA400000}"/>
    <cellStyle name="Normal 20 7 2 2 3 2" xfId="16517" xr:uid="{00000000-0005-0000-0000-0000AB400000}"/>
    <cellStyle name="Normal 20 7 2 2 3 2 2" xfId="16518" xr:uid="{00000000-0005-0000-0000-0000AC400000}"/>
    <cellStyle name="Normal 20 7 2 2 3 3" xfId="16519" xr:uid="{00000000-0005-0000-0000-0000AD400000}"/>
    <cellStyle name="Normal 20 7 2 2 4" xfId="16520" xr:uid="{00000000-0005-0000-0000-0000AE400000}"/>
    <cellStyle name="Normal 20 7 2 2 4 2" xfId="16521" xr:uid="{00000000-0005-0000-0000-0000AF400000}"/>
    <cellStyle name="Normal 20 7 2 2 5" xfId="16522" xr:uid="{00000000-0005-0000-0000-0000B0400000}"/>
    <cellStyle name="Normal 20 7 2 2_Lcc_inputs" xfId="16523" xr:uid="{00000000-0005-0000-0000-0000B1400000}"/>
    <cellStyle name="Normal 20 7 2 3" xfId="16524" xr:uid="{00000000-0005-0000-0000-0000B2400000}"/>
    <cellStyle name="Normal 20 7 2 3 2" xfId="16525" xr:uid="{00000000-0005-0000-0000-0000B3400000}"/>
    <cellStyle name="Normal 20 7 2 3 2 2" xfId="16526" xr:uid="{00000000-0005-0000-0000-0000B4400000}"/>
    <cellStyle name="Normal 20 7 2 3 2 3" xfId="16527" xr:uid="{00000000-0005-0000-0000-0000B5400000}"/>
    <cellStyle name="Normal 20 7 2 3 3" xfId="16528" xr:uid="{00000000-0005-0000-0000-0000B6400000}"/>
    <cellStyle name="Normal 20 7 2 3 4" xfId="16529" xr:uid="{00000000-0005-0000-0000-0000B7400000}"/>
    <cellStyle name="Normal 20 7 2 3_Lcc_inputs" xfId="16530" xr:uid="{00000000-0005-0000-0000-0000B8400000}"/>
    <cellStyle name="Normal 20 7 2 4" xfId="16531" xr:uid="{00000000-0005-0000-0000-0000B9400000}"/>
    <cellStyle name="Normal 20 7 2 4 2" xfId="16532" xr:uid="{00000000-0005-0000-0000-0000BA400000}"/>
    <cellStyle name="Normal 20 7 2 4 2 2" xfId="16533" xr:uid="{00000000-0005-0000-0000-0000BB400000}"/>
    <cellStyle name="Normal 20 7 2 4 3" xfId="16534" xr:uid="{00000000-0005-0000-0000-0000BC400000}"/>
    <cellStyle name="Normal 20 7 2 5" xfId="16535" xr:uid="{00000000-0005-0000-0000-0000BD400000}"/>
    <cellStyle name="Normal 20 7 2 5 2" xfId="16536" xr:uid="{00000000-0005-0000-0000-0000BE400000}"/>
    <cellStyle name="Normal 20 7 2 6" xfId="16537" xr:uid="{00000000-0005-0000-0000-0000BF400000}"/>
    <cellStyle name="Normal 20 7 2 7" xfId="16538" xr:uid="{00000000-0005-0000-0000-0000C0400000}"/>
    <cellStyle name="Normal 20 7 2 8" xfId="16539" xr:uid="{00000000-0005-0000-0000-0000C1400000}"/>
    <cellStyle name="Normal 20 7 2_Lcc_inputs" xfId="16540" xr:uid="{00000000-0005-0000-0000-0000C2400000}"/>
    <cellStyle name="Normal 20 7 3" xfId="16541" xr:uid="{00000000-0005-0000-0000-0000C3400000}"/>
    <cellStyle name="Normal 20 7 3 2" xfId="16542" xr:uid="{00000000-0005-0000-0000-0000C4400000}"/>
    <cellStyle name="Normal 20 7 3 2 2" xfId="16543" xr:uid="{00000000-0005-0000-0000-0000C5400000}"/>
    <cellStyle name="Normal 20 7 3 2 2 2" xfId="16544" xr:uid="{00000000-0005-0000-0000-0000C6400000}"/>
    <cellStyle name="Normal 20 7 3 2 3" xfId="16545" xr:uid="{00000000-0005-0000-0000-0000C7400000}"/>
    <cellStyle name="Normal 20 7 3 3" xfId="16546" xr:uid="{00000000-0005-0000-0000-0000C8400000}"/>
    <cellStyle name="Normal 20 7 3 3 2" xfId="16547" xr:uid="{00000000-0005-0000-0000-0000C9400000}"/>
    <cellStyle name="Normal 20 7 3 3 2 2" xfId="16548" xr:uid="{00000000-0005-0000-0000-0000CA400000}"/>
    <cellStyle name="Normal 20 7 3 3 3" xfId="16549" xr:uid="{00000000-0005-0000-0000-0000CB400000}"/>
    <cellStyle name="Normal 20 7 3 4" xfId="16550" xr:uid="{00000000-0005-0000-0000-0000CC400000}"/>
    <cellStyle name="Normal 20 7 3 4 2" xfId="16551" xr:uid="{00000000-0005-0000-0000-0000CD400000}"/>
    <cellStyle name="Normal 20 7 3 5" xfId="16552" xr:uid="{00000000-0005-0000-0000-0000CE400000}"/>
    <cellStyle name="Normal 20 7 3_Lcc_inputs" xfId="16553" xr:uid="{00000000-0005-0000-0000-0000CF400000}"/>
    <cellStyle name="Normal 20 7 4" xfId="16554" xr:uid="{00000000-0005-0000-0000-0000D0400000}"/>
    <cellStyle name="Normal 20 7 4 2" xfId="16555" xr:uid="{00000000-0005-0000-0000-0000D1400000}"/>
    <cellStyle name="Normal 20 7 4 2 2" xfId="16556" xr:uid="{00000000-0005-0000-0000-0000D2400000}"/>
    <cellStyle name="Normal 20 7 4 2 3" xfId="16557" xr:uid="{00000000-0005-0000-0000-0000D3400000}"/>
    <cellStyle name="Normal 20 7 4 3" xfId="16558" xr:uid="{00000000-0005-0000-0000-0000D4400000}"/>
    <cellStyle name="Normal 20 7 4 4" xfId="16559" xr:uid="{00000000-0005-0000-0000-0000D5400000}"/>
    <cellStyle name="Normal 20 7 4_Lcc_inputs" xfId="16560" xr:uid="{00000000-0005-0000-0000-0000D6400000}"/>
    <cellStyle name="Normal 20 7 5" xfId="16561" xr:uid="{00000000-0005-0000-0000-0000D7400000}"/>
    <cellStyle name="Normal 20 7 5 2" xfId="16562" xr:uid="{00000000-0005-0000-0000-0000D8400000}"/>
    <cellStyle name="Normal 20 7 5 2 2" xfId="16563" xr:uid="{00000000-0005-0000-0000-0000D9400000}"/>
    <cellStyle name="Normal 20 7 5 3" xfId="16564" xr:uid="{00000000-0005-0000-0000-0000DA400000}"/>
    <cellStyle name="Normal 20 7 6" xfId="16565" xr:uid="{00000000-0005-0000-0000-0000DB400000}"/>
    <cellStyle name="Normal 20 7 6 2" xfId="16566" xr:uid="{00000000-0005-0000-0000-0000DC400000}"/>
    <cellStyle name="Normal 20 7 7" xfId="16567" xr:uid="{00000000-0005-0000-0000-0000DD400000}"/>
    <cellStyle name="Normal 20 7 8" xfId="16568" xr:uid="{00000000-0005-0000-0000-0000DE400000}"/>
    <cellStyle name="Normal 20 7 9" xfId="16569" xr:uid="{00000000-0005-0000-0000-0000DF400000}"/>
    <cellStyle name="Normal 20 7_Lcc_inputs" xfId="16570" xr:uid="{00000000-0005-0000-0000-0000E0400000}"/>
    <cellStyle name="Normal 20 8" xfId="16571" xr:uid="{00000000-0005-0000-0000-0000E1400000}"/>
    <cellStyle name="Normal 20 8 2" xfId="16572" xr:uid="{00000000-0005-0000-0000-0000E2400000}"/>
    <cellStyle name="Normal 20 8 2 2" xfId="16573" xr:uid="{00000000-0005-0000-0000-0000E3400000}"/>
    <cellStyle name="Normal 20 8 2 2 2" xfId="16574" xr:uid="{00000000-0005-0000-0000-0000E4400000}"/>
    <cellStyle name="Normal 20 8 2 2 2 2" xfId="16575" xr:uid="{00000000-0005-0000-0000-0000E5400000}"/>
    <cellStyle name="Normal 20 8 2 2 3" xfId="16576" xr:uid="{00000000-0005-0000-0000-0000E6400000}"/>
    <cellStyle name="Normal 20 8 2 3" xfId="16577" xr:uid="{00000000-0005-0000-0000-0000E7400000}"/>
    <cellStyle name="Normal 20 8 2 3 2" xfId="16578" xr:uid="{00000000-0005-0000-0000-0000E8400000}"/>
    <cellStyle name="Normal 20 8 2 3 2 2" xfId="16579" xr:uid="{00000000-0005-0000-0000-0000E9400000}"/>
    <cellStyle name="Normal 20 8 2 3 3" xfId="16580" xr:uid="{00000000-0005-0000-0000-0000EA400000}"/>
    <cellStyle name="Normal 20 8 2 4" xfId="16581" xr:uid="{00000000-0005-0000-0000-0000EB400000}"/>
    <cellStyle name="Normal 20 8 2 4 2" xfId="16582" xr:uid="{00000000-0005-0000-0000-0000EC400000}"/>
    <cellStyle name="Normal 20 8 2 5" xfId="16583" xr:uid="{00000000-0005-0000-0000-0000ED400000}"/>
    <cellStyle name="Normal 20 8 2_Lcc_inputs" xfId="16584" xr:uid="{00000000-0005-0000-0000-0000EE400000}"/>
    <cellStyle name="Normal 20 8 3" xfId="16585" xr:uid="{00000000-0005-0000-0000-0000EF400000}"/>
    <cellStyle name="Normal 20 8 3 2" xfId="16586" xr:uid="{00000000-0005-0000-0000-0000F0400000}"/>
    <cellStyle name="Normal 20 8 3 2 2" xfId="16587" xr:uid="{00000000-0005-0000-0000-0000F1400000}"/>
    <cellStyle name="Normal 20 8 3 2 3" xfId="16588" xr:uid="{00000000-0005-0000-0000-0000F2400000}"/>
    <cellStyle name="Normal 20 8 3 3" xfId="16589" xr:uid="{00000000-0005-0000-0000-0000F3400000}"/>
    <cellStyle name="Normal 20 8 3 4" xfId="16590" xr:uid="{00000000-0005-0000-0000-0000F4400000}"/>
    <cellStyle name="Normal 20 8 3_Lcc_inputs" xfId="16591" xr:uid="{00000000-0005-0000-0000-0000F5400000}"/>
    <cellStyle name="Normal 20 8 4" xfId="16592" xr:uid="{00000000-0005-0000-0000-0000F6400000}"/>
    <cellStyle name="Normal 20 8 4 2" xfId="16593" xr:uid="{00000000-0005-0000-0000-0000F7400000}"/>
    <cellStyle name="Normal 20 8 4 2 2" xfId="16594" xr:uid="{00000000-0005-0000-0000-0000F8400000}"/>
    <cellStyle name="Normal 20 8 4 3" xfId="16595" xr:uid="{00000000-0005-0000-0000-0000F9400000}"/>
    <cellStyle name="Normal 20 8 5" xfId="16596" xr:uid="{00000000-0005-0000-0000-0000FA400000}"/>
    <cellStyle name="Normal 20 8 5 2" xfId="16597" xr:uid="{00000000-0005-0000-0000-0000FB400000}"/>
    <cellStyle name="Normal 20 8 6" xfId="16598" xr:uid="{00000000-0005-0000-0000-0000FC400000}"/>
    <cellStyle name="Normal 20 8 7" xfId="16599" xr:uid="{00000000-0005-0000-0000-0000FD400000}"/>
    <cellStyle name="Normal 20 8 8" xfId="16600" xr:uid="{00000000-0005-0000-0000-0000FE400000}"/>
    <cellStyle name="Normal 20 8_Lcc_inputs" xfId="16601" xr:uid="{00000000-0005-0000-0000-0000FF400000}"/>
    <cellStyle name="Normal 20 9" xfId="16602" xr:uid="{00000000-0005-0000-0000-000000410000}"/>
    <cellStyle name="Normal 20 9 2" xfId="16603" xr:uid="{00000000-0005-0000-0000-000001410000}"/>
    <cellStyle name="Normal 20 9 2 2" xfId="16604" xr:uid="{00000000-0005-0000-0000-000002410000}"/>
    <cellStyle name="Normal 20 9 2 2 2" xfId="16605" xr:uid="{00000000-0005-0000-0000-000003410000}"/>
    <cellStyle name="Normal 20 9 2 2 2 2" xfId="16606" xr:uid="{00000000-0005-0000-0000-000004410000}"/>
    <cellStyle name="Normal 20 9 2 2 3" xfId="16607" xr:uid="{00000000-0005-0000-0000-000005410000}"/>
    <cellStyle name="Normal 20 9 2 3" xfId="16608" xr:uid="{00000000-0005-0000-0000-000006410000}"/>
    <cellStyle name="Normal 20 9 2 3 2" xfId="16609" xr:uid="{00000000-0005-0000-0000-000007410000}"/>
    <cellStyle name="Normal 20 9 2 3 2 2" xfId="16610" xr:uid="{00000000-0005-0000-0000-000008410000}"/>
    <cellStyle name="Normal 20 9 2 3 3" xfId="16611" xr:uid="{00000000-0005-0000-0000-000009410000}"/>
    <cellStyle name="Normal 20 9 2 4" xfId="16612" xr:uid="{00000000-0005-0000-0000-00000A410000}"/>
    <cellStyle name="Normal 20 9 2 4 2" xfId="16613" xr:uid="{00000000-0005-0000-0000-00000B410000}"/>
    <cellStyle name="Normal 20 9 2 5" xfId="16614" xr:uid="{00000000-0005-0000-0000-00000C410000}"/>
    <cellStyle name="Normal 20 9 2_Lcc_inputs" xfId="16615" xr:uid="{00000000-0005-0000-0000-00000D410000}"/>
    <cellStyle name="Normal 20 9 3" xfId="16616" xr:uid="{00000000-0005-0000-0000-00000E410000}"/>
    <cellStyle name="Normal 20 9 3 2" xfId="16617" xr:uid="{00000000-0005-0000-0000-00000F410000}"/>
    <cellStyle name="Normal 20 9 3 2 2" xfId="16618" xr:uid="{00000000-0005-0000-0000-000010410000}"/>
    <cellStyle name="Normal 20 9 3 2 3" xfId="16619" xr:uid="{00000000-0005-0000-0000-000011410000}"/>
    <cellStyle name="Normal 20 9 3 3" xfId="16620" xr:uid="{00000000-0005-0000-0000-000012410000}"/>
    <cellStyle name="Normal 20 9 3 4" xfId="16621" xr:uid="{00000000-0005-0000-0000-000013410000}"/>
    <cellStyle name="Normal 20 9 3_Lcc_inputs" xfId="16622" xr:uid="{00000000-0005-0000-0000-000014410000}"/>
    <cellStyle name="Normal 20 9 4" xfId="16623" xr:uid="{00000000-0005-0000-0000-000015410000}"/>
    <cellStyle name="Normal 20 9 4 2" xfId="16624" xr:uid="{00000000-0005-0000-0000-000016410000}"/>
    <cellStyle name="Normal 20 9 4 2 2" xfId="16625" xr:uid="{00000000-0005-0000-0000-000017410000}"/>
    <cellStyle name="Normal 20 9 4 3" xfId="16626" xr:uid="{00000000-0005-0000-0000-000018410000}"/>
    <cellStyle name="Normal 20 9 5" xfId="16627" xr:uid="{00000000-0005-0000-0000-000019410000}"/>
    <cellStyle name="Normal 20 9 5 2" xfId="16628" xr:uid="{00000000-0005-0000-0000-00001A410000}"/>
    <cellStyle name="Normal 20 9 6" xfId="16629" xr:uid="{00000000-0005-0000-0000-00001B410000}"/>
    <cellStyle name="Normal 20 9 7" xfId="16630" xr:uid="{00000000-0005-0000-0000-00001C410000}"/>
    <cellStyle name="Normal 20 9 8" xfId="16631" xr:uid="{00000000-0005-0000-0000-00001D410000}"/>
    <cellStyle name="Normal 20 9_Lcc_inputs" xfId="16632" xr:uid="{00000000-0005-0000-0000-00001E410000}"/>
    <cellStyle name="Normal 20_Lcc_inputs" xfId="16633" xr:uid="{00000000-0005-0000-0000-00001F410000}"/>
    <cellStyle name="Normal 21" xfId="16634" xr:uid="{00000000-0005-0000-0000-000020410000}"/>
    <cellStyle name="Normal 21 10" xfId="16635" xr:uid="{00000000-0005-0000-0000-000021410000}"/>
    <cellStyle name="Normal 21 10 2" xfId="16636" xr:uid="{00000000-0005-0000-0000-000022410000}"/>
    <cellStyle name="Normal 21 10 2 2" xfId="16637" xr:uid="{00000000-0005-0000-0000-000023410000}"/>
    <cellStyle name="Normal 21 10 2 2 2" xfId="16638" xr:uid="{00000000-0005-0000-0000-000024410000}"/>
    <cellStyle name="Normal 21 10 2 2 3" xfId="16639" xr:uid="{00000000-0005-0000-0000-000025410000}"/>
    <cellStyle name="Normal 21 10 2 3" xfId="16640" xr:uid="{00000000-0005-0000-0000-000026410000}"/>
    <cellStyle name="Normal 21 10 2 4" xfId="16641" xr:uid="{00000000-0005-0000-0000-000027410000}"/>
    <cellStyle name="Normal 21 10 2_Lcc_inputs" xfId="16642" xr:uid="{00000000-0005-0000-0000-000028410000}"/>
    <cellStyle name="Normal 21 10 3" xfId="16643" xr:uid="{00000000-0005-0000-0000-000029410000}"/>
    <cellStyle name="Normal 21 10 3 2" xfId="16644" xr:uid="{00000000-0005-0000-0000-00002A410000}"/>
    <cellStyle name="Normal 21 10 3 2 2" xfId="16645" xr:uid="{00000000-0005-0000-0000-00002B410000}"/>
    <cellStyle name="Normal 21 10 3 3" xfId="16646" xr:uid="{00000000-0005-0000-0000-00002C410000}"/>
    <cellStyle name="Normal 21 10 4" xfId="16647" xr:uid="{00000000-0005-0000-0000-00002D410000}"/>
    <cellStyle name="Normal 21 10 4 2" xfId="16648" xr:uid="{00000000-0005-0000-0000-00002E410000}"/>
    <cellStyle name="Normal 21 10 5" xfId="16649" xr:uid="{00000000-0005-0000-0000-00002F410000}"/>
    <cellStyle name="Normal 21 10 6" xfId="16650" xr:uid="{00000000-0005-0000-0000-000030410000}"/>
    <cellStyle name="Normal 21 10 7" xfId="16651" xr:uid="{00000000-0005-0000-0000-000031410000}"/>
    <cellStyle name="Normal 21 10_Lcc_inputs" xfId="16652" xr:uid="{00000000-0005-0000-0000-000032410000}"/>
    <cellStyle name="Normal 21 11" xfId="16653" xr:uid="{00000000-0005-0000-0000-000033410000}"/>
    <cellStyle name="Normal 21 11 2" xfId="16654" xr:uid="{00000000-0005-0000-0000-000034410000}"/>
    <cellStyle name="Normal 21 11 2 2" xfId="16655" xr:uid="{00000000-0005-0000-0000-000035410000}"/>
    <cellStyle name="Normal 21 11 2 3" xfId="16656" xr:uid="{00000000-0005-0000-0000-000036410000}"/>
    <cellStyle name="Normal 21 11 3" xfId="16657" xr:uid="{00000000-0005-0000-0000-000037410000}"/>
    <cellStyle name="Normal 21 11 3 2" xfId="16658" xr:uid="{00000000-0005-0000-0000-000038410000}"/>
    <cellStyle name="Normal 21 11 4" xfId="16659" xr:uid="{00000000-0005-0000-0000-000039410000}"/>
    <cellStyle name="Normal 21 11 5" xfId="16660" xr:uid="{00000000-0005-0000-0000-00003A410000}"/>
    <cellStyle name="Normal 21 11_Lcc_inputs" xfId="16661" xr:uid="{00000000-0005-0000-0000-00003B410000}"/>
    <cellStyle name="Normal 21 12" xfId="16662" xr:uid="{00000000-0005-0000-0000-00003C410000}"/>
    <cellStyle name="Normal 21 12 2" xfId="16663" xr:uid="{00000000-0005-0000-0000-00003D410000}"/>
    <cellStyle name="Normal 21 12 2 2" xfId="16664" xr:uid="{00000000-0005-0000-0000-00003E410000}"/>
    <cellStyle name="Normal 21 12 2 3" xfId="16665" xr:uid="{00000000-0005-0000-0000-00003F410000}"/>
    <cellStyle name="Normal 21 12 3" xfId="16666" xr:uid="{00000000-0005-0000-0000-000040410000}"/>
    <cellStyle name="Normal 21 12 4" xfId="16667" xr:uid="{00000000-0005-0000-0000-000041410000}"/>
    <cellStyle name="Normal 21 12_Lcc_inputs" xfId="16668" xr:uid="{00000000-0005-0000-0000-000042410000}"/>
    <cellStyle name="Normal 21 13" xfId="16669" xr:uid="{00000000-0005-0000-0000-000043410000}"/>
    <cellStyle name="Normal 21 13 2" xfId="16670" xr:uid="{00000000-0005-0000-0000-000044410000}"/>
    <cellStyle name="Normal 21 13 3" xfId="16671" xr:uid="{00000000-0005-0000-0000-000045410000}"/>
    <cellStyle name="Normal 21 14" xfId="16672" xr:uid="{00000000-0005-0000-0000-000046410000}"/>
    <cellStyle name="Normal 21 14 2" xfId="16673" xr:uid="{00000000-0005-0000-0000-000047410000}"/>
    <cellStyle name="Normal 21 15" xfId="16674" xr:uid="{00000000-0005-0000-0000-000048410000}"/>
    <cellStyle name="Normal 21 16" xfId="16675" xr:uid="{00000000-0005-0000-0000-000049410000}"/>
    <cellStyle name="Normal 21 17" xfId="16676" xr:uid="{00000000-0005-0000-0000-00004A410000}"/>
    <cellStyle name="Normal 21 2" xfId="16677" xr:uid="{00000000-0005-0000-0000-00004B410000}"/>
    <cellStyle name="Normal 21 2 10" xfId="16678" xr:uid="{00000000-0005-0000-0000-00004C410000}"/>
    <cellStyle name="Normal 21 2 2" xfId="16679" xr:uid="{00000000-0005-0000-0000-00004D410000}"/>
    <cellStyle name="Normal 21 2 2 2" xfId="16680" xr:uid="{00000000-0005-0000-0000-00004E410000}"/>
    <cellStyle name="Normal 21 2 2 2 2" xfId="16681" xr:uid="{00000000-0005-0000-0000-00004F410000}"/>
    <cellStyle name="Normal 21 2 2 2 2 2" xfId="16682" xr:uid="{00000000-0005-0000-0000-000050410000}"/>
    <cellStyle name="Normal 21 2 2 2 2 2 2" xfId="16683" xr:uid="{00000000-0005-0000-0000-000051410000}"/>
    <cellStyle name="Normal 21 2 2 2 2 3" xfId="16684" xr:uid="{00000000-0005-0000-0000-000052410000}"/>
    <cellStyle name="Normal 21 2 2 2 3" xfId="16685" xr:uid="{00000000-0005-0000-0000-000053410000}"/>
    <cellStyle name="Normal 21 2 2 2 3 2" xfId="16686" xr:uid="{00000000-0005-0000-0000-000054410000}"/>
    <cellStyle name="Normal 21 2 2 2 3 2 2" xfId="16687" xr:uid="{00000000-0005-0000-0000-000055410000}"/>
    <cellStyle name="Normal 21 2 2 2 3 3" xfId="16688" xr:uid="{00000000-0005-0000-0000-000056410000}"/>
    <cellStyle name="Normal 21 2 2 2 4" xfId="16689" xr:uid="{00000000-0005-0000-0000-000057410000}"/>
    <cellStyle name="Normal 21 2 2 2 4 2" xfId="16690" xr:uid="{00000000-0005-0000-0000-000058410000}"/>
    <cellStyle name="Normal 21 2 2 2 5" xfId="16691" xr:uid="{00000000-0005-0000-0000-000059410000}"/>
    <cellStyle name="Normal 21 2 2 2_Lcc_inputs" xfId="16692" xr:uid="{00000000-0005-0000-0000-00005A410000}"/>
    <cellStyle name="Normal 21 2 2 3" xfId="16693" xr:uid="{00000000-0005-0000-0000-00005B410000}"/>
    <cellStyle name="Normal 21 2 2 3 2" xfId="16694" xr:uid="{00000000-0005-0000-0000-00005C410000}"/>
    <cellStyle name="Normal 21 2 2 3 2 2" xfId="16695" xr:uid="{00000000-0005-0000-0000-00005D410000}"/>
    <cellStyle name="Normal 21 2 2 3 2 3" xfId="16696" xr:uid="{00000000-0005-0000-0000-00005E410000}"/>
    <cellStyle name="Normal 21 2 2 3 3" xfId="16697" xr:uid="{00000000-0005-0000-0000-00005F410000}"/>
    <cellStyle name="Normal 21 2 2 3 4" xfId="16698" xr:uid="{00000000-0005-0000-0000-000060410000}"/>
    <cellStyle name="Normal 21 2 2 3_Lcc_inputs" xfId="16699" xr:uid="{00000000-0005-0000-0000-000061410000}"/>
    <cellStyle name="Normal 21 2 2 4" xfId="16700" xr:uid="{00000000-0005-0000-0000-000062410000}"/>
    <cellStyle name="Normal 21 2 2 4 2" xfId="16701" xr:uid="{00000000-0005-0000-0000-000063410000}"/>
    <cellStyle name="Normal 21 2 2 4 2 2" xfId="16702" xr:uid="{00000000-0005-0000-0000-000064410000}"/>
    <cellStyle name="Normal 21 2 2 4 3" xfId="16703" xr:uid="{00000000-0005-0000-0000-000065410000}"/>
    <cellStyle name="Normal 21 2 2 5" xfId="16704" xr:uid="{00000000-0005-0000-0000-000066410000}"/>
    <cellStyle name="Normal 21 2 2 5 2" xfId="16705" xr:uid="{00000000-0005-0000-0000-000067410000}"/>
    <cellStyle name="Normal 21 2 2 6" xfId="16706" xr:uid="{00000000-0005-0000-0000-000068410000}"/>
    <cellStyle name="Normal 21 2 2 7" xfId="16707" xr:uid="{00000000-0005-0000-0000-000069410000}"/>
    <cellStyle name="Normal 21 2 2 8" xfId="16708" xr:uid="{00000000-0005-0000-0000-00006A410000}"/>
    <cellStyle name="Normal 21 2 2_Lcc_inputs" xfId="16709" xr:uid="{00000000-0005-0000-0000-00006B410000}"/>
    <cellStyle name="Normal 21 2 3" xfId="16710" xr:uid="{00000000-0005-0000-0000-00006C410000}"/>
    <cellStyle name="Normal 21 2 3 2" xfId="16711" xr:uid="{00000000-0005-0000-0000-00006D410000}"/>
    <cellStyle name="Normal 21 2 3 2 2" xfId="16712" xr:uid="{00000000-0005-0000-0000-00006E410000}"/>
    <cellStyle name="Normal 21 2 3 2 2 2" xfId="16713" xr:uid="{00000000-0005-0000-0000-00006F410000}"/>
    <cellStyle name="Normal 21 2 3 2 2 3" xfId="16714" xr:uid="{00000000-0005-0000-0000-000070410000}"/>
    <cellStyle name="Normal 21 2 3 2 3" xfId="16715" xr:uid="{00000000-0005-0000-0000-000071410000}"/>
    <cellStyle name="Normal 21 2 3 2 4" xfId="16716" xr:uid="{00000000-0005-0000-0000-000072410000}"/>
    <cellStyle name="Normal 21 2 3 2_Lcc_inputs" xfId="16717" xr:uid="{00000000-0005-0000-0000-000073410000}"/>
    <cellStyle name="Normal 21 2 3 3" xfId="16718" xr:uid="{00000000-0005-0000-0000-000074410000}"/>
    <cellStyle name="Normal 21 2 3 3 2" xfId="16719" xr:uid="{00000000-0005-0000-0000-000075410000}"/>
    <cellStyle name="Normal 21 2 3 3 2 2" xfId="16720" xr:uid="{00000000-0005-0000-0000-000076410000}"/>
    <cellStyle name="Normal 21 2 3 3 3" xfId="16721" xr:uid="{00000000-0005-0000-0000-000077410000}"/>
    <cellStyle name="Normal 21 2 3 4" xfId="16722" xr:uid="{00000000-0005-0000-0000-000078410000}"/>
    <cellStyle name="Normal 21 2 3 4 2" xfId="16723" xr:uid="{00000000-0005-0000-0000-000079410000}"/>
    <cellStyle name="Normal 21 2 3 5" xfId="16724" xr:uid="{00000000-0005-0000-0000-00007A410000}"/>
    <cellStyle name="Normal 21 2 3 6" xfId="16725" xr:uid="{00000000-0005-0000-0000-00007B410000}"/>
    <cellStyle name="Normal 21 2 3 7" xfId="16726" xr:uid="{00000000-0005-0000-0000-00007C410000}"/>
    <cellStyle name="Normal 21 2 3_Lcc_inputs" xfId="16727" xr:uid="{00000000-0005-0000-0000-00007D410000}"/>
    <cellStyle name="Normal 21 2 4" xfId="16728" xr:uid="{00000000-0005-0000-0000-00007E410000}"/>
    <cellStyle name="Normal 21 2 4 2" xfId="16729" xr:uid="{00000000-0005-0000-0000-00007F410000}"/>
    <cellStyle name="Normal 21 2 4 2 2" xfId="16730" xr:uid="{00000000-0005-0000-0000-000080410000}"/>
    <cellStyle name="Normal 21 2 4 2 3" xfId="16731" xr:uid="{00000000-0005-0000-0000-000081410000}"/>
    <cellStyle name="Normal 21 2 4 3" xfId="16732" xr:uid="{00000000-0005-0000-0000-000082410000}"/>
    <cellStyle name="Normal 21 2 4 3 2" xfId="16733" xr:uid="{00000000-0005-0000-0000-000083410000}"/>
    <cellStyle name="Normal 21 2 4 4" xfId="16734" xr:uid="{00000000-0005-0000-0000-000084410000}"/>
    <cellStyle name="Normal 21 2 4 5" xfId="16735" xr:uid="{00000000-0005-0000-0000-000085410000}"/>
    <cellStyle name="Normal 21 2 4_Lcc_inputs" xfId="16736" xr:uid="{00000000-0005-0000-0000-000086410000}"/>
    <cellStyle name="Normal 21 2 5" xfId="16737" xr:uid="{00000000-0005-0000-0000-000087410000}"/>
    <cellStyle name="Normal 21 2 5 2" xfId="16738" xr:uid="{00000000-0005-0000-0000-000088410000}"/>
    <cellStyle name="Normal 21 2 5 2 2" xfId="16739" xr:uid="{00000000-0005-0000-0000-000089410000}"/>
    <cellStyle name="Normal 21 2 5 2 3" xfId="16740" xr:uid="{00000000-0005-0000-0000-00008A410000}"/>
    <cellStyle name="Normal 21 2 5 3" xfId="16741" xr:uid="{00000000-0005-0000-0000-00008B410000}"/>
    <cellStyle name="Normal 21 2 5 3 2" xfId="16742" xr:uid="{00000000-0005-0000-0000-00008C410000}"/>
    <cellStyle name="Normal 21 2 5 4" xfId="16743" xr:uid="{00000000-0005-0000-0000-00008D410000}"/>
    <cellStyle name="Normal 21 2 5 5" xfId="16744" xr:uid="{00000000-0005-0000-0000-00008E410000}"/>
    <cellStyle name="Normal 21 2 5_Lcc_inputs" xfId="16745" xr:uid="{00000000-0005-0000-0000-00008F410000}"/>
    <cellStyle name="Normal 21 2 6" xfId="16746" xr:uid="{00000000-0005-0000-0000-000090410000}"/>
    <cellStyle name="Normal 21 2 6 2" xfId="16747" xr:uid="{00000000-0005-0000-0000-000091410000}"/>
    <cellStyle name="Normal 21 2 6 2 2" xfId="16748" xr:uid="{00000000-0005-0000-0000-000092410000}"/>
    <cellStyle name="Normal 21 2 6 3" xfId="16749" xr:uid="{00000000-0005-0000-0000-000093410000}"/>
    <cellStyle name="Normal 21 2 6 4" xfId="16750" xr:uid="{00000000-0005-0000-0000-000094410000}"/>
    <cellStyle name="Normal 21 2 6_Lcc_inputs" xfId="16751" xr:uid="{00000000-0005-0000-0000-000095410000}"/>
    <cellStyle name="Normal 21 2 7" xfId="16752" xr:uid="{00000000-0005-0000-0000-000096410000}"/>
    <cellStyle name="Normal 21 2 7 2" xfId="16753" xr:uid="{00000000-0005-0000-0000-000097410000}"/>
    <cellStyle name="Normal 21 2 7 3" xfId="16754" xr:uid="{00000000-0005-0000-0000-000098410000}"/>
    <cellStyle name="Normal 21 2 8" xfId="16755" xr:uid="{00000000-0005-0000-0000-000099410000}"/>
    <cellStyle name="Normal 21 2 8 2" xfId="16756" xr:uid="{00000000-0005-0000-0000-00009A410000}"/>
    <cellStyle name="Normal 21 2 9" xfId="16757" xr:uid="{00000000-0005-0000-0000-00009B410000}"/>
    <cellStyle name="Normal 21 2_Lcc_inputs" xfId="16758" xr:uid="{00000000-0005-0000-0000-00009C410000}"/>
    <cellStyle name="Normal 21 3" xfId="16759" xr:uid="{00000000-0005-0000-0000-00009D410000}"/>
    <cellStyle name="Normal 21 3 2" xfId="16760" xr:uid="{00000000-0005-0000-0000-00009E410000}"/>
    <cellStyle name="Normal 21 3 2 2" xfId="16761" xr:uid="{00000000-0005-0000-0000-00009F410000}"/>
    <cellStyle name="Normal 21 3 2 2 2" xfId="16762" xr:uid="{00000000-0005-0000-0000-0000A0410000}"/>
    <cellStyle name="Normal 21 3 2 2 2 2" xfId="16763" xr:uid="{00000000-0005-0000-0000-0000A1410000}"/>
    <cellStyle name="Normal 21 3 2 2 2 2 2" xfId="16764" xr:uid="{00000000-0005-0000-0000-0000A2410000}"/>
    <cellStyle name="Normal 21 3 2 2 2 3" xfId="16765" xr:uid="{00000000-0005-0000-0000-0000A3410000}"/>
    <cellStyle name="Normal 21 3 2 2 3" xfId="16766" xr:uid="{00000000-0005-0000-0000-0000A4410000}"/>
    <cellStyle name="Normal 21 3 2 2 3 2" xfId="16767" xr:uid="{00000000-0005-0000-0000-0000A5410000}"/>
    <cellStyle name="Normal 21 3 2 2 3 2 2" xfId="16768" xr:uid="{00000000-0005-0000-0000-0000A6410000}"/>
    <cellStyle name="Normal 21 3 2 2 3 3" xfId="16769" xr:uid="{00000000-0005-0000-0000-0000A7410000}"/>
    <cellStyle name="Normal 21 3 2 2 4" xfId="16770" xr:uid="{00000000-0005-0000-0000-0000A8410000}"/>
    <cellStyle name="Normal 21 3 2 2 4 2" xfId="16771" xr:uid="{00000000-0005-0000-0000-0000A9410000}"/>
    <cellStyle name="Normal 21 3 2 2 5" xfId="16772" xr:uid="{00000000-0005-0000-0000-0000AA410000}"/>
    <cellStyle name="Normal 21 3 2 2_Lcc_inputs" xfId="16773" xr:uid="{00000000-0005-0000-0000-0000AB410000}"/>
    <cellStyle name="Normal 21 3 2 3" xfId="16774" xr:uid="{00000000-0005-0000-0000-0000AC410000}"/>
    <cellStyle name="Normal 21 3 2 3 2" xfId="16775" xr:uid="{00000000-0005-0000-0000-0000AD410000}"/>
    <cellStyle name="Normal 21 3 2 3 2 2" xfId="16776" xr:uid="{00000000-0005-0000-0000-0000AE410000}"/>
    <cellStyle name="Normal 21 3 2 3 2 3" xfId="16777" xr:uid="{00000000-0005-0000-0000-0000AF410000}"/>
    <cellStyle name="Normal 21 3 2 3 3" xfId="16778" xr:uid="{00000000-0005-0000-0000-0000B0410000}"/>
    <cellStyle name="Normal 21 3 2 3 4" xfId="16779" xr:uid="{00000000-0005-0000-0000-0000B1410000}"/>
    <cellStyle name="Normal 21 3 2 3_Lcc_inputs" xfId="16780" xr:uid="{00000000-0005-0000-0000-0000B2410000}"/>
    <cellStyle name="Normal 21 3 2 4" xfId="16781" xr:uid="{00000000-0005-0000-0000-0000B3410000}"/>
    <cellStyle name="Normal 21 3 2 4 2" xfId="16782" xr:uid="{00000000-0005-0000-0000-0000B4410000}"/>
    <cellStyle name="Normal 21 3 2 4 2 2" xfId="16783" xr:uid="{00000000-0005-0000-0000-0000B5410000}"/>
    <cellStyle name="Normal 21 3 2 4 3" xfId="16784" xr:uid="{00000000-0005-0000-0000-0000B6410000}"/>
    <cellStyle name="Normal 21 3 2 5" xfId="16785" xr:uid="{00000000-0005-0000-0000-0000B7410000}"/>
    <cellStyle name="Normal 21 3 2 5 2" xfId="16786" xr:uid="{00000000-0005-0000-0000-0000B8410000}"/>
    <cellStyle name="Normal 21 3 2 6" xfId="16787" xr:uid="{00000000-0005-0000-0000-0000B9410000}"/>
    <cellStyle name="Normal 21 3 2 7" xfId="16788" xr:uid="{00000000-0005-0000-0000-0000BA410000}"/>
    <cellStyle name="Normal 21 3 2 8" xfId="16789" xr:uid="{00000000-0005-0000-0000-0000BB410000}"/>
    <cellStyle name="Normal 21 3 2_Lcc_inputs" xfId="16790" xr:uid="{00000000-0005-0000-0000-0000BC410000}"/>
    <cellStyle name="Normal 21 3 3" xfId="16791" xr:uid="{00000000-0005-0000-0000-0000BD410000}"/>
    <cellStyle name="Normal 21 3 3 2" xfId="16792" xr:uid="{00000000-0005-0000-0000-0000BE410000}"/>
    <cellStyle name="Normal 21 3 3 2 2" xfId="16793" xr:uid="{00000000-0005-0000-0000-0000BF410000}"/>
    <cellStyle name="Normal 21 3 3 2 2 2" xfId="16794" xr:uid="{00000000-0005-0000-0000-0000C0410000}"/>
    <cellStyle name="Normal 21 3 3 2 2 3" xfId="16795" xr:uid="{00000000-0005-0000-0000-0000C1410000}"/>
    <cellStyle name="Normal 21 3 3 2 3" xfId="16796" xr:uid="{00000000-0005-0000-0000-0000C2410000}"/>
    <cellStyle name="Normal 21 3 3 2 4" xfId="16797" xr:uid="{00000000-0005-0000-0000-0000C3410000}"/>
    <cellStyle name="Normal 21 3 3 2_Lcc_inputs" xfId="16798" xr:uid="{00000000-0005-0000-0000-0000C4410000}"/>
    <cellStyle name="Normal 21 3 3 3" xfId="16799" xr:uid="{00000000-0005-0000-0000-0000C5410000}"/>
    <cellStyle name="Normal 21 3 3 3 2" xfId="16800" xr:uid="{00000000-0005-0000-0000-0000C6410000}"/>
    <cellStyle name="Normal 21 3 3 3 2 2" xfId="16801" xr:uid="{00000000-0005-0000-0000-0000C7410000}"/>
    <cellStyle name="Normal 21 3 3 3 3" xfId="16802" xr:uid="{00000000-0005-0000-0000-0000C8410000}"/>
    <cellStyle name="Normal 21 3 3 4" xfId="16803" xr:uid="{00000000-0005-0000-0000-0000C9410000}"/>
    <cellStyle name="Normal 21 3 3 4 2" xfId="16804" xr:uid="{00000000-0005-0000-0000-0000CA410000}"/>
    <cellStyle name="Normal 21 3 3 5" xfId="16805" xr:uid="{00000000-0005-0000-0000-0000CB410000}"/>
    <cellStyle name="Normal 21 3 3 6" xfId="16806" xr:uid="{00000000-0005-0000-0000-0000CC410000}"/>
    <cellStyle name="Normal 21 3 3 7" xfId="16807" xr:uid="{00000000-0005-0000-0000-0000CD410000}"/>
    <cellStyle name="Normal 21 3 3_Lcc_inputs" xfId="16808" xr:uid="{00000000-0005-0000-0000-0000CE410000}"/>
    <cellStyle name="Normal 21 3 4" xfId="16809" xr:uid="{00000000-0005-0000-0000-0000CF410000}"/>
    <cellStyle name="Normal 21 3 4 2" xfId="16810" xr:uid="{00000000-0005-0000-0000-0000D0410000}"/>
    <cellStyle name="Normal 21 3 4 2 2" xfId="16811" xr:uid="{00000000-0005-0000-0000-0000D1410000}"/>
    <cellStyle name="Normal 21 3 4 2 3" xfId="16812" xr:uid="{00000000-0005-0000-0000-0000D2410000}"/>
    <cellStyle name="Normal 21 3 4 3" xfId="16813" xr:uid="{00000000-0005-0000-0000-0000D3410000}"/>
    <cellStyle name="Normal 21 3 4 3 2" xfId="16814" xr:uid="{00000000-0005-0000-0000-0000D4410000}"/>
    <cellStyle name="Normal 21 3 4 4" xfId="16815" xr:uid="{00000000-0005-0000-0000-0000D5410000}"/>
    <cellStyle name="Normal 21 3 4 5" xfId="16816" xr:uid="{00000000-0005-0000-0000-0000D6410000}"/>
    <cellStyle name="Normal 21 3 4_Lcc_inputs" xfId="16817" xr:uid="{00000000-0005-0000-0000-0000D7410000}"/>
    <cellStyle name="Normal 21 3 5" xfId="16818" xr:uid="{00000000-0005-0000-0000-0000D8410000}"/>
    <cellStyle name="Normal 21 3 5 2" xfId="16819" xr:uid="{00000000-0005-0000-0000-0000D9410000}"/>
    <cellStyle name="Normal 21 3 5 2 2" xfId="16820" xr:uid="{00000000-0005-0000-0000-0000DA410000}"/>
    <cellStyle name="Normal 21 3 5 2 3" xfId="16821" xr:uid="{00000000-0005-0000-0000-0000DB410000}"/>
    <cellStyle name="Normal 21 3 5 3" xfId="16822" xr:uid="{00000000-0005-0000-0000-0000DC410000}"/>
    <cellStyle name="Normal 21 3 5 4" xfId="16823" xr:uid="{00000000-0005-0000-0000-0000DD410000}"/>
    <cellStyle name="Normal 21 3 5_Lcc_inputs" xfId="16824" xr:uid="{00000000-0005-0000-0000-0000DE410000}"/>
    <cellStyle name="Normal 21 3 6" xfId="16825" xr:uid="{00000000-0005-0000-0000-0000DF410000}"/>
    <cellStyle name="Normal 21 3 6 2" xfId="16826" xr:uid="{00000000-0005-0000-0000-0000E0410000}"/>
    <cellStyle name="Normal 21 3 6 3" xfId="16827" xr:uid="{00000000-0005-0000-0000-0000E1410000}"/>
    <cellStyle name="Normal 21 3 7" xfId="16828" xr:uid="{00000000-0005-0000-0000-0000E2410000}"/>
    <cellStyle name="Normal 21 3 7 2" xfId="16829" xr:uid="{00000000-0005-0000-0000-0000E3410000}"/>
    <cellStyle name="Normal 21 3 8" xfId="16830" xr:uid="{00000000-0005-0000-0000-0000E4410000}"/>
    <cellStyle name="Normal 21 3 9" xfId="16831" xr:uid="{00000000-0005-0000-0000-0000E5410000}"/>
    <cellStyle name="Normal 21 3_Lcc_inputs" xfId="16832" xr:uid="{00000000-0005-0000-0000-0000E6410000}"/>
    <cellStyle name="Normal 21 4" xfId="16833" xr:uid="{00000000-0005-0000-0000-0000E7410000}"/>
    <cellStyle name="Normal 21 4 2" xfId="16834" xr:uid="{00000000-0005-0000-0000-0000E8410000}"/>
    <cellStyle name="Normal 21 4 2 2" xfId="16835" xr:uid="{00000000-0005-0000-0000-0000E9410000}"/>
    <cellStyle name="Normal 21 4 2 2 2" xfId="16836" xr:uid="{00000000-0005-0000-0000-0000EA410000}"/>
    <cellStyle name="Normal 21 4 2 2 2 2" xfId="16837" xr:uid="{00000000-0005-0000-0000-0000EB410000}"/>
    <cellStyle name="Normal 21 4 2 2 2 2 2" xfId="16838" xr:uid="{00000000-0005-0000-0000-0000EC410000}"/>
    <cellStyle name="Normal 21 4 2 2 2 3" xfId="16839" xr:uid="{00000000-0005-0000-0000-0000ED410000}"/>
    <cellStyle name="Normal 21 4 2 2 3" xfId="16840" xr:uid="{00000000-0005-0000-0000-0000EE410000}"/>
    <cellStyle name="Normal 21 4 2 2 3 2" xfId="16841" xr:uid="{00000000-0005-0000-0000-0000EF410000}"/>
    <cellStyle name="Normal 21 4 2 2 3 2 2" xfId="16842" xr:uid="{00000000-0005-0000-0000-0000F0410000}"/>
    <cellStyle name="Normal 21 4 2 2 3 3" xfId="16843" xr:uid="{00000000-0005-0000-0000-0000F1410000}"/>
    <cellStyle name="Normal 21 4 2 2 4" xfId="16844" xr:uid="{00000000-0005-0000-0000-0000F2410000}"/>
    <cellStyle name="Normal 21 4 2 2 4 2" xfId="16845" xr:uid="{00000000-0005-0000-0000-0000F3410000}"/>
    <cellStyle name="Normal 21 4 2 2 5" xfId="16846" xr:uid="{00000000-0005-0000-0000-0000F4410000}"/>
    <cellStyle name="Normal 21 4 2 2_Lcc_inputs" xfId="16847" xr:uid="{00000000-0005-0000-0000-0000F5410000}"/>
    <cellStyle name="Normal 21 4 2 3" xfId="16848" xr:uid="{00000000-0005-0000-0000-0000F6410000}"/>
    <cellStyle name="Normal 21 4 2 3 2" xfId="16849" xr:uid="{00000000-0005-0000-0000-0000F7410000}"/>
    <cellStyle name="Normal 21 4 2 3 2 2" xfId="16850" xr:uid="{00000000-0005-0000-0000-0000F8410000}"/>
    <cellStyle name="Normal 21 4 2 3 2 3" xfId="16851" xr:uid="{00000000-0005-0000-0000-0000F9410000}"/>
    <cellStyle name="Normal 21 4 2 3 3" xfId="16852" xr:uid="{00000000-0005-0000-0000-0000FA410000}"/>
    <cellStyle name="Normal 21 4 2 3 4" xfId="16853" xr:uid="{00000000-0005-0000-0000-0000FB410000}"/>
    <cellStyle name="Normal 21 4 2 3_Lcc_inputs" xfId="16854" xr:uid="{00000000-0005-0000-0000-0000FC410000}"/>
    <cellStyle name="Normal 21 4 2 4" xfId="16855" xr:uid="{00000000-0005-0000-0000-0000FD410000}"/>
    <cellStyle name="Normal 21 4 2 4 2" xfId="16856" xr:uid="{00000000-0005-0000-0000-0000FE410000}"/>
    <cellStyle name="Normal 21 4 2 4 2 2" xfId="16857" xr:uid="{00000000-0005-0000-0000-0000FF410000}"/>
    <cellStyle name="Normal 21 4 2 4 3" xfId="16858" xr:uid="{00000000-0005-0000-0000-000000420000}"/>
    <cellStyle name="Normal 21 4 2 5" xfId="16859" xr:uid="{00000000-0005-0000-0000-000001420000}"/>
    <cellStyle name="Normal 21 4 2 5 2" xfId="16860" xr:uid="{00000000-0005-0000-0000-000002420000}"/>
    <cellStyle name="Normal 21 4 2 6" xfId="16861" xr:uid="{00000000-0005-0000-0000-000003420000}"/>
    <cellStyle name="Normal 21 4 2 7" xfId="16862" xr:uid="{00000000-0005-0000-0000-000004420000}"/>
    <cellStyle name="Normal 21 4 2 8" xfId="16863" xr:uid="{00000000-0005-0000-0000-000005420000}"/>
    <cellStyle name="Normal 21 4 2_Lcc_inputs" xfId="16864" xr:uid="{00000000-0005-0000-0000-000006420000}"/>
    <cellStyle name="Normal 21 4 3" xfId="16865" xr:uid="{00000000-0005-0000-0000-000007420000}"/>
    <cellStyle name="Normal 21 4 3 2" xfId="16866" xr:uid="{00000000-0005-0000-0000-000008420000}"/>
    <cellStyle name="Normal 21 4 3 2 2" xfId="16867" xr:uid="{00000000-0005-0000-0000-000009420000}"/>
    <cellStyle name="Normal 21 4 3 2 2 2" xfId="16868" xr:uid="{00000000-0005-0000-0000-00000A420000}"/>
    <cellStyle name="Normal 21 4 3 2 3" xfId="16869" xr:uid="{00000000-0005-0000-0000-00000B420000}"/>
    <cellStyle name="Normal 21 4 3 3" xfId="16870" xr:uid="{00000000-0005-0000-0000-00000C420000}"/>
    <cellStyle name="Normal 21 4 3 3 2" xfId="16871" xr:uid="{00000000-0005-0000-0000-00000D420000}"/>
    <cellStyle name="Normal 21 4 3 3 2 2" xfId="16872" xr:uid="{00000000-0005-0000-0000-00000E420000}"/>
    <cellStyle name="Normal 21 4 3 3 3" xfId="16873" xr:uid="{00000000-0005-0000-0000-00000F420000}"/>
    <cellStyle name="Normal 21 4 3 4" xfId="16874" xr:uid="{00000000-0005-0000-0000-000010420000}"/>
    <cellStyle name="Normal 21 4 3 4 2" xfId="16875" xr:uid="{00000000-0005-0000-0000-000011420000}"/>
    <cellStyle name="Normal 21 4 3 5" xfId="16876" xr:uid="{00000000-0005-0000-0000-000012420000}"/>
    <cellStyle name="Normal 21 4 3_Lcc_inputs" xfId="16877" xr:uid="{00000000-0005-0000-0000-000013420000}"/>
    <cellStyle name="Normal 21 4 4" xfId="16878" xr:uid="{00000000-0005-0000-0000-000014420000}"/>
    <cellStyle name="Normal 21 4 4 2" xfId="16879" xr:uid="{00000000-0005-0000-0000-000015420000}"/>
    <cellStyle name="Normal 21 4 4 2 2" xfId="16880" xr:uid="{00000000-0005-0000-0000-000016420000}"/>
    <cellStyle name="Normal 21 4 4 2 3" xfId="16881" xr:uid="{00000000-0005-0000-0000-000017420000}"/>
    <cellStyle name="Normal 21 4 4 3" xfId="16882" xr:uid="{00000000-0005-0000-0000-000018420000}"/>
    <cellStyle name="Normal 21 4 4 4" xfId="16883" xr:uid="{00000000-0005-0000-0000-000019420000}"/>
    <cellStyle name="Normal 21 4 4_Lcc_inputs" xfId="16884" xr:uid="{00000000-0005-0000-0000-00001A420000}"/>
    <cellStyle name="Normal 21 4 5" xfId="16885" xr:uid="{00000000-0005-0000-0000-00001B420000}"/>
    <cellStyle name="Normal 21 4 5 2" xfId="16886" xr:uid="{00000000-0005-0000-0000-00001C420000}"/>
    <cellStyle name="Normal 21 4 5 2 2" xfId="16887" xr:uid="{00000000-0005-0000-0000-00001D420000}"/>
    <cellStyle name="Normal 21 4 5 3" xfId="16888" xr:uid="{00000000-0005-0000-0000-00001E420000}"/>
    <cellStyle name="Normal 21 4 6" xfId="16889" xr:uid="{00000000-0005-0000-0000-00001F420000}"/>
    <cellStyle name="Normal 21 4 6 2" xfId="16890" xr:uid="{00000000-0005-0000-0000-000020420000}"/>
    <cellStyle name="Normal 21 4 7" xfId="16891" xr:uid="{00000000-0005-0000-0000-000021420000}"/>
    <cellStyle name="Normal 21 4 8" xfId="16892" xr:uid="{00000000-0005-0000-0000-000022420000}"/>
    <cellStyle name="Normal 21 4 9" xfId="16893" xr:uid="{00000000-0005-0000-0000-000023420000}"/>
    <cellStyle name="Normal 21 4_Lcc_inputs" xfId="16894" xr:uid="{00000000-0005-0000-0000-000024420000}"/>
    <cellStyle name="Normal 21 5" xfId="16895" xr:uid="{00000000-0005-0000-0000-000025420000}"/>
    <cellStyle name="Normal 21 5 2" xfId="16896" xr:uid="{00000000-0005-0000-0000-000026420000}"/>
    <cellStyle name="Normal 21 5 2 2" xfId="16897" xr:uid="{00000000-0005-0000-0000-000027420000}"/>
    <cellStyle name="Normal 21 5 2 2 2" xfId="16898" xr:uid="{00000000-0005-0000-0000-000028420000}"/>
    <cellStyle name="Normal 21 5 2 2 2 2" xfId="16899" xr:uid="{00000000-0005-0000-0000-000029420000}"/>
    <cellStyle name="Normal 21 5 2 2 2 2 2" xfId="16900" xr:uid="{00000000-0005-0000-0000-00002A420000}"/>
    <cellStyle name="Normal 21 5 2 2 2 3" xfId="16901" xr:uid="{00000000-0005-0000-0000-00002B420000}"/>
    <cellStyle name="Normal 21 5 2 2 3" xfId="16902" xr:uid="{00000000-0005-0000-0000-00002C420000}"/>
    <cellStyle name="Normal 21 5 2 2 3 2" xfId="16903" xr:uid="{00000000-0005-0000-0000-00002D420000}"/>
    <cellStyle name="Normal 21 5 2 2 3 2 2" xfId="16904" xr:uid="{00000000-0005-0000-0000-00002E420000}"/>
    <cellStyle name="Normal 21 5 2 2 3 3" xfId="16905" xr:uid="{00000000-0005-0000-0000-00002F420000}"/>
    <cellStyle name="Normal 21 5 2 2 4" xfId="16906" xr:uid="{00000000-0005-0000-0000-000030420000}"/>
    <cellStyle name="Normal 21 5 2 2 4 2" xfId="16907" xr:uid="{00000000-0005-0000-0000-000031420000}"/>
    <cellStyle name="Normal 21 5 2 2 5" xfId="16908" xr:uid="{00000000-0005-0000-0000-000032420000}"/>
    <cellStyle name="Normal 21 5 2 2_Lcc_inputs" xfId="16909" xr:uid="{00000000-0005-0000-0000-000033420000}"/>
    <cellStyle name="Normal 21 5 2 3" xfId="16910" xr:uid="{00000000-0005-0000-0000-000034420000}"/>
    <cellStyle name="Normal 21 5 2 3 2" xfId="16911" xr:uid="{00000000-0005-0000-0000-000035420000}"/>
    <cellStyle name="Normal 21 5 2 3 2 2" xfId="16912" xr:uid="{00000000-0005-0000-0000-000036420000}"/>
    <cellStyle name="Normal 21 5 2 3 2 3" xfId="16913" xr:uid="{00000000-0005-0000-0000-000037420000}"/>
    <cellStyle name="Normal 21 5 2 3 3" xfId="16914" xr:uid="{00000000-0005-0000-0000-000038420000}"/>
    <cellStyle name="Normal 21 5 2 3 4" xfId="16915" xr:uid="{00000000-0005-0000-0000-000039420000}"/>
    <cellStyle name="Normal 21 5 2 3_Lcc_inputs" xfId="16916" xr:uid="{00000000-0005-0000-0000-00003A420000}"/>
    <cellStyle name="Normal 21 5 2 4" xfId="16917" xr:uid="{00000000-0005-0000-0000-00003B420000}"/>
    <cellStyle name="Normal 21 5 2 4 2" xfId="16918" xr:uid="{00000000-0005-0000-0000-00003C420000}"/>
    <cellStyle name="Normal 21 5 2 4 2 2" xfId="16919" xr:uid="{00000000-0005-0000-0000-00003D420000}"/>
    <cellStyle name="Normal 21 5 2 4 3" xfId="16920" xr:uid="{00000000-0005-0000-0000-00003E420000}"/>
    <cellStyle name="Normal 21 5 2 5" xfId="16921" xr:uid="{00000000-0005-0000-0000-00003F420000}"/>
    <cellStyle name="Normal 21 5 2 5 2" xfId="16922" xr:uid="{00000000-0005-0000-0000-000040420000}"/>
    <cellStyle name="Normal 21 5 2 6" xfId="16923" xr:uid="{00000000-0005-0000-0000-000041420000}"/>
    <cellStyle name="Normal 21 5 2 7" xfId="16924" xr:uid="{00000000-0005-0000-0000-000042420000}"/>
    <cellStyle name="Normal 21 5 2 8" xfId="16925" xr:uid="{00000000-0005-0000-0000-000043420000}"/>
    <cellStyle name="Normal 21 5 2_Lcc_inputs" xfId="16926" xr:uid="{00000000-0005-0000-0000-000044420000}"/>
    <cellStyle name="Normal 21 5 3" xfId="16927" xr:uid="{00000000-0005-0000-0000-000045420000}"/>
    <cellStyle name="Normal 21 5 3 2" xfId="16928" xr:uid="{00000000-0005-0000-0000-000046420000}"/>
    <cellStyle name="Normal 21 5 3 2 2" xfId="16929" xr:uid="{00000000-0005-0000-0000-000047420000}"/>
    <cellStyle name="Normal 21 5 3 2 2 2" xfId="16930" xr:uid="{00000000-0005-0000-0000-000048420000}"/>
    <cellStyle name="Normal 21 5 3 2 3" xfId="16931" xr:uid="{00000000-0005-0000-0000-000049420000}"/>
    <cellStyle name="Normal 21 5 3 3" xfId="16932" xr:uid="{00000000-0005-0000-0000-00004A420000}"/>
    <cellStyle name="Normal 21 5 3 3 2" xfId="16933" xr:uid="{00000000-0005-0000-0000-00004B420000}"/>
    <cellStyle name="Normal 21 5 3 3 2 2" xfId="16934" xr:uid="{00000000-0005-0000-0000-00004C420000}"/>
    <cellStyle name="Normal 21 5 3 3 3" xfId="16935" xr:uid="{00000000-0005-0000-0000-00004D420000}"/>
    <cellStyle name="Normal 21 5 3 4" xfId="16936" xr:uid="{00000000-0005-0000-0000-00004E420000}"/>
    <cellStyle name="Normal 21 5 3 4 2" xfId="16937" xr:uid="{00000000-0005-0000-0000-00004F420000}"/>
    <cellStyle name="Normal 21 5 3 5" xfId="16938" xr:uid="{00000000-0005-0000-0000-000050420000}"/>
    <cellStyle name="Normal 21 5 3_Lcc_inputs" xfId="16939" xr:uid="{00000000-0005-0000-0000-000051420000}"/>
    <cellStyle name="Normal 21 5 4" xfId="16940" xr:uid="{00000000-0005-0000-0000-000052420000}"/>
    <cellStyle name="Normal 21 5 4 2" xfId="16941" xr:uid="{00000000-0005-0000-0000-000053420000}"/>
    <cellStyle name="Normal 21 5 4 2 2" xfId="16942" xr:uid="{00000000-0005-0000-0000-000054420000}"/>
    <cellStyle name="Normal 21 5 4 2 3" xfId="16943" xr:uid="{00000000-0005-0000-0000-000055420000}"/>
    <cellStyle name="Normal 21 5 4 3" xfId="16944" xr:uid="{00000000-0005-0000-0000-000056420000}"/>
    <cellStyle name="Normal 21 5 4 4" xfId="16945" xr:uid="{00000000-0005-0000-0000-000057420000}"/>
    <cellStyle name="Normal 21 5 4_Lcc_inputs" xfId="16946" xr:uid="{00000000-0005-0000-0000-000058420000}"/>
    <cellStyle name="Normal 21 5 5" xfId="16947" xr:uid="{00000000-0005-0000-0000-000059420000}"/>
    <cellStyle name="Normal 21 5 5 2" xfId="16948" xr:uid="{00000000-0005-0000-0000-00005A420000}"/>
    <cellStyle name="Normal 21 5 5 2 2" xfId="16949" xr:uid="{00000000-0005-0000-0000-00005B420000}"/>
    <cellStyle name="Normal 21 5 5 3" xfId="16950" xr:uid="{00000000-0005-0000-0000-00005C420000}"/>
    <cellStyle name="Normal 21 5 6" xfId="16951" xr:uid="{00000000-0005-0000-0000-00005D420000}"/>
    <cellStyle name="Normal 21 5 6 2" xfId="16952" xr:uid="{00000000-0005-0000-0000-00005E420000}"/>
    <cellStyle name="Normal 21 5 7" xfId="16953" xr:uid="{00000000-0005-0000-0000-00005F420000}"/>
    <cellStyle name="Normal 21 5 8" xfId="16954" xr:uid="{00000000-0005-0000-0000-000060420000}"/>
    <cellStyle name="Normal 21 5 9" xfId="16955" xr:uid="{00000000-0005-0000-0000-000061420000}"/>
    <cellStyle name="Normal 21 5_Lcc_inputs" xfId="16956" xr:uid="{00000000-0005-0000-0000-000062420000}"/>
    <cellStyle name="Normal 21 6" xfId="16957" xr:uid="{00000000-0005-0000-0000-000063420000}"/>
    <cellStyle name="Normal 21 6 2" xfId="16958" xr:uid="{00000000-0005-0000-0000-000064420000}"/>
    <cellStyle name="Normal 21 6 2 2" xfId="16959" xr:uid="{00000000-0005-0000-0000-000065420000}"/>
    <cellStyle name="Normal 21 6 2 2 2" xfId="16960" xr:uid="{00000000-0005-0000-0000-000066420000}"/>
    <cellStyle name="Normal 21 6 2 2 2 2" xfId="16961" xr:uid="{00000000-0005-0000-0000-000067420000}"/>
    <cellStyle name="Normal 21 6 2 2 2 2 2" xfId="16962" xr:uid="{00000000-0005-0000-0000-000068420000}"/>
    <cellStyle name="Normal 21 6 2 2 2 3" xfId="16963" xr:uid="{00000000-0005-0000-0000-000069420000}"/>
    <cellStyle name="Normal 21 6 2 2 3" xfId="16964" xr:uid="{00000000-0005-0000-0000-00006A420000}"/>
    <cellStyle name="Normal 21 6 2 2 3 2" xfId="16965" xr:uid="{00000000-0005-0000-0000-00006B420000}"/>
    <cellStyle name="Normal 21 6 2 2 3 2 2" xfId="16966" xr:uid="{00000000-0005-0000-0000-00006C420000}"/>
    <cellStyle name="Normal 21 6 2 2 3 3" xfId="16967" xr:uid="{00000000-0005-0000-0000-00006D420000}"/>
    <cellStyle name="Normal 21 6 2 2 4" xfId="16968" xr:uid="{00000000-0005-0000-0000-00006E420000}"/>
    <cellStyle name="Normal 21 6 2 2 4 2" xfId="16969" xr:uid="{00000000-0005-0000-0000-00006F420000}"/>
    <cellStyle name="Normal 21 6 2 2 5" xfId="16970" xr:uid="{00000000-0005-0000-0000-000070420000}"/>
    <cellStyle name="Normal 21 6 2 2_Lcc_inputs" xfId="16971" xr:uid="{00000000-0005-0000-0000-000071420000}"/>
    <cellStyle name="Normal 21 6 2 3" xfId="16972" xr:uid="{00000000-0005-0000-0000-000072420000}"/>
    <cellStyle name="Normal 21 6 2 3 2" xfId="16973" xr:uid="{00000000-0005-0000-0000-000073420000}"/>
    <cellStyle name="Normal 21 6 2 3 2 2" xfId="16974" xr:uid="{00000000-0005-0000-0000-000074420000}"/>
    <cellStyle name="Normal 21 6 2 3 2 3" xfId="16975" xr:uid="{00000000-0005-0000-0000-000075420000}"/>
    <cellStyle name="Normal 21 6 2 3 3" xfId="16976" xr:uid="{00000000-0005-0000-0000-000076420000}"/>
    <cellStyle name="Normal 21 6 2 3 4" xfId="16977" xr:uid="{00000000-0005-0000-0000-000077420000}"/>
    <cellStyle name="Normal 21 6 2 3_Lcc_inputs" xfId="16978" xr:uid="{00000000-0005-0000-0000-000078420000}"/>
    <cellStyle name="Normal 21 6 2 4" xfId="16979" xr:uid="{00000000-0005-0000-0000-000079420000}"/>
    <cellStyle name="Normal 21 6 2 4 2" xfId="16980" xr:uid="{00000000-0005-0000-0000-00007A420000}"/>
    <cellStyle name="Normal 21 6 2 4 2 2" xfId="16981" xr:uid="{00000000-0005-0000-0000-00007B420000}"/>
    <cellStyle name="Normal 21 6 2 4 3" xfId="16982" xr:uid="{00000000-0005-0000-0000-00007C420000}"/>
    <cellStyle name="Normal 21 6 2 5" xfId="16983" xr:uid="{00000000-0005-0000-0000-00007D420000}"/>
    <cellStyle name="Normal 21 6 2 5 2" xfId="16984" xr:uid="{00000000-0005-0000-0000-00007E420000}"/>
    <cellStyle name="Normal 21 6 2 6" xfId="16985" xr:uid="{00000000-0005-0000-0000-00007F420000}"/>
    <cellStyle name="Normal 21 6 2 7" xfId="16986" xr:uid="{00000000-0005-0000-0000-000080420000}"/>
    <cellStyle name="Normal 21 6 2 8" xfId="16987" xr:uid="{00000000-0005-0000-0000-000081420000}"/>
    <cellStyle name="Normal 21 6 2_Lcc_inputs" xfId="16988" xr:uid="{00000000-0005-0000-0000-000082420000}"/>
    <cellStyle name="Normal 21 6 3" xfId="16989" xr:uid="{00000000-0005-0000-0000-000083420000}"/>
    <cellStyle name="Normal 21 6 3 2" xfId="16990" xr:uid="{00000000-0005-0000-0000-000084420000}"/>
    <cellStyle name="Normal 21 6 3 2 2" xfId="16991" xr:uid="{00000000-0005-0000-0000-000085420000}"/>
    <cellStyle name="Normal 21 6 3 2 2 2" xfId="16992" xr:uid="{00000000-0005-0000-0000-000086420000}"/>
    <cellStyle name="Normal 21 6 3 2 3" xfId="16993" xr:uid="{00000000-0005-0000-0000-000087420000}"/>
    <cellStyle name="Normal 21 6 3 3" xfId="16994" xr:uid="{00000000-0005-0000-0000-000088420000}"/>
    <cellStyle name="Normal 21 6 3 3 2" xfId="16995" xr:uid="{00000000-0005-0000-0000-000089420000}"/>
    <cellStyle name="Normal 21 6 3 3 2 2" xfId="16996" xr:uid="{00000000-0005-0000-0000-00008A420000}"/>
    <cellStyle name="Normal 21 6 3 3 3" xfId="16997" xr:uid="{00000000-0005-0000-0000-00008B420000}"/>
    <cellStyle name="Normal 21 6 3 4" xfId="16998" xr:uid="{00000000-0005-0000-0000-00008C420000}"/>
    <cellStyle name="Normal 21 6 3 4 2" xfId="16999" xr:uid="{00000000-0005-0000-0000-00008D420000}"/>
    <cellStyle name="Normal 21 6 3 5" xfId="17000" xr:uid="{00000000-0005-0000-0000-00008E420000}"/>
    <cellStyle name="Normal 21 6 3_Lcc_inputs" xfId="17001" xr:uid="{00000000-0005-0000-0000-00008F420000}"/>
    <cellStyle name="Normal 21 6 4" xfId="17002" xr:uid="{00000000-0005-0000-0000-000090420000}"/>
    <cellStyle name="Normal 21 6 4 2" xfId="17003" xr:uid="{00000000-0005-0000-0000-000091420000}"/>
    <cellStyle name="Normal 21 6 4 2 2" xfId="17004" xr:uid="{00000000-0005-0000-0000-000092420000}"/>
    <cellStyle name="Normal 21 6 4 2 3" xfId="17005" xr:uid="{00000000-0005-0000-0000-000093420000}"/>
    <cellStyle name="Normal 21 6 4 3" xfId="17006" xr:uid="{00000000-0005-0000-0000-000094420000}"/>
    <cellStyle name="Normal 21 6 4 4" xfId="17007" xr:uid="{00000000-0005-0000-0000-000095420000}"/>
    <cellStyle name="Normal 21 6 4_Lcc_inputs" xfId="17008" xr:uid="{00000000-0005-0000-0000-000096420000}"/>
    <cellStyle name="Normal 21 6 5" xfId="17009" xr:uid="{00000000-0005-0000-0000-000097420000}"/>
    <cellStyle name="Normal 21 6 5 2" xfId="17010" xr:uid="{00000000-0005-0000-0000-000098420000}"/>
    <cellStyle name="Normal 21 6 5 2 2" xfId="17011" xr:uid="{00000000-0005-0000-0000-000099420000}"/>
    <cellStyle name="Normal 21 6 5 3" xfId="17012" xr:uid="{00000000-0005-0000-0000-00009A420000}"/>
    <cellStyle name="Normal 21 6 6" xfId="17013" xr:uid="{00000000-0005-0000-0000-00009B420000}"/>
    <cellStyle name="Normal 21 6 6 2" xfId="17014" xr:uid="{00000000-0005-0000-0000-00009C420000}"/>
    <cellStyle name="Normal 21 6 7" xfId="17015" xr:uid="{00000000-0005-0000-0000-00009D420000}"/>
    <cellStyle name="Normal 21 6 8" xfId="17016" xr:uid="{00000000-0005-0000-0000-00009E420000}"/>
    <cellStyle name="Normal 21 6 9" xfId="17017" xr:uid="{00000000-0005-0000-0000-00009F420000}"/>
    <cellStyle name="Normal 21 6_Lcc_inputs" xfId="17018" xr:uid="{00000000-0005-0000-0000-0000A0420000}"/>
    <cellStyle name="Normal 21 7" xfId="17019" xr:uid="{00000000-0005-0000-0000-0000A1420000}"/>
    <cellStyle name="Normal 21 7 2" xfId="17020" xr:uid="{00000000-0005-0000-0000-0000A2420000}"/>
    <cellStyle name="Normal 21 7 2 2" xfId="17021" xr:uid="{00000000-0005-0000-0000-0000A3420000}"/>
    <cellStyle name="Normal 21 7 2 2 2" xfId="17022" xr:uid="{00000000-0005-0000-0000-0000A4420000}"/>
    <cellStyle name="Normal 21 7 2 2 2 2" xfId="17023" xr:uid="{00000000-0005-0000-0000-0000A5420000}"/>
    <cellStyle name="Normal 21 7 2 2 2 2 2" xfId="17024" xr:uid="{00000000-0005-0000-0000-0000A6420000}"/>
    <cellStyle name="Normal 21 7 2 2 2 3" xfId="17025" xr:uid="{00000000-0005-0000-0000-0000A7420000}"/>
    <cellStyle name="Normal 21 7 2 2 3" xfId="17026" xr:uid="{00000000-0005-0000-0000-0000A8420000}"/>
    <cellStyle name="Normal 21 7 2 2 3 2" xfId="17027" xr:uid="{00000000-0005-0000-0000-0000A9420000}"/>
    <cellStyle name="Normal 21 7 2 2 3 2 2" xfId="17028" xr:uid="{00000000-0005-0000-0000-0000AA420000}"/>
    <cellStyle name="Normal 21 7 2 2 3 3" xfId="17029" xr:uid="{00000000-0005-0000-0000-0000AB420000}"/>
    <cellStyle name="Normal 21 7 2 2 4" xfId="17030" xr:uid="{00000000-0005-0000-0000-0000AC420000}"/>
    <cellStyle name="Normal 21 7 2 2 4 2" xfId="17031" xr:uid="{00000000-0005-0000-0000-0000AD420000}"/>
    <cellStyle name="Normal 21 7 2 2 5" xfId="17032" xr:uid="{00000000-0005-0000-0000-0000AE420000}"/>
    <cellStyle name="Normal 21 7 2 2_Lcc_inputs" xfId="17033" xr:uid="{00000000-0005-0000-0000-0000AF420000}"/>
    <cellStyle name="Normal 21 7 2 3" xfId="17034" xr:uid="{00000000-0005-0000-0000-0000B0420000}"/>
    <cellStyle name="Normal 21 7 2 3 2" xfId="17035" xr:uid="{00000000-0005-0000-0000-0000B1420000}"/>
    <cellStyle name="Normal 21 7 2 3 2 2" xfId="17036" xr:uid="{00000000-0005-0000-0000-0000B2420000}"/>
    <cellStyle name="Normal 21 7 2 3 2 3" xfId="17037" xr:uid="{00000000-0005-0000-0000-0000B3420000}"/>
    <cellStyle name="Normal 21 7 2 3 3" xfId="17038" xr:uid="{00000000-0005-0000-0000-0000B4420000}"/>
    <cellStyle name="Normal 21 7 2 3 4" xfId="17039" xr:uid="{00000000-0005-0000-0000-0000B5420000}"/>
    <cellStyle name="Normal 21 7 2 3_Lcc_inputs" xfId="17040" xr:uid="{00000000-0005-0000-0000-0000B6420000}"/>
    <cellStyle name="Normal 21 7 2 4" xfId="17041" xr:uid="{00000000-0005-0000-0000-0000B7420000}"/>
    <cellStyle name="Normal 21 7 2 4 2" xfId="17042" xr:uid="{00000000-0005-0000-0000-0000B8420000}"/>
    <cellStyle name="Normal 21 7 2 4 2 2" xfId="17043" xr:uid="{00000000-0005-0000-0000-0000B9420000}"/>
    <cellStyle name="Normal 21 7 2 4 3" xfId="17044" xr:uid="{00000000-0005-0000-0000-0000BA420000}"/>
    <cellStyle name="Normal 21 7 2 5" xfId="17045" xr:uid="{00000000-0005-0000-0000-0000BB420000}"/>
    <cellStyle name="Normal 21 7 2 5 2" xfId="17046" xr:uid="{00000000-0005-0000-0000-0000BC420000}"/>
    <cellStyle name="Normal 21 7 2 6" xfId="17047" xr:uid="{00000000-0005-0000-0000-0000BD420000}"/>
    <cellStyle name="Normal 21 7 2 7" xfId="17048" xr:uid="{00000000-0005-0000-0000-0000BE420000}"/>
    <cellStyle name="Normal 21 7 2 8" xfId="17049" xr:uid="{00000000-0005-0000-0000-0000BF420000}"/>
    <cellStyle name="Normal 21 7 2_Lcc_inputs" xfId="17050" xr:uid="{00000000-0005-0000-0000-0000C0420000}"/>
    <cellStyle name="Normal 21 7 3" xfId="17051" xr:uid="{00000000-0005-0000-0000-0000C1420000}"/>
    <cellStyle name="Normal 21 7 3 2" xfId="17052" xr:uid="{00000000-0005-0000-0000-0000C2420000}"/>
    <cellStyle name="Normal 21 7 3 2 2" xfId="17053" xr:uid="{00000000-0005-0000-0000-0000C3420000}"/>
    <cellStyle name="Normal 21 7 3 2 2 2" xfId="17054" xr:uid="{00000000-0005-0000-0000-0000C4420000}"/>
    <cellStyle name="Normal 21 7 3 2 3" xfId="17055" xr:uid="{00000000-0005-0000-0000-0000C5420000}"/>
    <cellStyle name="Normal 21 7 3 3" xfId="17056" xr:uid="{00000000-0005-0000-0000-0000C6420000}"/>
    <cellStyle name="Normal 21 7 3 3 2" xfId="17057" xr:uid="{00000000-0005-0000-0000-0000C7420000}"/>
    <cellStyle name="Normal 21 7 3 3 2 2" xfId="17058" xr:uid="{00000000-0005-0000-0000-0000C8420000}"/>
    <cellStyle name="Normal 21 7 3 3 3" xfId="17059" xr:uid="{00000000-0005-0000-0000-0000C9420000}"/>
    <cellStyle name="Normal 21 7 3 4" xfId="17060" xr:uid="{00000000-0005-0000-0000-0000CA420000}"/>
    <cellStyle name="Normal 21 7 3 4 2" xfId="17061" xr:uid="{00000000-0005-0000-0000-0000CB420000}"/>
    <cellStyle name="Normal 21 7 3 5" xfId="17062" xr:uid="{00000000-0005-0000-0000-0000CC420000}"/>
    <cellStyle name="Normal 21 7 3_Lcc_inputs" xfId="17063" xr:uid="{00000000-0005-0000-0000-0000CD420000}"/>
    <cellStyle name="Normal 21 7 4" xfId="17064" xr:uid="{00000000-0005-0000-0000-0000CE420000}"/>
    <cellStyle name="Normal 21 7 4 2" xfId="17065" xr:uid="{00000000-0005-0000-0000-0000CF420000}"/>
    <cellStyle name="Normal 21 7 4 2 2" xfId="17066" xr:uid="{00000000-0005-0000-0000-0000D0420000}"/>
    <cellStyle name="Normal 21 7 4 2 3" xfId="17067" xr:uid="{00000000-0005-0000-0000-0000D1420000}"/>
    <cellStyle name="Normal 21 7 4 3" xfId="17068" xr:uid="{00000000-0005-0000-0000-0000D2420000}"/>
    <cellStyle name="Normal 21 7 4 4" xfId="17069" xr:uid="{00000000-0005-0000-0000-0000D3420000}"/>
    <cellStyle name="Normal 21 7 4_Lcc_inputs" xfId="17070" xr:uid="{00000000-0005-0000-0000-0000D4420000}"/>
    <cellStyle name="Normal 21 7 5" xfId="17071" xr:uid="{00000000-0005-0000-0000-0000D5420000}"/>
    <cellStyle name="Normal 21 7 5 2" xfId="17072" xr:uid="{00000000-0005-0000-0000-0000D6420000}"/>
    <cellStyle name="Normal 21 7 5 2 2" xfId="17073" xr:uid="{00000000-0005-0000-0000-0000D7420000}"/>
    <cellStyle name="Normal 21 7 5 3" xfId="17074" xr:uid="{00000000-0005-0000-0000-0000D8420000}"/>
    <cellStyle name="Normal 21 7 6" xfId="17075" xr:uid="{00000000-0005-0000-0000-0000D9420000}"/>
    <cellStyle name="Normal 21 7 6 2" xfId="17076" xr:uid="{00000000-0005-0000-0000-0000DA420000}"/>
    <cellStyle name="Normal 21 7 7" xfId="17077" xr:uid="{00000000-0005-0000-0000-0000DB420000}"/>
    <cellStyle name="Normal 21 7 8" xfId="17078" xr:uid="{00000000-0005-0000-0000-0000DC420000}"/>
    <cellStyle name="Normal 21 7 9" xfId="17079" xr:uid="{00000000-0005-0000-0000-0000DD420000}"/>
    <cellStyle name="Normal 21 7_Lcc_inputs" xfId="17080" xr:uid="{00000000-0005-0000-0000-0000DE420000}"/>
    <cellStyle name="Normal 21 8" xfId="17081" xr:uid="{00000000-0005-0000-0000-0000DF420000}"/>
    <cellStyle name="Normal 21 8 2" xfId="17082" xr:uid="{00000000-0005-0000-0000-0000E0420000}"/>
    <cellStyle name="Normal 21 8 2 2" xfId="17083" xr:uid="{00000000-0005-0000-0000-0000E1420000}"/>
    <cellStyle name="Normal 21 8 2 2 2" xfId="17084" xr:uid="{00000000-0005-0000-0000-0000E2420000}"/>
    <cellStyle name="Normal 21 8 2 2 2 2" xfId="17085" xr:uid="{00000000-0005-0000-0000-0000E3420000}"/>
    <cellStyle name="Normal 21 8 2 2 3" xfId="17086" xr:uid="{00000000-0005-0000-0000-0000E4420000}"/>
    <cellStyle name="Normal 21 8 2 3" xfId="17087" xr:uid="{00000000-0005-0000-0000-0000E5420000}"/>
    <cellStyle name="Normal 21 8 2 3 2" xfId="17088" xr:uid="{00000000-0005-0000-0000-0000E6420000}"/>
    <cellStyle name="Normal 21 8 2 3 2 2" xfId="17089" xr:uid="{00000000-0005-0000-0000-0000E7420000}"/>
    <cellStyle name="Normal 21 8 2 3 3" xfId="17090" xr:uid="{00000000-0005-0000-0000-0000E8420000}"/>
    <cellStyle name="Normal 21 8 2 4" xfId="17091" xr:uid="{00000000-0005-0000-0000-0000E9420000}"/>
    <cellStyle name="Normal 21 8 2 4 2" xfId="17092" xr:uid="{00000000-0005-0000-0000-0000EA420000}"/>
    <cellStyle name="Normal 21 8 2 5" xfId="17093" xr:uid="{00000000-0005-0000-0000-0000EB420000}"/>
    <cellStyle name="Normal 21 8 2_Lcc_inputs" xfId="17094" xr:uid="{00000000-0005-0000-0000-0000EC420000}"/>
    <cellStyle name="Normal 21 8 3" xfId="17095" xr:uid="{00000000-0005-0000-0000-0000ED420000}"/>
    <cellStyle name="Normal 21 8 3 2" xfId="17096" xr:uid="{00000000-0005-0000-0000-0000EE420000}"/>
    <cellStyle name="Normal 21 8 3 2 2" xfId="17097" xr:uid="{00000000-0005-0000-0000-0000EF420000}"/>
    <cellStyle name="Normal 21 8 3 2 3" xfId="17098" xr:uid="{00000000-0005-0000-0000-0000F0420000}"/>
    <cellStyle name="Normal 21 8 3 3" xfId="17099" xr:uid="{00000000-0005-0000-0000-0000F1420000}"/>
    <cellStyle name="Normal 21 8 3 4" xfId="17100" xr:uid="{00000000-0005-0000-0000-0000F2420000}"/>
    <cellStyle name="Normal 21 8 3_Lcc_inputs" xfId="17101" xr:uid="{00000000-0005-0000-0000-0000F3420000}"/>
    <cellStyle name="Normal 21 8 4" xfId="17102" xr:uid="{00000000-0005-0000-0000-0000F4420000}"/>
    <cellStyle name="Normal 21 8 4 2" xfId="17103" xr:uid="{00000000-0005-0000-0000-0000F5420000}"/>
    <cellStyle name="Normal 21 8 4 2 2" xfId="17104" xr:uid="{00000000-0005-0000-0000-0000F6420000}"/>
    <cellStyle name="Normal 21 8 4 3" xfId="17105" xr:uid="{00000000-0005-0000-0000-0000F7420000}"/>
    <cellStyle name="Normal 21 8 5" xfId="17106" xr:uid="{00000000-0005-0000-0000-0000F8420000}"/>
    <cellStyle name="Normal 21 8 5 2" xfId="17107" xr:uid="{00000000-0005-0000-0000-0000F9420000}"/>
    <cellStyle name="Normal 21 8 6" xfId="17108" xr:uid="{00000000-0005-0000-0000-0000FA420000}"/>
    <cellStyle name="Normal 21 8 7" xfId="17109" xr:uid="{00000000-0005-0000-0000-0000FB420000}"/>
    <cellStyle name="Normal 21 8 8" xfId="17110" xr:uid="{00000000-0005-0000-0000-0000FC420000}"/>
    <cellStyle name="Normal 21 8_Lcc_inputs" xfId="17111" xr:uid="{00000000-0005-0000-0000-0000FD420000}"/>
    <cellStyle name="Normal 21 9" xfId="17112" xr:uid="{00000000-0005-0000-0000-0000FE420000}"/>
    <cellStyle name="Normal 21 9 2" xfId="17113" xr:uid="{00000000-0005-0000-0000-0000FF420000}"/>
    <cellStyle name="Normal 21 9 2 2" xfId="17114" xr:uid="{00000000-0005-0000-0000-000000430000}"/>
    <cellStyle name="Normal 21 9 2 2 2" xfId="17115" xr:uid="{00000000-0005-0000-0000-000001430000}"/>
    <cellStyle name="Normal 21 9 2 2 2 2" xfId="17116" xr:uid="{00000000-0005-0000-0000-000002430000}"/>
    <cellStyle name="Normal 21 9 2 2 3" xfId="17117" xr:uid="{00000000-0005-0000-0000-000003430000}"/>
    <cellStyle name="Normal 21 9 2 3" xfId="17118" xr:uid="{00000000-0005-0000-0000-000004430000}"/>
    <cellStyle name="Normal 21 9 2 3 2" xfId="17119" xr:uid="{00000000-0005-0000-0000-000005430000}"/>
    <cellStyle name="Normal 21 9 2 3 2 2" xfId="17120" xr:uid="{00000000-0005-0000-0000-000006430000}"/>
    <cellStyle name="Normal 21 9 2 3 3" xfId="17121" xr:uid="{00000000-0005-0000-0000-000007430000}"/>
    <cellStyle name="Normal 21 9 2 4" xfId="17122" xr:uid="{00000000-0005-0000-0000-000008430000}"/>
    <cellStyle name="Normal 21 9 2 4 2" xfId="17123" xr:uid="{00000000-0005-0000-0000-000009430000}"/>
    <cellStyle name="Normal 21 9 2 5" xfId="17124" xr:uid="{00000000-0005-0000-0000-00000A430000}"/>
    <cellStyle name="Normal 21 9 2_Lcc_inputs" xfId="17125" xr:uid="{00000000-0005-0000-0000-00000B430000}"/>
    <cellStyle name="Normal 21 9 3" xfId="17126" xr:uid="{00000000-0005-0000-0000-00000C430000}"/>
    <cellStyle name="Normal 21 9 3 2" xfId="17127" xr:uid="{00000000-0005-0000-0000-00000D430000}"/>
    <cellStyle name="Normal 21 9 3 2 2" xfId="17128" xr:uid="{00000000-0005-0000-0000-00000E430000}"/>
    <cellStyle name="Normal 21 9 3 2 3" xfId="17129" xr:uid="{00000000-0005-0000-0000-00000F430000}"/>
    <cellStyle name="Normal 21 9 3 3" xfId="17130" xr:uid="{00000000-0005-0000-0000-000010430000}"/>
    <cellStyle name="Normal 21 9 3 4" xfId="17131" xr:uid="{00000000-0005-0000-0000-000011430000}"/>
    <cellStyle name="Normal 21 9 3_Lcc_inputs" xfId="17132" xr:uid="{00000000-0005-0000-0000-000012430000}"/>
    <cellStyle name="Normal 21 9 4" xfId="17133" xr:uid="{00000000-0005-0000-0000-000013430000}"/>
    <cellStyle name="Normal 21 9 4 2" xfId="17134" xr:uid="{00000000-0005-0000-0000-000014430000}"/>
    <cellStyle name="Normal 21 9 4 2 2" xfId="17135" xr:uid="{00000000-0005-0000-0000-000015430000}"/>
    <cellStyle name="Normal 21 9 4 3" xfId="17136" xr:uid="{00000000-0005-0000-0000-000016430000}"/>
    <cellStyle name="Normal 21 9 5" xfId="17137" xr:uid="{00000000-0005-0000-0000-000017430000}"/>
    <cellStyle name="Normal 21 9 5 2" xfId="17138" xr:uid="{00000000-0005-0000-0000-000018430000}"/>
    <cellStyle name="Normal 21 9 6" xfId="17139" xr:uid="{00000000-0005-0000-0000-000019430000}"/>
    <cellStyle name="Normal 21 9 7" xfId="17140" xr:uid="{00000000-0005-0000-0000-00001A430000}"/>
    <cellStyle name="Normal 21 9 8" xfId="17141" xr:uid="{00000000-0005-0000-0000-00001B430000}"/>
    <cellStyle name="Normal 21 9_Lcc_inputs" xfId="17142" xr:uid="{00000000-0005-0000-0000-00001C430000}"/>
    <cellStyle name="Normal 21_Lcc_inputs" xfId="17143" xr:uid="{00000000-0005-0000-0000-00001D430000}"/>
    <cellStyle name="Normal 22" xfId="17144" xr:uid="{00000000-0005-0000-0000-00001E430000}"/>
    <cellStyle name="Normal 22 10" xfId="17145" xr:uid="{00000000-0005-0000-0000-00001F430000}"/>
    <cellStyle name="Normal 22 10 2" xfId="17146" xr:uid="{00000000-0005-0000-0000-000020430000}"/>
    <cellStyle name="Normal 22 10 2 2" xfId="17147" xr:uid="{00000000-0005-0000-0000-000021430000}"/>
    <cellStyle name="Normal 22 10 2 2 2" xfId="17148" xr:uid="{00000000-0005-0000-0000-000022430000}"/>
    <cellStyle name="Normal 22 10 2 2 3" xfId="17149" xr:uid="{00000000-0005-0000-0000-000023430000}"/>
    <cellStyle name="Normal 22 10 2 3" xfId="17150" xr:uid="{00000000-0005-0000-0000-000024430000}"/>
    <cellStyle name="Normal 22 10 2 4" xfId="17151" xr:uid="{00000000-0005-0000-0000-000025430000}"/>
    <cellStyle name="Normal 22 10 2_Lcc_inputs" xfId="17152" xr:uid="{00000000-0005-0000-0000-000026430000}"/>
    <cellStyle name="Normal 22 10 3" xfId="17153" xr:uid="{00000000-0005-0000-0000-000027430000}"/>
    <cellStyle name="Normal 22 10 3 2" xfId="17154" xr:uid="{00000000-0005-0000-0000-000028430000}"/>
    <cellStyle name="Normal 22 10 3 2 2" xfId="17155" xr:uid="{00000000-0005-0000-0000-000029430000}"/>
    <cellStyle name="Normal 22 10 3 3" xfId="17156" xr:uid="{00000000-0005-0000-0000-00002A430000}"/>
    <cellStyle name="Normal 22 10 4" xfId="17157" xr:uid="{00000000-0005-0000-0000-00002B430000}"/>
    <cellStyle name="Normal 22 10 4 2" xfId="17158" xr:uid="{00000000-0005-0000-0000-00002C430000}"/>
    <cellStyle name="Normal 22 10 5" xfId="17159" xr:uid="{00000000-0005-0000-0000-00002D430000}"/>
    <cellStyle name="Normal 22 10 6" xfId="17160" xr:uid="{00000000-0005-0000-0000-00002E430000}"/>
    <cellStyle name="Normal 22 10 7" xfId="17161" xr:uid="{00000000-0005-0000-0000-00002F430000}"/>
    <cellStyle name="Normal 22 10_Lcc_inputs" xfId="17162" xr:uid="{00000000-0005-0000-0000-000030430000}"/>
    <cellStyle name="Normal 22 11" xfId="17163" xr:uid="{00000000-0005-0000-0000-000031430000}"/>
    <cellStyle name="Normal 22 11 2" xfId="17164" xr:uid="{00000000-0005-0000-0000-000032430000}"/>
    <cellStyle name="Normal 22 11 2 2" xfId="17165" xr:uid="{00000000-0005-0000-0000-000033430000}"/>
    <cellStyle name="Normal 22 11 2 3" xfId="17166" xr:uid="{00000000-0005-0000-0000-000034430000}"/>
    <cellStyle name="Normal 22 11 3" xfId="17167" xr:uid="{00000000-0005-0000-0000-000035430000}"/>
    <cellStyle name="Normal 22 11 3 2" xfId="17168" xr:uid="{00000000-0005-0000-0000-000036430000}"/>
    <cellStyle name="Normal 22 11 4" xfId="17169" xr:uid="{00000000-0005-0000-0000-000037430000}"/>
    <cellStyle name="Normal 22 11 5" xfId="17170" xr:uid="{00000000-0005-0000-0000-000038430000}"/>
    <cellStyle name="Normal 22 11_Lcc_inputs" xfId="17171" xr:uid="{00000000-0005-0000-0000-000039430000}"/>
    <cellStyle name="Normal 22 12" xfId="17172" xr:uid="{00000000-0005-0000-0000-00003A430000}"/>
    <cellStyle name="Normal 22 12 2" xfId="17173" xr:uid="{00000000-0005-0000-0000-00003B430000}"/>
    <cellStyle name="Normal 22 12 2 2" xfId="17174" xr:uid="{00000000-0005-0000-0000-00003C430000}"/>
    <cellStyle name="Normal 22 12 2 3" xfId="17175" xr:uid="{00000000-0005-0000-0000-00003D430000}"/>
    <cellStyle name="Normal 22 12 3" xfId="17176" xr:uid="{00000000-0005-0000-0000-00003E430000}"/>
    <cellStyle name="Normal 22 12 4" xfId="17177" xr:uid="{00000000-0005-0000-0000-00003F430000}"/>
    <cellStyle name="Normal 22 12_Lcc_inputs" xfId="17178" xr:uid="{00000000-0005-0000-0000-000040430000}"/>
    <cellStyle name="Normal 22 13" xfId="17179" xr:uid="{00000000-0005-0000-0000-000041430000}"/>
    <cellStyle name="Normal 22 13 2" xfId="17180" xr:uid="{00000000-0005-0000-0000-000042430000}"/>
    <cellStyle name="Normal 22 13 3" xfId="17181" xr:uid="{00000000-0005-0000-0000-000043430000}"/>
    <cellStyle name="Normal 22 14" xfId="17182" xr:uid="{00000000-0005-0000-0000-000044430000}"/>
    <cellStyle name="Normal 22 14 2" xfId="17183" xr:uid="{00000000-0005-0000-0000-000045430000}"/>
    <cellStyle name="Normal 22 15" xfId="17184" xr:uid="{00000000-0005-0000-0000-000046430000}"/>
    <cellStyle name="Normal 22 16" xfId="17185" xr:uid="{00000000-0005-0000-0000-000047430000}"/>
    <cellStyle name="Normal 22 2" xfId="17186" xr:uid="{00000000-0005-0000-0000-000048430000}"/>
    <cellStyle name="Normal 22 2 10" xfId="17187" xr:uid="{00000000-0005-0000-0000-000049430000}"/>
    <cellStyle name="Normal 22 2 2" xfId="17188" xr:uid="{00000000-0005-0000-0000-00004A430000}"/>
    <cellStyle name="Normal 22 2 2 2" xfId="17189" xr:uid="{00000000-0005-0000-0000-00004B430000}"/>
    <cellStyle name="Normal 22 2 2 2 2" xfId="17190" xr:uid="{00000000-0005-0000-0000-00004C430000}"/>
    <cellStyle name="Normal 22 2 2 2 2 2" xfId="17191" xr:uid="{00000000-0005-0000-0000-00004D430000}"/>
    <cellStyle name="Normal 22 2 2 2 2 2 2" xfId="17192" xr:uid="{00000000-0005-0000-0000-00004E430000}"/>
    <cellStyle name="Normal 22 2 2 2 2 3" xfId="17193" xr:uid="{00000000-0005-0000-0000-00004F430000}"/>
    <cellStyle name="Normal 22 2 2 2 3" xfId="17194" xr:uid="{00000000-0005-0000-0000-000050430000}"/>
    <cellStyle name="Normal 22 2 2 2 3 2" xfId="17195" xr:uid="{00000000-0005-0000-0000-000051430000}"/>
    <cellStyle name="Normal 22 2 2 2 3 2 2" xfId="17196" xr:uid="{00000000-0005-0000-0000-000052430000}"/>
    <cellStyle name="Normal 22 2 2 2 3 3" xfId="17197" xr:uid="{00000000-0005-0000-0000-000053430000}"/>
    <cellStyle name="Normal 22 2 2 2 4" xfId="17198" xr:uid="{00000000-0005-0000-0000-000054430000}"/>
    <cellStyle name="Normal 22 2 2 2 4 2" xfId="17199" xr:uid="{00000000-0005-0000-0000-000055430000}"/>
    <cellStyle name="Normal 22 2 2 2 5" xfId="17200" xr:uid="{00000000-0005-0000-0000-000056430000}"/>
    <cellStyle name="Normal 22 2 2 2_Lcc_inputs" xfId="17201" xr:uid="{00000000-0005-0000-0000-000057430000}"/>
    <cellStyle name="Normal 22 2 2 3" xfId="17202" xr:uid="{00000000-0005-0000-0000-000058430000}"/>
    <cellStyle name="Normal 22 2 2 3 2" xfId="17203" xr:uid="{00000000-0005-0000-0000-000059430000}"/>
    <cellStyle name="Normal 22 2 2 3 2 2" xfId="17204" xr:uid="{00000000-0005-0000-0000-00005A430000}"/>
    <cellStyle name="Normal 22 2 2 3 2 3" xfId="17205" xr:uid="{00000000-0005-0000-0000-00005B430000}"/>
    <cellStyle name="Normal 22 2 2 3 3" xfId="17206" xr:uid="{00000000-0005-0000-0000-00005C430000}"/>
    <cellStyle name="Normal 22 2 2 3 4" xfId="17207" xr:uid="{00000000-0005-0000-0000-00005D430000}"/>
    <cellStyle name="Normal 22 2 2 3_Lcc_inputs" xfId="17208" xr:uid="{00000000-0005-0000-0000-00005E430000}"/>
    <cellStyle name="Normal 22 2 2 4" xfId="17209" xr:uid="{00000000-0005-0000-0000-00005F430000}"/>
    <cellStyle name="Normal 22 2 2 4 2" xfId="17210" xr:uid="{00000000-0005-0000-0000-000060430000}"/>
    <cellStyle name="Normal 22 2 2 4 2 2" xfId="17211" xr:uid="{00000000-0005-0000-0000-000061430000}"/>
    <cellStyle name="Normal 22 2 2 4 3" xfId="17212" xr:uid="{00000000-0005-0000-0000-000062430000}"/>
    <cellStyle name="Normal 22 2 2 5" xfId="17213" xr:uid="{00000000-0005-0000-0000-000063430000}"/>
    <cellStyle name="Normal 22 2 2 5 2" xfId="17214" xr:uid="{00000000-0005-0000-0000-000064430000}"/>
    <cellStyle name="Normal 22 2 2 6" xfId="17215" xr:uid="{00000000-0005-0000-0000-000065430000}"/>
    <cellStyle name="Normal 22 2 2 7" xfId="17216" xr:uid="{00000000-0005-0000-0000-000066430000}"/>
    <cellStyle name="Normal 22 2 2 8" xfId="17217" xr:uid="{00000000-0005-0000-0000-000067430000}"/>
    <cellStyle name="Normal 22 2 2_Lcc_inputs" xfId="17218" xr:uid="{00000000-0005-0000-0000-000068430000}"/>
    <cellStyle name="Normal 22 2 3" xfId="17219" xr:uid="{00000000-0005-0000-0000-000069430000}"/>
    <cellStyle name="Normal 22 2 3 2" xfId="17220" xr:uid="{00000000-0005-0000-0000-00006A430000}"/>
    <cellStyle name="Normal 22 2 3 2 2" xfId="17221" xr:uid="{00000000-0005-0000-0000-00006B430000}"/>
    <cellStyle name="Normal 22 2 3 2 2 2" xfId="17222" xr:uid="{00000000-0005-0000-0000-00006C430000}"/>
    <cellStyle name="Normal 22 2 3 2 2 3" xfId="17223" xr:uid="{00000000-0005-0000-0000-00006D430000}"/>
    <cellStyle name="Normal 22 2 3 2 3" xfId="17224" xr:uid="{00000000-0005-0000-0000-00006E430000}"/>
    <cellStyle name="Normal 22 2 3 2 4" xfId="17225" xr:uid="{00000000-0005-0000-0000-00006F430000}"/>
    <cellStyle name="Normal 22 2 3 2_Lcc_inputs" xfId="17226" xr:uid="{00000000-0005-0000-0000-000070430000}"/>
    <cellStyle name="Normal 22 2 3 3" xfId="17227" xr:uid="{00000000-0005-0000-0000-000071430000}"/>
    <cellStyle name="Normal 22 2 3 3 2" xfId="17228" xr:uid="{00000000-0005-0000-0000-000072430000}"/>
    <cellStyle name="Normal 22 2 3 3 2 2" xfId="17229" xr:uid="{00000000-0005-0000-0000-000073430000}"/>
    <cellStyle name="Normal 22 2 3 3 3" xfId="17230" xr:uid="{00000000-0005-0000-0000-000074430000}"/>
    <cellStyle name="Normal 22 2 3 4" xfId="17231" xr:uid="{00000000-0005-0000-0000-000075430000}"/>
    <cellStyle name="Normal 22 2 3 4 2" xfId="17232" xr:uid="{00000000-0005-0000-0000-000076430000}"/>
    <cellStyle name="Normal 22 2 3 5" xfId="17233" xr:uid="{00000000-0005-0000-0000-000077430000}"/>
    <cellStyle name="Normal 22 2 3 6" xfId="17234" xr:uid="{00000000-0005-0000-0000-000078430000}"/>
    <cellStyle name="Normal 22 2 3 7" xfId="17235" xr:uid="{00000000-0005-0000-0000-000079430000}"/>
    <cellStyle name="Normal 22 2 3_Lcc_inputs" xfId="17236" xr:uid="{00000000-0005-0000-0000-00007A430000}"/>
    <cellStyle name="Normal 22 2 4" xfId="17237" xr:uid="{00000000-0005-0000-0000-00007B430000}"/>
    <cellStyle name="Normal 22 2 4 2" xfId="17238" xr:uid="{00000000-0005-0000-0000-00007C430000}"/>
    <cellStyle name="Normal 22 2 4 2 2" xfId="17239" xr:uid="{00000000-0005-0000-0000-00007D430000}"/>
    <cellStyle name="Normal 22 2 4 2 3" xfId="17240" xr:uid="{00000000-0005-0000-0000-00007E430000}"/>
    <cellStyle name="Normal 22 2 4 3" xfId="17241" xr:uid="{00000000-0005-0000-0000-00007F430000}"/>
    <cellStyle name="Normal 22 2 4 3 2" xfId="17242" xr:uid="{00000000-0005-0000-0000-000080430000}"/>
    <cellStyle name="Normal 22 2 4 4" xfId="17243" xr:uid="{00000000-0005-0000-0000-000081430000}"/>
    <cellStyle name="Normal 22 2 4 5" xfId="17244" xr:uid="{00000000-0005-0000-0000-000082430000}"/>
    <cellStyle name="Normal 22 2 4_Lcc_inputs" xfId="17245" xr:uid="{00000000-0005-0000-0000-000083430000}"/>
    <cellStyle name="Normal 22 2 5" xfId="17246" xr:uid="{00000000-0005-0000-0000-000084430000}"/>
    <cellStyle name="Normal 22 2 5 2" xfId="17247" xr:uid="{00000000-0005-0000-0000-000085430000}"/>
    <cellStyle name="Normal 22 2 5 2 2" xfId="17248" xr:uid="{00000000-0005-0000-0000-000086430000}"/>
    <cellStyle name="Normal 22 2 5 2 3" xfId="17249" xr:uid="{00000000-0005-0000-0000-000087430000}"/>
    <cellStyle name="Normal 22 2 5 3" xfId="17250" xr:uid="{00000000-0005-0000-0000-000088430000}"/>
    <cellStyle name="Normal 22 2 5 3 2" xfId="17251" xr:uid="{00000000-0005-0000-0000-000089430000}"/>
    <cellStyle name="Normal 22 2 5 4" xfId="17252" xr:uid="{00000000-0005-0000-0000-00008A430000}"/>
    <cellStyle name="Normal 22 2 5 5" xfId="17253" xr:uid="{00000000-0005-0000-0000-00008B430000}"/>
    <cellStyle name="Normal 22 2 5_Lcc_inputs" xfId="17254" xr:uid="{00000000-0005-0000-0000-00008C430000}"/>
    <cellStyle name="Normal 22 2 6" xfId="17255" xr:uid="{00000000-0005-0000-0000-00008D430000}"/>
    <cellStyle name="Normal 22 2 6 2" xfId="17256" xr:uid="{00000000-0005-0000-0000-00008E430000}"/>
    <cellStyle name="Normal 22 2 6 2 2" xfId="17257" xr:uid="{00000000-0005-0000-0000-00008F430000}"/>
    <cellStyle name="Normal 22 2 6 3" xfId="17258" xr:uid="{00000000-0005-0000-0000-000090430000}"/>
    <cellStyle name="Normal 22 2 6 4" xfId="17259" xr:uid="{00000000-0005-0000-0000-000091430000}"/>
    <cellStyle name="Normal 22 2 6_Lcc_inputs" xfId="17260" xr:uid="{00000000-0005-0000-0000-000092430000}"/>
    <cellStyle name="Normal 22 2 7" xfId="17261" xr:uid="{00000000-0005-0000-0000-000093430000}"/>
    <cellStyle name="Normal 22 2 7 2" xfId="17262" xr:uid="{00000000-0005-0000-0000-000094430000}"/>
    <cellStyle name="Normal 22 2 7 3" xfId="17263" xr:uid="{00000000-0005-0000-0000-000095430000}"/>
    <cellStyle name="Normal 22 2 8" xfId="17264" xr:uid="{00000000-0005-0000-0000-000096430000}"/>
    <cellStyle name="Normal 22 2 8 2" xfId="17265" xr:uid="{00000000-0005-0000-0000-000097430000}"/>
    <cellStyle name="Normal 22 2 9" xfId="17266" xr:uid="{00000000-0005-0000-0000-000098430000}"/>
    <cellStyle name="Normal 22 2_Lcc_inputs" xfId="17267" xr:uid="{00000000-0005-0000-0000-000099430000}"/>
    <cellStyle name="Normal 22 3" xfId="17268" xr:uid="{00000000-0005-0000-0000-00009A430000}"/>
    <cellStyle name="Normal 22 3 2" xfId="17269" xr:uid="{00000000-0005-0000-0000-00009B430000}"/>
    <cellStyle name="Normal 22 3 2 2" xfId="17270" xr:uid="{00000000-0005-0000-0000-00009C430000}"/>
    <cellStyle name="Normal 22 3 2 2 2" xfId="17271" xr:uid="{00000000-0005-0000-0000-00009D430000}"/>
    <cellStyle name="Normal 22 3 2 2 2 2" xfId="17272" xr:uid="{00000000-0005-0000-0000-00009E430000}"/>
    <cellStyle name="Normal 22 3 2 2 2 2 2" xfId="17273" xr:uid="{00000000-0005-0000-0000-00009F430000}"/>
    <cellStyle name="Normal 22 3 2 2 2 3" xfId="17274" xr:uid="{00000000-0005-0000-0000-0000A0430000}"/>
    <cellStyle name="Normal 22 3 2 2 3" xfId="17275" xr:uid="{00000000-0005-0000-0000-0000A1430000}"/>
    <cellStyle name="Normal 22 3 2 2 3 2" xfId="17276" xr:uid="{00000000-0005-0000-0000-0000A2430000}"/>
    <cellStyle name="Normal 22 3 2 2 3 2 2" xfId="17277" xr:uid="{00000000-0005-0000-0000-0000A3430000}"/>
    <cellStyle name="Normal 22 3 2 2 3 3" xfId="17278" xr:uid="{00000000-0005-0000-0000-0000A4430000}"/>
    <cellStyle name="Normal 22 3 2 2 4" xfId="17279" xr:uid="{00000000-0005-0000-0000-0000A5430000}"/>
    <cellStyle name="Normal 22 3 2 2 4 2" xfId="17280" xr:uid="{00000000-0005-0000-0000-0000A6430000}"/>
    <cellStyle name="Normal 22 3 2 2 5" xfId="17281" xr:uid="{00000000-0005-0000-0000-0000A7430000}"/>
    <cellStyle name="Normal 22 3 2 2_Lcc_inputs" xfId="17282" xr:uid="{00000000-0005-0000-0000-0000A8430000}"/>
    <cellStyle name="Normal 22 3 2 3" xfId="17283" xr:uid="{00000000-0005-0000-0000-0000A9430000}"/>
    <cellStyle name="Normal 22 3 2 3 2" xfId="17284" xr:uid="{00000000-0005-0000-0000-0000AA430000}"/>
    <cellStyle name="Normal 22 3 2 3 2 2" xfId="17285" xr:uid="{00000000-0005-0000-0000-0000AB430000}"/>
    <cellStyle name="Normal 22 3 2 3 2 3" xfId="17286" xr:uid="{00000000-0005-0000-0000-0000AC430000}"/>
    <cellStyle name="Normal 22 3 2 3 3" xfId="17287" xr:uid="{00000000-0005-0000-0000-0000AD430000}"/>
    <cellStyle name="Normal 22 3 2 3 4" xfId="17288" xr:uid="{00000000-0005-0000-0000-0000AE430000}"/>
    <cellStyle name="Normal 22 3 2 3_Lcc_inputs" xfId="17289" xr:uid="{00000000-0005-0000-0000-0000AF430000}"/>
    <cellStyle name="Normal 22 3 2 4" xfId="17290" xr:uid="{00000000-0005-0000-0000-0000B0430000}"/>
    <cellStyle name="Normal 22 3 2 4 2" xfId="17291" xr:uid="{00000000-0005-0000-0000-0000B1430000}"/>
    <cellStyle name="Normal 22 3 2 4 2 2" xfId="17292" xr:uid="{00000000-0005-0000-0000-0000B2430000}"/>
    <cellStyle name="Normal 22 3 2 4 3" xfId="17293" xr:uid="{00000000-0005-0000-0000-0000B3430000}"/>
    <cellStyle name="Normal 22 3 2 5" xfId="17294" xr:uid="{00000000-0005-0000-0000-0000B4430000}"/>
    <cellStyle name="Normal 22 3 2 5 2" xfId="17295" xr:uid="{00000000-0005-0000-0000-0000B5430000}"/>
    <cellStyle name="Normal 22 3 2 6" xfId="17296" xr:uid="{00000000-0005-0000-0000-0000B6430000}"/>
    <cellStyle name="Normal 22 3 2 7" xfId="17297" xr:uid="{00000000-0005-0000-0000-0000B7430000}"/>
    <cellStyle name="Normal 22 3 2 8" xfId="17298" xr:uid="{00000000-0005-0000-0000-0000B8430000}"/>
    <cellStyle name="Normal 22 3 2_Lcc_inputs" xfId="17299" xr:uid="{00000000-0005-0000-0000-0000B9430000}"/>
    <cellStyle name="Normal 22 3 3" xfId="17300" xr:uid="{00000000-0005-0000-0000-0000BA430000}"/>
    <cellStyle name="Normal 22 3 3 2" xfId="17301" xr:uid="{00000000-0005-0000-0000-0000BB430000}"/>
    <cellStyle name="Normal 22 3 3 2 2" xfId="17302" xr:uid="{00000000-0005-0000-0000-0000BC430000}"/>
    <cellStyle name="Normal 22 3 3 2 2 2" xfId="17303" xr:uid="{00000000-0005-0000-0000-0000BD430000}"/>
    <cellStyle name="Normal 22 3 3 2 2 3" xfId="17304" xr:uid="{00000000-0005-0000-0000-0000BE430000}"/>
    <cellStyle name="Normal 22 3 3 2 3" xfId="17305" xr:uid="{00000000-0005-0000-0000-0000BF430000}"/>
    <cellStyle name="Normal 22 3 3 2 4" xfId="17306" xr:uid="{00000000-0005-0000-0000-0000C0430000}"/>
    <cellStyle name="Normal 22 3 3 2_Lcc_inputs" xfId="17307" xr:uid="{00000000-0005-0000-0000-0000C1430000}"/>
    <cellStyle name="Normal 22 3 3 3" xfId="17308" xr:uid="{00000000-0005-0000-0000-0000C2430000}"/>
    <cellStyle name="Normal 22 3 3 3 2" xfId="17309" xr:uid="{00000000-0005-0000-0000-0000C3430000}"/>
    <cellStyle name="Normal 22 3 3 3 2 2" xfId="17310" xr:uid="{00000000-0005-0000-0000-0000C4430000}"/>
    <cellStyle name="Normal 22 3 3 3 3" xfId="17311" xr:uid="{00000000-0005-0000-0000-0000C5430000}"/>
    <cellStyle name="Normal 22 3 3 4" xfId="17312" xr:uid="{00000000-0005-0000-0000-0000C6430000}"/>
    <cellStyle name="Normal 22 3 3 4 2" xfId="17313" xr:uid="{00000000-0005-0000-0000-0000C7430000}"/>
    <cellStyle name="Normal 22 3 3 5" xfId="17314" xr:uid="{00000000-0005-0000-0000-0000C8430000}"/>
    <cellStyle name="Normal 22 3 3 6" xfId="17315" xr:uid="{00000000-0005-0000-0000-0000C9430000}"/>
    <cellStyle name="Normal 22 3 3 7" xfId="17316" xr:uid="{00000000-0005-0000-0000-0000CA430000}"/>
    <cellStyle name="Normal 22 3 3_Lcc_inputs" xfId="17317" xr:uid="{00000000-0005-0000-0000-0000CB430000}"/>
    <cellStyle name="Normal 22 3 4" xfId="17318" xr:uid="{00000000-0005-0000-0000-0000CC430000}"/>
    <cellStyle name="Normal 22 3 4 2" xfId="17319" xr:uid="{00000000-0005-0000-0000-0000CD430000}"/>
    <cellStyle name="Normal 22 3 4 2 2" xfId="17320" xr:uid="{00000000-0005-0000-0000-0000CE430000}"/>
    <cellStyle name="Normal 22 3 4 2 3" xfId="17321" xr:uid="{00000000-0005-0000-0000-0000CF430000}"/>
    <cellStyle name="Normal 22 3 4 3" xfId="17322" xr:uid="{00000000-0005-0000-0000-0000D0430000}"/>
    <cellStyle name="Normal 22 3 4 3 2" xfId="17323" xr:uid="{00000000-0005-0000-0000-0000D1430000}"/>
    <cellStyle name="Normal 22 3 4 4" xfId="17324" xr:uid="{00000000-0005-0000-0000-0000D2430000}"/>
    <cellStyle name="Normal 22 3 4 5" xfId="17325" xr:uid="{00000000-0005-0000-0000-0000D3430000}"/>
    <cellStyle name="Normal 22 3 4_Lcc_inputs" xfId="17326" xr:uid="{00000000-0005-0000-0000-0000D4430000}"/>
    <cellStyle name="Normal 22 3 5" xfId="17327" xr:uid="{00000000-0005-0000-0000-0000D5430000}"/>
    <cellStyle name="Normal 22 3 5 2" xfId="17328" xr:uid="{00000000-0005-0000-0000-0000D6430000}"/>
    <cellStyle name="Normal 22 3 5 2 2" xfId="17329" xr:uid="{00000000-0005-0000-0000-0000D7430000}"/>
    <cellStyle name="Normal 22 3 5 2 3" xfId="17330" xr:uid="{00000000-0005-0000-0000-0000D8430000}"/>
    <cellStyle name="Normal 22 3 5 3" xfId="17331" xr:uid="{00000000-0005-0000-0000-0000D9430000}"/>
    <cellStyle name="Normal 22 3 5 4" xfId="17332" xr:uid="{00000000-0005-0000-0000-0000DA430000}"/>
    <cellStyle name="Normal 22 3 5_Lcc_inputs" xfId="17333" xr:uid="{00000000-0005-0000-0000-0000DB430000}"/>
    <cellStyle name="Normal 22 3 6" xfId="17334" xr:uid="{00000000-0005-0000-0000-0000DC430000}"/>
    <cellStyle name="Normal 22 3 6 2" xfId="17335" xr:uid="{00000000-0005-0000-0000-0000DD430000}"/>
    <cellStyle name="Normal 22 3 6 3" xfId="17336" xr:uid="{00000000-0005-0000-0000-0000DE430000}"/>
    <cellStyle name="Normal 22 3 7" xfId="17337" xr:uid="{00000000-0005-0000-0000-0000DF430000}"/>
    <cellStyle name="Normal 22 3 7 2" xfId="17338" xr:uid="{00000000-0005-0000-0000-0000E0430000}"/>
    <cellStyle name="Normal 22 3 8" xfId="17339" xr:uid="{00000000-0005-0000-0000-0000E1430000}"/>
    <cellStyle name="Normal 22 3 9" xfId="17340" xr:uid="{00000000-0005-0000-0000-0000E2430000}"/>
    <cellStyle name="Normal 22 3_Lcc_inputs" xfId="17341" xr:uid="{00000000-0005-0000-0000-0000E3430000}"/>
    <cellStyle name="Normal 22 4" xfId="17342" xr:uid="{00000000-0005-0000-0000-0000E4430000}"/>
    <cellStyle name="Normal 22 4 2" xfId="17343" xr:uid="{00000000-0005-0000-0000-0000E5430000}"/>
    <cellStyle name="Normal 22 4 2 2" xfId="17344" xr:uid="{00000000-0005-0000-0000-0000E6430000}"/>
    <cellStyle name="Normal 22 4 2 2 2" xfId="17345" xr:uid="{00000000-0005-0000-0000-0000E7430000}"/>
    <cellStyle name="Normal 22 4 2 2 2 2" xfId="17346" xr:uid="{00000000-0005-0000-0000-0000E8430000}"/>
    <cellStyle name="Normal 22 4 2 2 2 2 2" xfId="17347" xr:uid="{00000000-0005-0000-0000-0000E9430000}"/>
    <cellStyle name="Normal 22 4 2 2 2 3" xfId="17348" xr:uid="{00000000-0005-0000-0000-0000EA430000}"/>
    <cellStyle name="Normal 22 4 2 2 3" xfId="17349" xr:uid="{00000000-0005-0000-0000-0000EB430000}"/>
    <cellStyle name="Normal 22 4 2 2 3 2" xfId="17350" xr:uid="{00000000-0005-0000-0000-0000EC430000}"/>
    <cellStyle name="Normal 22 4 2 2 3 2 2" xfId="17351" xr:uid="{00000000-0005-0000-0000-0000ED430000}"/>
    <cellStyle name="Normal 22 4 2 2 3 3" xfId="17352" xr:uid="{00000000-0005-0000-0000-0000EE430000}"/>
    <cellStyle name="Normal 22 4 2 2 4" xfId="17353" xr:uid="{00000000-0005-0000-0000-0000EF430000}"/>
    <cellStyle name="Normal 22 4 2 2 4 2" xfId="17354" xr:uid="{00000000-0005-0000-0000-0000F0430000}"/>
    <cellStyle name="Normal 22 4 2 2 5" xfId="17355" xr:uid="{00000000-0005-0000-0000-0000F1430000}"/>
    <cellStyle name="Normal 22 4 2 2_Lcc_inputs" xfId="17356" xr:uid="{00000000-0005-0000-0000-0000F2430000}"/>
    <cellStyle name="Normal 22 4 2 3" xfId="17357" xr:uid="{00000000-0005-0000-0000-0000F3430000}"/>
    <cellStyle name="Normal 22 4 2 3 2" xfId="17358" xr:uid="{00000000-0005-0000-0000-0000F4430000}"/>
    <cellStyle name="Normal 22 4 2 3 2 2" xfId="17359" xr:uid="{00000000-0005-0000-0000-0000F5430000}"/>
    <cellStyle name="Normal 22 4 2 3 2 3" xfId="17360" xr:uid="{00000000-0005-0000-0000-0000F6430000}"/>
    <cellStyle name="Normal 22 4 2 3 3" xfId="17361" xr:uid="{00000000-0005-0000-0000-0000F7430000}"/>
    <cellStyle name="Normal 22 4 2 3 4" xfId="17362" xr:uid="{00000000-0005-0000-0000-0000F8430000}"/>
    <cellStyle name="Normal 22 4 2 3_Lcc_inputs" xfId="17363" xr:uid="{00000000-0005-0000-0000-0000F9430000}"/>
    <cellStyle name="Normal 22 4 2 4" xfId="17364" xr:uid="{00000000-0005-0000-0000-0000FA430000}"/>
    <cellStyle name="Normal 22 4 2 4 2" xfId="17365" xr:uid="{00000000-0005-0000-0000-0000FB430000}"/>
    <cellStyle name="Normal 22 4 2 4 2 2" xfId="17366" xr:uid="{00000000-0005-0000-0000-0000FC430000}"/>
    <cellStyle name="Normal 22 4 2 4 3" xfId="17367" xr:uid="{00000000-0005-0000-0000-0000FD430000}"/>
    <cellStyle name="Normal 22 4 2 5" xfId="17368" xr:uid="{00000000-0005-0000-0000-0000FE430000}"/>
    <cellStyle name="Normal 22 4 2 5 2" xfId="17369" xr:uid="{00000000-0005-0000-0000-0000FF430000}"/>
    <cellStyle name="Normal 22 4 2 6" xfId="17370" xr:uid="{00000000-0005-0000-0000-000000440000}"/>
    <cellStyle name="Normal 22 4 2 7" xfId="17371" xr:uid="{00000000-0005-0000-0000-000001440000}"/>
    <cellStyle name="Normal 22 4 2 8" xfId="17372" xr:uid="{00000000-0005-0000-0000-000002440000}"/>
    <cellStyle name="Normal 22 4 2_Lcc_inputs" xfId="17373" xr:uid="{00000000-0005-0000-0000-000003440000}"/>
    <cellStyle name="Normal 22 4 3" xfId="17374" xr:uid="{00000000-0005-0000-0000-000004440000}"/>
    <cellStyle name="Normal 22 4 3 2" xfId="17375" xr:uid="{00000000-0005-0000-0000-000005440000}"/>
    <cellStyle name="Normal 22 4 3 2 2" xfId="17376" xr:uid="{00000000-0005-0000-0000-000006440000}"/>
    <cellStyle name="Normal 22 4 3 2 2 2" xfId="17377" xr:uid="{00000000-0005-0000-0000-000007440000}"/>
    <cellStyle name="Normal 22 4 3 2 3" xfId="17378" xr:uid="{00000000-0005-0000-0000-000008440000}"/>
    <cellStyle name="Normal 22 4 3 3" xfId="17379" xr:uid="{00000000-0005-0000-0000-000009440000}"/>
    <cellStyle name="Normal 22 4 3 3 2" xfId="17380" xr:uid="{00000000-0005-0000-0000-00000A440000}"/>
    <cellStyle name="Normal 22 4 3 3 2 2" xfId="17381" xr:uid="{00000000-0005-0000-0000-00000B440000}"/>
    <cellStyle name="Normal 22 4 3 3 3" xfId="17382" xr:uid="{00000000-0005-0000-0000-00000C440000}"/>
    <cellStyle name="Normal 22 4 3 4" xfId="17383" xr:uid="{00000000-0005-0000-0000-00000D440000}"/>
    <cellStyle name="Normal 22 4 3 4 2" xfId="17384" xr:uid="{00000000-0005-0000-0000-00000E440000}"/>
    <cellStyle name="Normal 22 4 3 5" xfId="17385" xr:uid="{00000000-0005-0000-0000-00000F440000}"/>
    <cellStyle name="Normal 22 4 3_Lcc_inputs" xfId="17386" xr:uid="{00000000-0005-0000-0000-000010440000}"/>
    <cellStyle name="Normal 22 4 4" xfId="17387" xr:uid="{00000000-0005-0000-0000-000011440000}"/>
    <cellStyle name="Normal 22 4 4 2" xfId="17388" xr:uid="{00000000-0005-0000-0000-000012440000}"/>
    <cellStyle name="Normal 22 4 4 2 2" xfId="17389" xr:uid="{00000000-0005-0000-0000-000013440000}"/>
    <cellStyle name="Normal 22 4 4 2 3" xfId="17390" xr:uid="{00000000-0005-0000-0000-000014440000}"/>
    <cellStyle name="Normal 22 4 4 3" xfId="17391" xr:uid="{00000000-0005-0000-0000-000015440000}"/>
    <cellStyle name="Normal 22 4 4 4" xfId="17392" xr:uid="{00000000-0005-0000-0000-000016440000}"/>
    <cellStyle name="Normal 22 4 4_Lcc_inputs" xfId="17393" xr:uid="{00000000-0005-0000-0000-000017440000}"/>
    <cellStyle name="Normal 22 4 5" xfId="17394" xr:uid="{00000000-0005-0000-0000-000018440000}"/>
    <cellStyle name="Normal 22 4 5 2" xfId="17395" xr:uid="{00000000-0005-0000-0000-000019440000}"/>
    <cellStyle name="Normal 22 4 5 2 2" xfId="17396" xr:uid="{00000000-0005-0000-0000-00001A440000}"/>
    <cellStyle name="Normal 22 4 5 3" xfId="17397" xr:uid="{00000000-0005-0000-0000-00001B440000}"/>
    <cellStyle name="Normal 22 4 6" xfId="17398" xr:uid="{00000000-0005-0000-0000-00001C440000}"/>
    <cellStyle name="Normal 22 4 6 2" xfId="17399" xr:uid="{00000000-0005-0000-0000-00001D440000}"/>
    <cellStyle name="Normal 22 4 7" xfId="17400" xr:uid="{00000000-0005-0000-0000-00001E440000}"/>
    <cellStyle name="Normal 22 4 8" xfId="17401" xr:uid="{00000000-0005-0000-0000-00001F440000}"/>
    <cellStyle name="Normal 22 4 9" xfId="17402" xr:uid="{00000000-0005-0000-0000-000020440000}"/>
    <cellStyle name="Normal 22 4_Lcc_inputs" xfId="17403" xr:uid="{00000000-0005-0000-0000-000021440000}"/>
    <cellStyle name="Normal 22 5" xfId="17404" xr:uid="{00000000-0005-0000-0000-000022440000}"/>
    <cellStyle name="Normal 22 5 2" xfId="17405" xr:uid="{00000000-0005-0000-0000-000023440000}"/>
    <cellStyle name="Normal 22 5 2 2" xfId="17406" xr:uid="{00000000-0005-0000-0000-000024440000}"/>
    <cellStyle name="Normal 22 5 2 2 2" xfId="17407" xr:uid="{00000000-0005-0000-0000-000025440000}"/>
    <cellStyle name="Normal 22 5 2 2 2 2" xfId="17408" xr:uid="{00000000-0005-0000-0000-000026440000}"/>
    <cellStyle name="Normal 22 5 2 2 2 2 2" xfId="17409" xr:uid="{00000000-0005-0000-0000-000027440000}"/>
    <cellStyle name="Normal 22 5 2 2 2 3" xfId="17410" xr:uid="{00000000-0005-0000-0000-000028440000}"/>
    <cellStyle name="Normal 22 5 2 2 3" xfId="17411" xr:uid="{00000000-0005-0000-0000-000029440000}"/>
    <cellStyle name="Normal 22 5 2 2 3 2" xfId="17412" xr:uid="{00000000-0005-0000-0000-00002A440000}"/>
    <cellStyle name="Normal 22 5 2 2 3 2 2" xfId="17413" xr:uid="{00000000-0005-0000-0000-00002B440000}"/>
    <cellStyle name="Normal 22 5 2 2 3 3" xfId="17414" xr:uid="{00000000-0005-0000-0000-00002C440000}"/>
    <cellStyle name="Normal 22 5 2 2 4" xfId="17415" xr:uid="{00000000-0005-0000-0000-00002D440000}"/>
    <cellStyle name="Normal 22 5 2 2 4 2" xfId="17416" xr:uid="{00000000-0005-0000-0000-00002E440000}"/>
    <cellStyle name="Normal 22 5 2 2 5" xfId="17417" xr:uid="{00000000-0005-0000-0000-00002F440000}"/>
    <cellStyle name="Normal 22 5 2 2_Lcc_inputs" xfId="17418" xr:uid="{00000000-0005-0000-0000-000030440000}"/>
    <cellStyle name="Normal 22 5 2 3" xfId="17419" xr:uid="{00000000-0005-0000-0000-000031440000}"/>
    <cellStyle name="Normal 22 5 2 3 2" xfId="17420" xr:uid="{00000000-0005-0000-0000-000032440000}"/>
    <cellStyle name="Normal 22 5 2 3 2 2" xfId="17421" xr:uid="{00000000-0005-0000-0000-000033440000}"/>
    <cellStyle name="Normal 22 5 2 3 2 3" xfId="17422" xr:uid="{00000000-0005-0000-0000-000034440000}"/>
    <cellStyle name="Normal 22 5 2 3 3" xfId="17423" xr:uid="{00000000-0005-0000-0000-000035440000}"/>
    <cellStyle name="Normal 22 5 2 3 4" xfId="17424" xr:uid="{00000000-0005-0000-0000-000036440000}"/>
    <cellStyle name="Normal 22 5 2 3_Lcc_inputs" xfId="17425" xr:uid="{00000000-0005-0000-0000-000037440000}"/>
    <cellStyle name="Normal 22 5 2 4" xfId="17426" xr:uid="{00000000-0005-0000-0000-000038440000}"/>
    <cellStyle name="Normal 22 5 2 4 2" xfId="17427" xr:uid="{00000000-0005-0000-0000-000039440000}"/>
    <cellStyle name="Normal 22 5 2 4 2 2" xfId="17428" xr:uid="{00000000-0005-0000-0000-00003A440000}"/>
    <cellStyle name="Normal 22 5 2 4 3" xfId="17429" xr:uid="{00000000-0005-0000-0000-00003B440000}"/>
    <cellStyle name="Normal 22 5 2 5" xfId="17430" xr:uid="{00000000-0005-0000-0000-00003C440000}"/>
    <cellStyle name="Normal 22 5 2 5 2" xfId="17431" xr:uid="{00000000-0005-0000-0000-00003D440000}"/>
    <cellStyle name="Normal 22 5 2 6" xfId="17432" xr:uid="{00000000-0005-0000-0000-00003E440000}"/>
    <cellStyle name="Normal 22 5 2 7" xfId="17433" xr:uid="{00000000-0005-0000-0000-00003F440000}"/>
    <cellStyle name="Normal 22 5 2 8" xfId="17434" xr:uid="{00000000-0005-0000-0000-000040440000}"/>
    <cellStyle name="Normal 22 5 2_Lcc_inputs" xfId="17435" xr:uid="{00000000-0005-0000-0000-000041440000}"/>
    <cellStyle name="Normal 22 5 3" xfId="17436" xr:uid="{00000000-0005-0000-0000-000042440000}"/>
    <cellStyle name="Normal 22 5 3 2" xfId="17437" xr:uid="{00000000-0005-0000-0000-000043440000}"/>
    <cellStyle name="Normal 22 5 3 2 2" xfId="17438" xr:uid="{00000000-0005-0000-0000-000044440000}"/>
    <cellStyle name="Normal 22 5 3 2 2 2" xfId="17439" xr:uid="{00000000-0005-0000-0000-000045440000}"/>
    <cellStyle name="Normal 22 5 3 2 3" xfId="17440" xr:uid="{00000000-0005-0000-0000-000046440000}"/>
    <cellStyle name="Normal 22 5 3 3" xfId="17441" xr:uid="{00000000-0005-0000-0000-000047440000}"/>
    <cellStyle name="Normal 22 5 3 3 2" xfId="17442" xr:uid="{00000000-0005-0000-0000-000048440000}"/>
    <cellStyle name="Normal 22 5 3 3 2 2" xfId="17443" xr:uid="{00000000-0005-0000-0000-000049440000}"/>
    <cellStyle name="Normal 22 5 3 3 3" xfId="17444" xr:uid="{00000000-0005-0000-0000-00004A440000}"/>
    <cellStyle name="Normal 22 5 3 4" xfId="17445" xr:uid="{00000000-0005-0000-0000-00004B440000}"/>
    <cellStyle name="Normal 22 5 3 4 2" xfId="17446" xr:uid="{00000000-0005-0000-0000-00004C440000}"/>
    <cellStyle name="Normal 22 5 3 5" xfId="17447" xr:uid="{00000000-0005-0000-0000-00004D440000}"/>
    <cellStyle name="Normal 22 5 3_Lcc_inputs" xfId="17448" xr:uid="{00000000-0005-0000-0000-00004E440000}"/>
    <cellStyle name="Normal 22 5 4" xfId="17449" xr:uid="{00000000-0005-0000-0000-00004F440000}"/>
    <cellStyle name="Normal 22 5 4 2" xfId="17450" xr:uid="{00000000-0005-0000-0000-000050440000}"/>
    <cellStyle name="Normal 22 5 4 2 2" xfId="17451" xr:uid="{00000000-0005-0000-0000-000051440000}"/>
    <cellStyle name="Normal 22 5 4 2 3" xfId="17452" xr:uid="{00000000-0005-0000-0000-000052440000}"/>
    <cellStyle name="Normal 22 5 4 3" xfId="17453" xr:uid="{00000000-0005-0000-0000-000053440000}"/>
    <cellStyle name="Normal 22 5 4 4" xfId="17454" xr:uid="{00000000-0005-0000-0000-000054440000}"/>
    <cellStyle name="Normal 22 5 4_Lcc_inputs" xfId="17455" xr:uid="{00000000-0005-0000-0000-000055440000}"/>
    <cellStyle name="Normal 22 5 5" xfId="17456" xr:uid="{00000000-0005-0000-0000-000056440000}"/>
    <cellStyle name="Normal 22 5 5 2" xfId="17457" xr:uid="{00000000-0005-0000-0000-000057440000}"/>
    <cellStyle name="Normal 22 5 5 2 2" xfId="17458" xr:uid="{00000000-0005-0000-0000-000058440000}"/>
    <cellStyle name="Normal 22 5 5 3" xfId="17459" xr:uid="{00000000-0005-0000-0000-000059440000}"/>
    <cellStyle name="Normal 22 5 6" xfId="17460" xr:uid="{00000000-0005-0000-0000-00005A440000}"/>
    <cellStyle name="Normal 22 5 6 2" xfId="17461" xr:uid="{00000000-0005-0000-0000-00005B440000}"/>
    <cellStyle name="Normal 22 5 7" xfId="17462" xr:uid="{00000000-0005-0000-0000-00005C440000}"/>
    <cellStyle name="Normal 22 5 8" xfId="17463" xr:uid="{00000000-0005-0000-0000-00005D440000}"/>
    <cellStyle name="Normal 22 5 9" xfId="17464" xr:uid="{00000000-0005-0000-0000-00005E440000}"/>
    <cellStyle name="Normal 22 5_Lcc_inputs" xfId="17465" xr:uid="{00000000-0005-0000-0000-00005F440000}"/>
    <cellStyle name="Normal 22 6" xfId="17466" xr:uid="{00000000-0005-0000-0000-000060440000}"/>
    <cellStyle name="Normal 22 6 2" xfId="17467" xr:uid="{00000000-0005-0000-0000-000061440000}"/>
    <cellStyle name="Normal 22 6 2 2" xfId="17468" xr:uid="{00000000-0005-0000-0000-000062440000}"/>
    <cellStyle name="Normal 22 6 2 2 2" xfId="17469" xr:uid="{00000000-0005-0000-0000-000063440000}"/>
    <cellStyle name="Normal 22 6 2 2 2 2" xfId="17470" xr:uid="{00000000-0005-0000-0000-000064440000}"/>
    <cellStyle name="Normal 22 6 2 2 2 2 2" xfId="17471" xr:uid="{00000000-0005-0000-0000-000065440000}"/>
    <cellStyle name="Normal 22 6 2 2 2 3" xfId="17472" xr:uid="{00000000-0005-0000-0000-000066440000}"/>
    <cellStyle name="Normal 22 6 2 2 3" xfId="17473" xr:uid="{00000000-0005-0000-0000-000067440000}"/>
    <cellStyle name="Normal 22 6 2 2 3 2" xfId="17474" xr:uid="{00000000-0005-0000-0000-000068440000}"/>
    <cellStyle name="Normal 22 6 2 2 3 2 2" xfId="17475" xr:uid="{00000000-0005-0000-0000-000069440000}"/>
    <cellStyle name="Normal 22 6 2 2 3 3" xfId="17476" xr:uid="{00000000-0005-0000-0000-00006A440000}"/>
    <cellStyle name="Normal 22 6 2 2 4" xfId="17477" xr:uid="{00000000-0005-0000-0000-00006B440000}"/>
    <cellStyle name="Normal 22 6 2 2 4 2" xfId="17478" xr:uid="{00000000-0005-0000-0000-00006C440000}"/>
    <cellStyle name="Normal 22 6 2 2 5" xfId="17479" xr:uid="{00000000-0005-0000-0000-00006D440000}"/>
    <cellStyle name="Normal 22 6 2 2_Lcc_inputs" xfId="17480" xr:uid="{00000000-0005-0000-0000-00006E440000}"/>
    <cellStyle name="Normal 22 6 2 3" xfId="17481" xr:uid="{00000000-0005-0000-0000-00006F440000}"/>
    <cellStyle name="Normal 22 6 2 3 2" xfId="17482" xr:uid="{00000000-0005-0000-0000-000070440000}"/>
    <cellStyle name="Normal 22 6 2 3 2 2" xfId="17483" xr:uid="{00000000-0005-0000-0000-000071440000}"/>
    <cellStyle name="Normal 22 6 2 3 2 3" xfId="17484" xr:uid="{00000000-0005-0000-0000-000072440000}"/>
    <cellStyle name="Normal 22 6 2 3 3" xfId="17485" xr:uid="{00000000-0005-0000-0000-000073440000}"/>
    <cellStyle name="Normal 22 6 2 3 4" xfId="17486" xr:uid="{00000000-0005-0000-0000-000074440000}"/>
    <cellStyle name="Normal 22 6 2 3_Lcc_inputs" xfId="17487" xr:uid="{00000000-0005-0000-0000-000075440000}"/>
    <cellStyle name="Normal 22 6 2 4" xfId="17488" xr:uid="{00000000-0005-0000-0000-000076440000}"/>
    <cellStyle name="Normal 22 6 2 4 2" xfId="17489" xr:uid="{00000000-0005-0000-0000-000077440000}"/>
    <cellStyle name="Normal 22 6 2 4 2 2" xfId="17490" xr:uid="{00000000-0005-0000-0000-000078440000}"/>
    <cellStyle name="Normal 22 6 2 4 3" xfId="17491" xr:uid="{00000000-0005-0000-0000-000079440000}"/>
    <cellStyle name="Normal 22 6 2 5" xfId="17492" xr:uid="{00000000-0005-0000-0000-00007A440000}"/>
    <cellStyle name="Normal 22 6 2 5 2" xfId="17493" xr:uid="{00000000-0005-0000-0000-00007B440000}"/>
    <cellStyle name="Normal 22 6 2 6" xfId="17494" xr:uid="{00000000-0005-0000-0000-00007C440000}"/>
    <cellStyle name="Normal 22 6 2 7" xfId="17495" xr:uid="{00000000-0005-0000-0000-00007D440000}"/>
    <cellStyle name="Normal 22 6 2 8" xfId="17496" xr:uid="{00000000-0005-0000-0000-00007E440000}"/>
    <cellStyle name="Normal 22 6 2_Lcc_inputs" xfId="17497" xr:uid="{00000000-0005-0000-0000-00007F440000}"/>
    <cellStyle name="Normal 22 6 3" xfId="17498" xr:uid="{00000000-0005-0000-0000-000080440000}"/>
    <cellStyle name="Normal 22 6 3 2" xfId="17499" xr:uid="{00000000-0005-0000-0000-000081440000}"/>
    <cellStyle name="Normal 22 6 3 2 2" xfId="17500" xr:uid="{00000000-0005-0000-0000-000082440000}"/>
    <cellStyle name="Normal 22 6 3 2 2 2" xfId="17501" xr:uid="{00000000-0005-0000-0000-000083440000}"/>
    <cellStyle name="Normal 22 6 3 2 3" xfId="17502" xr:uid="{00000000-0005-0000-0000-000084440000}"/>
    <cellStyle name="Normal 22 6 3 3" xfId="17503" xr:uid="{00000000-0005-0000-0000-000085440000}"/>
    <cellStyle name="Normal 22 6 3 3 2" xfId="17504" xr:uid="{00000000-0005-0000-0000-000086440000}"/>
    <cellStyle name="Normal 22 6 3 3 2 2" xfId="17505" xr:uid="{00000000-0005-0000-0000-000087440000}"/>
    <cellStyle name="Normal 22 6 3 3 3" xfId="17506" xr:uid="{00000000-0005-0000-0000-000088440000}"/>
    <cellStyle name="Normal 22 6 3 4" xfId="17507" xr:uid="{00000000-0005-0000-0000-000089440000}"/>
    <cellStyle name="Normal 22 6 3 4 2" xfId="17508" xr:uid="{00000000-0005-0000-0000-00008A440000}"/>
    <cellStyle name="Normal 22 6 3 5" xfId="17509" xr:uid="{00000000-0005-0000-0000-00008B440000}"/>
    <cellStyle name="Normal 22 6 3_Lcc_inputs" xfId="17510" xr:uid="{00000000-0005-0000-0000-00008C440000}"/>
    <cellStyle name="Normal 22 6 4" xfId="17511" xr:uid="{00000000-0005-0000-0000-00008D440000}"/>
    <cellStyle name="Normal 22 6 4 2" xfId="17512" xr:uid="{00000000-0005-0000-0000-00008E440000}"/>
    <cellStyle name="Normal 22 6 4 2 2" xfId="17513" xr:uid="{00000000-0005-0000-0000-00008F440000}"/>
    <cellStyle name="Normal 22 6 4 2 3" xfId="17514" xr:uid="{00000000-0005-0000-0000-000090440000}"/>
    <cellStyle name="Normal 22 6 4 3" xfId="17515" xr:uid="{00000000-0005-0000-0000-000091440000}"/>
    <cellStyle name="Normal 22 6 4 4" xfId="17516" xr:uid="{00000000-0005-0000-0000-000092440000}"/>
    <cellStyle name="Normal 22 6 4_Lcc_inputs" xfId="17517" xr:uid="{00000000-0005-0000-0000-000093440000}"/>
    <cellStyle name="Normal 22 6 5" xfId="17518" xr:uid="{00000000-0005-0000-0000-000094440000}"/>
    <cellStyle name="Normal 22 6 5 2" xfId="17519" xr:uid="{00000000-0005-0000-0000-000095440000}"/>
    <cellStyle name="Normal 22 6 5 2 2" xfId="17520" xr:uid="{00000000-0005-0000-0000-000096440000}"/>
    <cellStyle name="Normal 22 6 5 3" xfId="17521" xr:uid="{00000000-0005-0000-0000-000097440000}"/>
    <cellStyle name="Normal 22 6 6" xfId="17522" xr:uid="{00000000-0005-0000-0000-000098440000}"/>
    <cellStyle name="Normal 22 6 6 2" xfId="17523" xr:uid="{00000000-0005-0000-0000-000099440000}"/>
    <cellStyle name="Normal 22 6 7" xfId="17524" xr:uid="{00000000-0005-0000-0000-00009A440000}"/>
    <cellStyle name="Normal 22 6 8" xfId="17525" xr:uid="{00000000-0005-0000-0000-00009B440000}"/>
    <cellStyle name="Normal 22 6 9" xfId="17526" xr:uid="{00000000-0005-0000-0000-00009C440000}"/>
    <cellStyle name="Normal 22 6_Lcc_inputs" xfId="17527" xr:uid="{00000000-0005-0000-0000-00009D440000}"/>
    <cellStyle name="Normal 22 7" xfId="17528" xr:uid="{00000000-0005-0000-0000-00009E440000}"/>
    <cellStyle name="Normal 22 7 2" xfId="17529" xr:uid="{00000000-0005-0000-0000-00009F440000}"/>
    <cellStyle name="Normal 22 7 2 2" xfId="17530" xr:uid="{00000000-0005-0000-0000-0000A0440000}"/>
    <cellStyle name="Normal 22 7 2 2 2" xfId="17531" xr:uid="{00000000-0005-0000-0000-0000A1440000}"/>
    <cellStyle name="Normal 22 7 2 2 2 2" xfId="17532" xr:uid="{00000000-0005-0000-0000-0000A2440000}"/>
    <cellStyle name="Normal 22 7 2 2 2 2 2" xfId="17533" xr:uid="{00000000-0005-0000-0000-0000A3440000}"/>
    <cellStyle name="Normal 22 7 2 2 2 3" xfId="17534" xr:uid="{00000000-0005-0000-0000-0000A4440000}"/>
    <cellStyle name="Normal 22 7 2 2 3" xfId="17535" xr:uid="{00000000-0005-0000-0000-0000A5440000}"/>
    <cellStyle name="Normal 22 7 2 2 3 2" xfId="17536" xr:uid="{00000000-0005-0000-0000-0000A6440000}"/>
    <cellStyle name="Normal 22 7 2 2 3 2 2" xfId="17537" xr:uid="{00000000-0005-0000-0000-0000A7440000}"/>
    <cellStyle name="Normal 22 7 2 2 3 3" xfId="17538" xr:uid="{00000000-0005-0000-0000-0000A8440000}"/>
    <cellStyle name="Normal 22 7 2 2 4" xfId="17539" xr:uid="{00000000-0005-0000-0000-0000A9440000}"/>
    <cellStyle name="Normal 22 7 2 2 4 2" xfId="17540" xr:uid="{00000000-0005-0000-0000-0000AA440000}"/>
    <cellStyle name="Normal 22 7 2 2 5" xfId="17541" xr:uid="{00000000-0005-0000-0000-0000AB440000}"/>
    <cellStyle name="Normal 22 7 2 2_Lcc_inputs" xfId="17542" xr:uid="{00000000-0005-0000-0000-0000AC440000}"/>
    <cellStyle name="Normal 22 7 2 3" xfId="17543" xr:uid="{00000000-0005-0000-0000-0000AD440000}"/>
    <cellStyle name="Normal 22 7 2 3 2" xfId="17544" xr:uid="{00000000-0005-0000-0000-0000AE440000}"/>
    <cellStyle name="Normal 22 7 2 3 2 2" xfId="17545" xr:uid="{00000000-0005-0000-0000-0000AF440000}"/>
    <cellStyle name="Normal 22 7 2 3 2 3" xfId="17546" xr:uid="{00000000-0005-0000-0000-0000B0440000}"/>
    <cellStyle name="Normal 22 7 2 3 3" xfId="17547" xr:uid="{00000000-0005-0000-0000-0000B1440000}"/>
    <cellStyle name="Normal 22 7 2 3 4" xfId="17548" xr:uid="{00000000-0005-0000-0000-0000B2440000}"/>
    <cellStyle name="Normal 22 7 2 3_Lcc_inputs" xfId="17549" xr:uid="{00000000-0005-0000-0000-0000B3440000}"/>
    <cellStyle name="Normal 22 7 2 4" xfId="17550" xr:uid="{00000000-0005-0000-0000-0000B4440000}"/>
    <cellStyle name="Normal 22 7 2 4 2" xfId="17551" xr:uid="{00000000-0005-0000-0000-0000B5440000}"/>
    <cellStyle name="Normal 22 7 2 4 2 2" xfId="17552" xr:uid="{00000000-0005-0000-0000-0000B6440000}"/>
    <cellStyle name="Normal 22 7 2 4 3" xfId="17553" xr:uid="{00000000-0005-0000-0000-0000B7440000}"/>
    <cellStyle name="Normal 22 7 2 5" xfId="17554" xr:uid="{00000000-0005-0000-0000-0000B8440000}"/>
    <cellStyle name="Normal 22 7 2 5 2" xfId="17555" xr:uid="{00000000-0005-0000-0000-0000B9440000}"/>
    <cellStyle name="Normal 22 7 2 6" xfId="17556" xr:uid="{00000000-0005-0000-0000-0000BA440000}"/>
    <cellStyle name="Normal 22 7 2 7" xfId="17557" xr:uid="{00000000-0005-0000-0000-0000BB440000}"/>
    <cellStyle name="Normal 22 7 2 8" xfId="17558" xr:uid="{00000000-0005-0000-0000-0000BC440000}"/>
    <cellStyle name="Normal 22 7 2_Lcc_inputs" xfId="17559" xr:uid="{00000000-0005-0000-0000-0000BD440000}"/>
    <cellStyle name="Normal 22 7 3" xfId="17560" xr:uid="{00000000-0005-0000-0000-0000BE440000}"/>
    <cellStyle name="Normal 22 7 3 2" xfId="17561" xr:uid="{00000000-0005-0000-0000-0000BF440000}"/>
    <cellStyle name="Normal 22 7 3 2 2" xfId="17562" xr:uid="{00000000-0005-0000-0000-0000C0440000}"/>
    <cellStyle name="Normal 22 7 3 2 2 2" xfId="17563" xr:uid="{00000000-0005-0000-0000-0000C1440000}"/>
    <cellStyle name="Normal 22 7 3 2 3" xfId="17564" xr:uid="{00000000-0005-0000-0000-0000C2440000}"/>
    <cellStyle name="Normal 22 7 3 3" xfId="17565" xr:uid="{00000000-0005-0000-0000-0000C3440000}"/>
    <cellStyle name="Normal 22 7 3 3 2" xfId="17566" xr:uid="{00000000-0005-0000-0000-0000C4440000}"/>
    <cellStyle name="Normal 22 7 3 3 2 2" xfId="17567" xr:uid="{00000000-0005-0000-0000-0000C5440000}"/>
    <cellStyle name="Normal 22 7 3 3 3" xfId="17568" xr:uid="{00000000-0005-0000-0000-0000C6440000}"/>
    <cellStyle name="Normal 22 7 3 4" xfId="17569" xr:uid="{00000000-0005-0000-0000-0000C7440000}"/>
    <cellStyle name="Normal 22 7 3 4 2" xfId="17570" xr:uid="{00000000-0005-0000-0000-0000C8440000}"/>
    <cellStyle name="Normal 22 7 3 5" xfId="17571" xr:uid="{00000000-0005-0000-0000-0000C9440000}"/>
    <cellStyle name="Normal 22 7 3_Lcc_inputs" xfId="17572" xr:uid="{00000000-0005-0000-0000-0000CA440000}"/>
    <cellStyle name="Normal 22 7 4" xfId="17573" xr:uid="{00000000-0005-0000-0000-0000CB440000}"/>
    <cellStyle name="Normal 22 7 4 2" xfId="17574" xr:uid="{00000000-0005-0000-0000-0000CC440000}"/>
    <cellStyle name="Normal 22 7 4 2 2" xfId="17575" xr:uid="{00000000-0005-0000-0000-0000CD440000}"/>
    <cellStyle name="Normal 22 7 4 2 3" xfId="17576" xr:uid="{00000000-0005-0000-0000-0000CE440000}"/>
    <cellStyle name="Normal 22 7 4 3" xfId="17577" xr:uid="{00000000-0005-0000-0000-0000CF440000}"/>
    <cellStyle name="Normal 22 7 4 4" xfId="17578" xr:uid="{00000000-0005-0000-0000-0000D0440000}"/>
    <cellStyle name="Normal 22 7 4_Lcc_inputs" xfId="17579" xr:uid="{00000000-0005-0000-0000-0000D1440000}"/>
    <cellStyle name="Normal 22 7 5" xfId="17580" xr:uid="{00000000-0005-0000-0000-0000D2440000}"/>
    <cellStyle name="Normal 22 7 5 2" xfId="17581" xr:uid="{00000000-0005-0000-0000-0000D3440000}"/>
    <cellStyle name="Normal 22 7 5 2 2" xfId="17582" xr:uid="{00000000-0005-0000-0000-0000D4440000}"/>
    <cellStyle name="Normal 22 7 5 3" xfId="17583" xr:uid="{00000000-0005-0000-0000-0000D5440000}"/>
    <cellStyle name="Normal 22 7 6" xfId="17584" xr:uid="{00000000-0005-0000-0000-0000D6440000}"/>
    <cellStyle name="Normal 22 7 6 2" xfId="17585" xr:uid="{00000000-0005-0000-0000-0000D7440000}"/>
    <cellStyle name="Normal 22 7 7" xfId="17586" xr:uid="{00000000-0005-0000-0000-0000D8440000}"/>
    <cellStyle name="Normal 22 7 8" xfId="17587" xr:uid="{00000000-0005-0000-0000-0000D9440000}"/>
    <cellStyle name="Normal 22 7 9" xfId="17588" xr:uid="{00000000-0005-0000-0000-0000DA440000}"/>
    <cellStyle name="Normal 22 7_Lcc_inputs" xfId="17589" xr:uid="{00000000-0005-0000-0000-0000DB440000}"/>
    <cellStyle name="Normal 22 8" xfId="17590" xr:uid="{00000000-0005-0000-0000-0000DC440000}"/>
    <cellStyle name="Normal 22 8 2" xfId="17591" xr:uid="{00000000-0005-0000-0000-0000DD440000}"/>
    <cellStyle name="Normal 22 8 2 2" xfId="17592" xr:uid="{00000000-0005-0000-0000-0000DE440000}"/>
    <cellStyle name="Normal 22 8 2 2 2" xfId="17593" xr:uid="{00000000-0005-0000-0000-0000DF440000}"/>
    <cellStyle name="Normal 22 8 2 2 2 2" xfId="17594" xr:uid="{00000000-0005-0000-0000-0000E0440000}"/>
    <cellStyle name="Normal 22 8 2 2 3" xfId="17595" xr:uid="{00000000-0005-0000-0000-0000E1440000}"/>
    <cellStyle name="Normal 22 8 2 3" xfId="17596" xr:uid="{00000000-0005-0000-0000-0000E2440000}"/>
    <cellStyle name="Normal 22 8 2 3 2" xfId="17597" xr:uid="{00000000-0005-0000-0000-0000E3440000}"/>
    <cellStyle name="Normal 22 8 2 3 2 2" xfId="17598" xr:uid="{00000000-0005-0000-0000-0000E4440000}"/>
    <cellStyle name="Normal 22 8 2 3 3" xfId="17599" xr:uid="{00000000-0005-0000-0000-0000E5440000}"/>
    <cellStyle name="Normal 22 8 2 4" xfId="17600" xr:uid="{00000000-0005-0000-0000-0000E6440000}"/>
    <cellStyle name="Normal 22 8 2 4 2" xfId="17601" xr:uid="{00000000-0005-0000-0000-0000E7440000}"/>
    <cellStyle name="Normal 22 8 2 5" xfId="17602" xr:uid="{00000000-0005-0000-0000-0000E8440000}"/>
    <cellStyle name="Normal 22 8 2_Lcc_inputs" xfId="17603" xr:uid="{00000000-0005-0000-0000-0000E9440000}"/>
    <cellStyle name="Normal 22 8 3" xfId="17604" xr:uid="{00000000-0005-0000-0000-0000EA440000}"/>
    <cellStyle name="Normal 22 8 3 2" xfId="17605" xr:uid="{00000000-0005-0000-0000-0000EB440000}"/>
    <cellStyle name="Normal 22 8 3 2 2" xfId="17606" xr:uid="{00000000-0005-0000-0000-0000EC440000}"/>
    <cellStyle name="Normal 22 8 3 2 3" xfId="17607" xr:uid="{00000000-0005-0000-0000-0000ED440000}"/>
    <cellStyle name="Normal 22 8 3 3" xfId="17608" xr:uid="{00000000-0005-0000-0000-0000EE440000}"/>
    <cellStyle name="Normal 22 8 3 4" xfId="17609" xr:uid="{00000000-0005-0000-0000-0000EF440000}"/>
    <cellStyle name="Normal 22 8 3_Lcc_inputs" xfId="17610" xr:uid="{00000000-0005-0000-0000-0000F0440000}"/>
    <cellStyle name="Normal 22 8 4" xfId="17611" xr:uid="{00000000-0005-0000-0000-0000F1440000}"/>
    <cellStyle name="Normal 22 8 4 2" xfId="17612" xr:uid="{00000000-0005-0000-0000-0000F2440000}"/>
    <cellStyle name="Normal 22 8 4 2 2" xfId="17613" xr:uid="{00000000-0005-0000-0000-0000F3440000}"/>
    <cellStyle name="Normal 22 8 4 3" xfId="17614" xr:uid="{00000000-0005-0000-0000-0000F4440000}"/>
    <cellStyle name="Normal 22 8 5" xfId="17615" xr:uid="{00000000-0005-0000-0000-0000F5440000}"/>
    <cellStyle name="Normal 22 8 5 2" xfId="17616" xr:uid="{00000000-0005-0000-0000-0000F6440000}"/>
    <cellStyle name="Normal 22 8 6" xfId="17617" xr:uid="{00000000-0005-0000-0000-0000F7440000}"/>
    <cellStyle name="Normal 22 8 7" xfId="17618" xr:uid="{00000000-0005-0000-0000-0000F8440000}"/>
    <cellStyle name="Normal 22 8 8" xfId="17619" xr:uid="{00000000-0005-0000-0000-0000F9440000}"/>
    <cellStyle name="Normal 22 8_Lcc_inputs" xfId="17620" xr:uid="{00000000-0005-0000-0000-0000FA440000}"/>
    <cellStyle name="Normal 22 9" xfId="17621" xr:uid="{00000000-0005-0000-0000-0000FB440000}"/>
    <cellStyle name="Normal 22 9 2" xfId="17622" xr:uid="{00000000-0005-0000-0000-0000FC440000}"/>
    <cellStyle name="Normal 22 9 2 2" xfId="17623" xr:uid="{00000000-0005-0000-0000-0000FD440000}"/>
    <cellStyle name="Normal 22 9 2 2 2" xfId="17624" xr:uid="{00000000-0005-0000-0000-0000FE440000}"/>
    <cellStyle name="Normal 22 9 2 2 2 2" xfId="17625" xr:uid="{00000000-0005-0000-0000-0000FF440000}"/>
    <cellStyle name="Normal 22 9 2 2 3" xfId="17626" xr:uid="{00000000-0005-0000-0000-000000450000}"/>
    <cellStyle name="Normal 22 9 2 3" xfId="17627" xr:uid="{00000000-0005-0000-0000-000001450000}"/>
    <cellStyle name="Normal 22 9 2 3 2" xfId="17628" xr:uid="{00000000-0005-0000-0000-000002450000}"/>
    <cellStyle name="Normal 22 9 2 3 2 2" xfId="17629" xr:uid="{00000000-0005-0000-0000-000003450000}"/>
    <cellStyle name="Normal 22 9 2 3 3" xfId="17630" xr:uid="{00000000-0005-0000-0000-000004450000}"/>
    <cellStyle name="Normal 22 9 2 4" xfId="17631" xr:uid="{00000000-0005-0000-0000-000005450000}"/>
    <cellStyle name="Normal 22 9 2 4 2" xfId="17632" xr:uid="{00000000-0005-0000-0000-000006450000}"/>
    <cellStyle name="Normal 22 9 2 5" xfId="17633" xr:uid="{00000000-0005-0000-0000-000007450000}"/>
    <cellStyle name="Normal 22 9 2_Lcc_inputs" xfId="17634" xr:uid="{00000000-0005-0000-0000-000008450000}"/>
    <cellStyle name="Normal 22 9 3" xfId="17635" xr:uid="{00000000-0005-0000-0000-000009450000}"/>
    <cellStyle name="Normal 22 9 3 2" xfId="17636" xr:uid="{00000000-0005-0000-0000-00000A450000}"/>
    <cellStyle name="Normal 22 9 3 2 2" xfId="17637" xr:uid="{00000000-0005-0000-0000-00000B450000}"/>
    <cellStyle name="Normal 22 9 3 2 3" xfId="17638" xr:uid="{00000000-0005-0000-0000-00000C450000}"/>
    <cellStyle name="Normal 22 9 3 3" xfId="17639" xr:uid="{00000000-0005-0000-0000-00000D450000}"/>
    <cellStyle name="Normal 22 9 3 4" xfId="17640" xr:uid="{00000000-0005-0000-0000-00000E450000}"/>
    <cellStyle name="Normal 22 9 3_Lcc_inputs" xfId="17641" xr:uid="{00000000-0005-0000-0000-00000F450000}"/>
    <cellStyle name="Normal 22 9 4" xfId="17642" xr:uid="{00000000-0005-0000-0000-000010450000}"/>
    <cellStyle name="Normal 22 9 4 2" xfId="17643" xr:uid="{00000000-0005-0000-0000-000011450000}"/>
    <cellStyle name="Normal 22 9 4 2 2" xfId="17644" xr:uid="{00000000-0005-0000-0000-000012450000}"/>
    <cellStyle name="Normal 22 9 4 3" xfId="17645" xr:uid="{00000000-0005-0000-0000-000013450000}"/>
    <cellStyle name="Normal 22 9 5" xfId="17646" xr:uid="{00000000-0005-0000-0000-000014450000}"/>
    <cellStyle name="Normal 22 9 5 2" xfId="17647" xr:uid="{00000000-0005-0000-0000-000015450000}"/>
    <cellStyle name="Normal 22 9 6" xfId="17648" xr:uid="{00000000-0005-0000-0000-000016450000}"/>
    <cellStyle name="Normal 22 9 7" xfId="17649" xr:uid="{00000000-0005-0000-0000-000017450000}"/>
    <cellStyle name="Normal 22 9 8" xfId="17650" xr:uid="{00000000-0005-0000-0000-000018450000}"/>
    <cellStyle name="Normal 22 9_Lcc_inputs" xfId="17651" xr:uid="{00000000-0005-0000-0000-000019450000}"/>
    <cellStyle name="Normal 22_Lcc_inputs" xfId="17652" xr:uid="{00000000-0005-0000-0000-00001A450000}"/>
    <cellStyle name="Normal 23" xfId="17653" xr:uid="{00000000-0005-0000-0000-00001B450000}"/>
    <cellStyle name="Normal 23 10" xfId="17654" xr:uid="{00000000-0005-0000-0000-00001C450000}"/>
    <cellStyle name="Normal 23 10 2" xfId="17655" xr:uid="{00000000-0005-0000-0000-00001D450000}"/>
    <cellStyle name="Normal 23 10 2 2" xfId="17656" xr:uid="{00000000-0005-0000-0000-00001E450000}"/>
    <cellStyle name="Normal 23 10 2 2 2" xfId="17657" xr:uid="{00000000-0005-0000-0000-00001F450000}"/>
    <cellStyle name="Normal 23 10 2 2 3" xfId="17658" xr:uid="{00000000-0005-0000-0000-000020450000}"/>
    <cellStyle name="Normal 23 10 2 3" xfId="17659" xr:uid="{00000000-0005-0000-0000-000021450000}"/>
    <cellStyle name="Normal 23 10 2 4" xfId="17660" xr:uid="{00000000-0005-0000-0000-000022450000}"/>
    <cellStyle name="Normal 23 10 2_Lcc_inputs" xfId="17661" xr:uid="{00000000-0005-0000-0000-000023450000}"/>
    <cellStyle name="Normal 23 10 3" xfId="17662" xr:uid="{00000000-0005-0000-0000-000024450000}"/>
    <cellStyle name="Normal 23 10 3 2" xfId="17663" xr:uid="{00000000-0005-0000-0000-000025450000}"/>
    <cellStyle name="Normal 23 10 3 2 2" xfId="17664" xr:uid="{00000000-0005-0000-0000-000026450000}"/>
    <cellStyle name="Normal 23 10 3 3" xfId="17665" xr:uid="{00000000-0005-0000-0000-000027450000}"/>
    <cellStyle name="Normal 23 10 4" xfId="17666" xr:uid="{00000000-0005-0000-0000-000028450000}"/>
    <cellStyle name="Normal 23 10 4 2" xfId="17667" xr:uid="{00000000-0005-0000-0000-000029450000}"/>
    <cellStyle name="Normal 23 10 5" xfId="17668" xr:uid="{00000000-0005-0000-0000-00002A450000}"/>
    <cellStyle name="Normal 23 10 6" xfId="17669" xr:uid="{00000000-0005-0000-0000-00002B450000}"/>
    <cellStyle name="Normal 23 10 7" xfId="17670" xr:uid="{00000000-0005-0000-0000-00002C450000}"/>
    <cellStyle name="Normal 23 10_Lcc_inputs" xfId="17671" xr:uid="{00000000-0005-0000-0000-00002D450000}"/>
    <cellStyle name="Normal 23 11" xfId="17672" xr:uid="{00000000-0005-0000-0000-00002E450000}"/>
    <cellStyle name="Normal 23 11 2" xfId="17673" xr:uid="{00000000-0005-0000-0000-00002F450000}"/>
    <cellStyle name="Normal 23 11 2 2" xfId="17674" xr:uid="{00000000-0005-0000-0000-000030450000}"/>
    <cellStyle name="Normal 23 11 2 3" xfId="17675" xr:uid="{00000000-0005-0000-0000-000031450000}"/>
    <cellStyle name="Normal 23 11 3" xfId="17676" xr:uid="{00000000-0005-0000-0000-000032450000}"/>
    <cellStyle name="Normal 23 11 3 2" xfId="17677" xr:uid="{00000000-0005-0000-0000-000033450000}"/>
    <cellStyle name="Normal 23 11 4" xfId="17678" xr:uid="{00000000-0005-0000-0000-000034450000}"/>
    <cellStyle name="Normal 23 11 5" xfId="17679" xr:uid="{00000000-0005-0000-0000-000035450000}"/>
    <cellStyle name="Normal 23 11_Lcc_inputs" xfId="17680" xr:uid="{00000000-0005-0000-0000-000036450000}"/>
    <cellStyle name="Normal 23 12" xfId="17681" xr:uid="{00000000-0005-0000-0000-000037450000}"/>
    <cellStyle name="Normal 23 12 2" xfId="17682" xr:uid="{00000000-0005-0000-0000-000038450000}"/>
    <cellStyle name="Normal 23 12 2 2" xfId="17683" xr:uid="{00000000-0005-0000-0000-000039450000}"/>
    <cellStyle name="Normal 23 12 2 3" xfId="17684" xr:uid="{00000000-0005-0000-0000-00003A450000}"/>
    <cellStyle name="Normal 23 12 3" xfId="17685" xr:uid="{00000000-0005-0000-0000-00003B450000}"/>
    <cellStyle name="Normal 23 12 4" xfId="17686" xr:uid="{00000000-0005-0000-0000-00003C450000}"/>
    <cellStyle name="Normal 23 12_Lcc_inputs" xfId="17687" xr:uid="{00000000-0005-0000-0000-00003D450000}"/>
    <cellStyle name="Normal 23 13" xfId="17688" xr:uid="{00000000-0005-0000-0000-00003E450000}"/>
    <cellStyle name="Normal 23 13 2" xfId="17689" xr:uid="{00000000-0005-0000-0000-00003F450000}"/>
    <cellStyle name="Normal 23 13 3" xfId="17690" xr:uid="{00000000-0005-0000-0000-000040450000}"/>
    <cellStyle name="Normal 23 14" xfId="17691" xr:uid="{00000000-0005-0000-0000-000041450000}"/>
    <cellStyle name="Normal 23 14 2" xfId="17692" xr:uid="{00000000-0005-0000-0000-000042450000}"/>
    <cellStyle name="Normal 23 15" xfId="17693" xr:uid="{00000000-0005-0000-0000-000043450000}"/>
    <cellStyle name="Normal 23 16" xfId="17694" xr:uid="{00000000-0005-0000-0000-000044450000}"/>
    <cellStyle name="Normal 23 2" xfId="17695" xr:uid="{00000000-0005-0000-0000-000045450000}"/>
    <cellStyle name="Normal 23 2 10" xfId="17696" xr:uid="{00000000-0005-0000-0000-000046450000}"/>
    <cellStyle name="Normal 23 2 2" xfId="17697" xr:uid="{00000000-0005-0000-0000-000047450000}"/>
    <cellStyle name="Normal 23 2 2 2" xfId="17698" xr:uid="{00000000-0005-0000-0000-000048450000}"/>
    <cellStyle name="Normal 23 2 2 2 2" xfId="17699" xr:uid="{00000000-0005-0000-0000-000049450000}"/>
    <cellStyle name="Normal 23 2 2 2 2 2" xfId="17700" xr:uid="{00000000-0005-0000-0000-00004A450000}"/>
    <cellStyle name="Normal 23 2 2 2 2 2 2" xfId="17701" xr:uid="{00000000-0005-0000-0000-00004B450000}"/>
    <cellStyle name="Normal 23 2 2 2 2 3" xfId="17702" xr:uid="{00000000-0005-0000-0000-00004C450000}"/>
    <cellStyle name="Normal 23 2 2 2 3" xfId="17703" xr:uid="{00000000-0005-0000-0000-00004D450000}"/>
    <cellStyle name="Normal 23 2 2 2 3 2" xfId="17704" xr:uid="{00000000-0005-0000-0000-00004E450000}"/>
    <cellStyle name="Normal 23 2 2 2 3 2 2" xfId="17705" xr:uid="{00000000-0005-0000-0000-00004F450000}"/>
    <cellStyle name="Normal 23 2 2 2 3 3" xfId="17706" xr:uid="{00000000-0005-0000-0000-000050450000}"/>
    <cellStyle name="Normal 23 2 2 2 4" xfId="17707" xr:uid="{00000000-0005-0000-0000-000051450000}"/>
    <cellStyle name="Normal 23 2 2 2 4 2" xfId="17708" xr:uid="{00000000-0005-0000-0000-000052450000}"/>
    <cellStyle name="Normal 23 2 2 2 5" xfId="17709" xr:uid="{00000000-0005-0000-0000-000053450000}"/>
    <cellStyle name="Normal 23 2 2 2_Lcc_inputs" xfId="17710" xr:uid="{00000000-0005-0000-0000-000054450000}"/>
    <cellStyle name="Normal 23 2 2 3" xfId="17711" xr:uid="{00000000-0005-0000-0000-000055450000}"/>
    <cellStyle name="Normal 23 2 2 3 2" xfId="17712" xr:uid="{00000000-0005-0000-0000-000056450000}"/>
    <cellStyle name="Normal 23 2 2 3 2 2" xfId="17713" xr:uid="{00000000-0005-0000-0000-000057450000}"/>
    <cellStyle name="Normal 23 2 2 3 2 3" xfId="17714" xr:uid="{00000000-0005-0000-0000-000058450000}"/>
    <cellStyle name="Normal 23 2 2 3 3" xfId="17715" xr:uid="{00000000-0005-0000-0000-000059450000}"/>
    <cellStyle name="Normal 23 2 2 3 4" xfId="17716" xr:uid="{00000000-0005-0000-0000-00005A450000}"/>
    <cellStyle name="Normal 23 2 2 3_Lcc_inputs" xfId="17717" xr:uid="{00000000-0005-0000-0000-00005B450000}"/>
    <cellStyle name="Normal 23 2 2 4" xfId="17718" xr:uid="{00000000-0005-0000-0000-00005C450000}"/>
    <cellStyle name="Normal 23 2 2 4 2" xfId="17719" xr:uid="{00000000-0005-0000-0000-00005D450000}"/>
    <cellStyle name="Normal 23 2 2 4 2 2" xfId="17720" xr:uid="{00000000-0005-0000-0000-00005E450000}"/>
    <cellStyle name="Normal 23 2 2 4 3" xfId="17721" xr:uid="{00000000-0005-0000-0000-00005F450000}"/>
    <cellStyle name="Normal 23 2 2 5" xfId="17722" xr:uid="{00000000-0005-0000-0000-000060450000}"/>
    <cellStyle name="Normal 23 2 2 5 2" xfId="17723" xr:uid="{00000000-0005-0000-0000-000061450000}"/>
    <cellStyle name="Normal 23 2 2 6" xfId="17724" xr:uid="{00000000-0005-0000-0000-000062450000}"/>
    <cellStyle name="Normal 23 2 2 7" xfId="17725" xr:uid="{00000000-0005-0000-0000-000063450000}"/>
    <cellStyle name="Normal 23 2 2 8" xfId="17726" xr:uid="{00000000-0005-0000-0000-000064450000}"/>
    <cellStyle name="Normal 23 2 2_Lcc_inputs" xfId="17727" xr:uid="{00000000-0005-0000-0000-000065450000}"/>
    <cellStyle name="Normal 23 2 3" xfId="17728" xr:uid="{00000000-0005-0000-0000-000066450000}"/>
    <cellStyle name="Normal 23 2 3 2" xfId="17729" xr:uid="{00000000-0005-0000-0000-000067450000}"/>
    <cellStyle name="Normal 23 2 3 2 2" xfId="17730" xr:uid="{00000000-0005-0000-0000-000068450000}"/>
    <cellStyle name="Normal 23 2 3 2 2 2" xfId="17731" xr:uid="{00000000-0005-0000-0000-000069450000}"/>
    <cellStyle name="Normal 23 2 3 2 2 3" xfId="17732" xr:uid="{00000000-0005-0000-0000-00006A450000}"/>
    <cellStyle name="Normal 23 2 3 2 3" xfId="17733" xr:uid="{00000000-0005-0000-0000-00006B450000}"/>
    <cellStyle name="Normal 23 2 3 2 4" xfId="17734" xr:uid="{00000000-0005-0000-0000-00006C450000}"/>
    <cellStyle name="Normal 23 2 3 2_Lcc_inputs" xfId="17735" xr:uid="{00000000-0005-0000-0000-00006D450000}"/>
    <cellStyle name="Normal 23 2 3 3" xfId="17736" xr:uid="{00000000-0005-0000-0000-00006E450000}"/>
    <cellStyle name="Normal 23 2 3 3 2" xfId="17737" xr:uid="{00000000-0005-0000-0000-00006F450000}"/>
    <cellStyle name="Normal 23 2 3 3 2 2" xfId="17738" xr:uid="{00000000-0005-0000-0000-000070450000}"/>
    <cellStyle name="Normal 23 2 3 3 3" xfId="17739" xr:uid="{00000000-0005-0000-0000-000071450000}"/>
    <cellStyle name="Normal 23 2 3 4" xfId="17740" xr:uid="{00000000-0005-0000-0000-000072450000}"/>
    <cellStyle name="Normal 23 2 3 4 2" xfId="17741" xr:uid="{00000000-0005-0000-0000-000073450000}"/>
    <cellStyle name="Normal 23 2 3 5" xfId="17742" xr:uid="{00000000-0005-0000-0000-000074450000}"/>
    <cellStyle name="Normal 23 2 3 6" xfId="17743" xr:uid="{00000000-0005-0000-0000-000075450000}"/>
    <cellStyle name="Normal 23 2 3 7" xfId="17744" xr:uid="{00000000-0005-0000-0000-000076450000}"/>
    <cellStyle name="Normal 23 2 3_Lcc_inputs" xfId="17745" xr:uid="{00000000-0005-0000-0000-000077450000}"/>
    <cellStyle name="Normal 23 2 4" xfId="17746" xr:uid="{00000000-0005-0000-0000-000078450000}"/>
    <cellStyle name="Normal 23 2 4 2" xfId="17747" xr:uid="{00000000-0005-0000-0000-000079450000}"/>
    <cellStyle name="Normal 23 2 4 2 2" xfId="17748" xr:uid="{00000000-0005-0000-0000-00007A450000}"/>
    <cellStyle name="Normal 23 2 4 2 3" xfId="17749" xr:uid="{00000000-0005-0000-0000-00007B450000}"/>
    <cellStyle name="Normal 23 2 4 3" xfId="17750" xr:uid="{00000000-0005-0000-0000-00007C450000}"/>
    <cellStyle name="Normal 23 2 4 3 2" xfId="17751" xr:uid="{00000000-0005-0000-0000-00007D450000}"/>
    <cellStyle name="Normal 23 2 4 4" xfId="17752" xr:uid="{00000000-0005-0000-0000-00007E450000}"/>
    <cellStyle name="Normal 23 2 4 5" xfId="17753" xr:uid="{00000000-0005-0000-0000-00007F450000}"/>
    <cellStyle name="Normal 23 2 4_Lcc_inputs" xfId="17754" xr:uid="{00000000-0005-0000-0000-000080450000}"/>
    <cellStyle name="Normal 23 2 5" xfId="17755" xr:uid="{00000000-0005-0000-0000-000081450000}"/>
    <cellStyle name="Normal 23 2 5 2" xfId="17756" xr:uid="{00000000-0005-0000-0000-000082450000}"/>
    <cellStyle name="Normal 23 2 5 2 2" xfId="17757" xr:uid="{00000000-0005-0000-0000-000083450000}"/>
    <cellStyle name="Normal 23 2 5 2 3" xfId="17758" xr:uid="{00000000-0005-0000-0000-000084450000}"/>
    <cellStyle name="Normal 23 2 5 3" xfId="17759" xr:uid="{00000000-0005-0000-0000-000085450000}"/>
    <cellStyle name="Normal 23 2 5 3 2" xfId="17760" xr:uid="{00000000-0005-0000-0000-000086450000}"/>
    <cellStyle name="Normal 23 2 5 4" xfId="17761" xr:uid="{00000000-0005-0000-0000-000087450000}"/>
    <cellStyle name="Normal 23 2 5 5" xfId="17762" xr:uid="{00000000-0005-0000-0000-000088450000}"/>
    <cellStyle name="Normal 23 2 5_Lcc_inputs" xfId="17763" xr:uid="{00000000-0005-0000-0000-000089450000}"/>
    <cellStyle name="Normal 23 2 6" xfId="17764" xr:uid="{00000000-0005-0000-0000-00008A450000}"/>
    <cellStyle name="Normal 23 2 6 2" xfId="17765" xr:uid="{00000000-0005-0000-0000-00008B450000}"/>
    <cellStyle name="Normal 23 2 6 2 2" xfId="17766" xr:uid="{00000000-0005-0000-0000-00008C450000}"/>
    <cellStyle name="Normal 23 2 6 3" xfId="17767" xr:uid="{00000000-0005-0000-0000-00008D450000}"/>
    <cellStyle name="Normal 23 2 6 4" xfId="17768" xr:uid="{00000000-0005-0000-0000-00008E450000}"/>
    <cellStyle name="Normal 23 2 6_Lcc_inputs" xfId="17769" xr:uid="{00000000-0005-0000-0000-00008F450000}"/>
    <cellStyle name="Normal 23 2 7" xfId="17770" xr:uid="{00000000-0005-0000-0000-000090450000}"/>
    <cellStyle name="Normal 23 2 7 2" xfId="17771" xr:uid="{00000000-0005-0000-0000-000091450000}"/>
    <cellStyle name="Normal 23 2 7 3" xfId="17772" xr:uid="{00000000-0005-0000-0000-000092450000}"/>
    <cellStyle name="Normal 23 2 8" xfId="17773" xr:uid="{00000000-0005-0000-0000-000093450000}"/>
    <cellStyle name="Normal 23 2 8 2" xfId="17774" xr:uid="{00000000-0005-0000-0000-000094450000}"/>
    <cellStyle name="Normal 23 2 9" xfId="17775" xr:uid="{00000000-0005-0000-0000-000095450000}"/>
    <cellStyle name="Normal 23 2_Lcc_inputs" xfId="17776" xr:uid="{00000000-0005-0000-0000-000096450000}"/>
    <cellStyle name="Normal 23 3" xfId="17777" xr:uid="{00000000-0005-0000-0000-000097450000}"/>
    <cellStyle name="Normal 23 3 2" xfId="17778" xr:uid="{00000000-0005-0000-0000-000098450000}"/>
    <cellStyle name="Normal 23 3 2 2" xfId="17779" xr:uid="{00000000-0005-0000-0000-000099450000}"/>
    <cellStyle name="Normal 23 3 2 2 2" xfId="17780" xr:uid="{00000000-0005-0000-0000-00009A450000}"/>
    <cellStyle name="Normal 23 3 2 2 2 2" xfId="17781" xr:uid="{00000000-0005-0000-0000-00009B450000}"/>
    <cellStyle name="Normal 23 3 2 2 2 2 2" xfId="17782" xr:uid="{00000000-0005-0000-0000-00009C450000}"/>
    <cellStyle name="Normal 23 3 2 2 2 3" xfId="17783" xr:uid="{00000000-0005-0000-0000-00009D450000}"/>
    <cellStyle name="Normal 23 3 2 2 3" xfId="17784" xr:uid="{00000000-0005-0000-0000-00009E450000}"/>
    <cellStyle name="Normal 23 3 2 2 3 2" xfId="17785" xr:uid="{00000000-0005-0000-0000-00009F450000}"/>
    <cellStyle name="Normal 23 3 2 2 3 2 2" xfId="17786" xr:uid="{00000000-0005-0000-0000-0000A0450000}"/>
    <cellStyle name="Normal 23 3 2 2 3 3" xfId="17787" xr:uid="{00000000-0005-0000-0000-0000A1450000}"/>
    <cellStyle name="Normal 23 3 2 2 4" xfId="17788" xr:uid="{00000000-0005-0000-0000-0000A2450000}"/>
    <cellStyle name="Normal 23 3 2 2 4 2" xfId="17789" xr:uid="{00000000-0005-0000-0000-0000A3450000}"/>
    <cellStyle name="Normal 23 3 2 2 5" xfId="17790" xr:uid="{00000000-0005-0000-0000-0000A4450000}"/>
    <cellStyle name="Normal 23 3 2 2_Lcc_inputs" xfId="17791" xr:uid="{00000000-0005-0000-0000-0000A5450000}"/>
    <cellStyle name="Normal 23 3 2 3" xfId="17792" xr:uid="{00000000-0005-0000-0000-0000A6450000}"/>
    <cellStyle name="Normal 23 3 2 3 2" xfId="17793" xr:uid="{00000000-0005-0000-0000-0000A7450000}"/>
    <cellStyle name="Normal 23 3 2 3 2 2" xfId="17794" xr:uid="{00000000-0005-0000-0000-0000A8450000}"/>
    <cellStyle name="Normal 23 3 2 3 2 3" xfId="17795" xr:uid="{00000000-0005-0000-0000-0000A9450000}"/>
    <cellStyle name="Normal 23 3 2 3 3" xfId="17796" xr:uid="{00000000-0005-0000-0000-0000AA450000}"/>
    <cellStyle name="Normal 23 3 2 3 4" xfId="17797" xr:uid="{00000000-0005-0000-0000-0000AB450000}"/>
    <cellStyle name="Normal 23 3 2 3_Lcc_inputs" xfId="17798" xr:uid="{00000000-0005-0000-0000-0000AC450000}"/>
    <cellStyle name="Normal 23 3 2 4" xfId="17799" xr:uid="{00000000-0005-0000-0000-0000AD450000}"/>
    <cellStyle name="Normal 23 3 2 4 2" xfId="17800" xr:uid="{00000000-0005-0000-0000-0000AE450000}"/>
    <cellStyle name="Normal 23 3 2 4 2 2" xfId="17801" xr:uid="{00000000-0005-0000-0000-0000AF450000}"/>
    <cellStyle name="Normal 23 3 2 4 3" xfId="17802" xr:uid="{00000000-0005-0000-0000-0000B0450000}"/>
    <cellStyle name="Normal 23 3 2 5" xfId="17803" xr:uid="{00000000-0005-0000-0000-0000B1450000}"/>
    <cellStyle name="Normal 23 3 2 5 2" xfId="17804" xr:uid="{00000000-0005-0000-0000-0000B2450000}"/>
    <cellStyle name="Normal 23 3 2 6" xfId="17805" xr:uid="{00000000-0005-0000-0000-0000B3450000}"/>
    <cellStyle name="Normal 23 3 2 7" xfId="17806" xr:uid="{00000000-0005-0000-0000-0000B4450000}"/>
    <cellStyle name="Normal 23 3 2 8" xfId="17807" xr:uid="{00000000-0005-0000-0000-0000B5450000}"/>
    <cellStyle name="Normal 23 3 2_Lcc_inputs" xfId="17808" xr:uid="{00000000-0005-0000-0000-0000B6450000}"/>
    <cellStyle name="Normal 23 3 3" xfId="17809" xr:uid="{00000000-0005-0000-0000-0000B7450000}"/>
    <cellStyle name="Normal 23 3 3 2" xfId="17810" xr:uid="{00000000-0005-0000-0000-0000B8450000}"/>
    <cellStyle name="Normal 23 3 3 2 2" xfId="17811" xr:uid="{00000000-0005-0000-0000-0000B9450000}"/>
    <cellStyle name="Normal 23 3 3 2 2 2" xfId="17812" xr:uid="{00000000-0005-0000-0000-0000BA450000}"/>
    <cellStyle name="Normal 23 3 3 2 2 3" xfId="17813" xr:uid="{00000000-0005-0000-0000-0000BB450000}"/>
    <cellStyle name="Normal 23 3 3 2 3" xfId="17814" xr:uid="{00000000-0005-0000-0000-0000BC450000}"/>
    <cellStyle name="Normal 23 3 3 2 4" xfId="17815" xr:uid="{00000000-0005-0000-0000-0000BD450000}"/>
    <cellStyle name="Normal 23 3 3 2_Lcc_inputs" xfId="17816" xr:uid="{00000000-0005-0000-0000-0000BE450000}"/>
    <cellStyle name="Normal 23 3 3 3" xfId="17817" xr:uid="{00000000-0005-0000-0000-0000BF450000}"/>
    <cellStyle name="Normal 23 3 3 3 2" xfId="17818" xr:uid="{00000000-0005-0000-0000-0000C0450000}"/>
    <cellStyle name="Normal 23 3 3 3 2 2" xfId="17819" xr:uid="{00000000-0005-0000-0000-0000C1450000}"/>
    <cellStyle name="Normal 23 3 3 3 3" xfId="17820" xr:uid="{00000000-0005-0000-0000-0000C2450000}"/>
    <cellStyle name="Normal 23 3 3 4" xfId="17821" xr:uid="{00000000-0005-0000-0000-0000C3450000}"/>
    <cellStyle name="Normal 23 3 3 4 2" xfId="17822" xr:uid="{00000000-0005-0000-0000-0000C4450000}"/>
    <cellStyle name="Normal 23 3 3 5" xfId="17823" xr:uid="{00000000-0005-0000-0000-0000C5450000}"/>
    <cellStyle name="Normal 23 3 3 6" xfId="17824" xr:uid="{00000000-0005-0000-0000-0000C6450000}"/>
    <cellStyle name="Normal 23 3 3 7" xfId="17825" xr:uid="{00000000-0005-0000-0000-0000C7450000}"/>
    <cellStyle name="Normal 23 3 3_Lcc_inputs" xfId="17826" xr:uid="{00000000-0005-0000-0000-0000C8450000}"/>
    <cellStyle name="Normal 23 3 4" xfId="17827" xr:uid="{00000000-0005-0000-0000-0000C9450000}"/>
    <cellStyle name="Normal 23 3 4 2" xfId="17828" xr:uid="{00000000-0005-0000-0000-0000CA450000}"/>
    <cellStyle name="Normal 23 3 4 2 2" xfId="17829" xr:uid="{00000000-0005-0000-0000-0000CB450000}"/>
    <cellStyle name="Normal 23 3 4 2 3" xfId="17830" xr:uid="{00000000-0005-0000-0000-0000CC450000}"/>
    <cellStyle name="Normal 23 3 4 3" xfId="17831" xr:uid="{00000000-0005-0000-0000-0000CD450000}"/>
    <cellStyle name="Normal 23 3 4 3 2" xfId="17832" xr:uid="{00000000-0005-0000-0000-0000CE450000}"/>
    <cellStyle name="Normal 23 3 4 4" xfId="17833" xr:uid="{00000000-0005-0000-0000-0000CF450000}"/>
    <cellStyle name="Normal 23 3 4 5" xfId="17834" xr:uid="{00000000-0005-0000-0000-0000D0450000}"/>
    <cellStyle name="Normal 23 3 4_Lcc_inputs" xfId="17835" xr:uid="{00000000-0005-0000-0000-0000D1450000}"/>
    <cellStyle name="Normal 23 3 5" xfId="17836" xr:uid="{00000000-0005-0000-0000-0000D2450000}"/>
    <cellStyle name="Normal 23 3 5 2" xfId="17837" xr:uid="{00000000-0005-0000-0000-0000D3450000}"/>
    <cellStyle name="Normal 23 3 5 2 2" xfId="17838" xr:uid="{00000000-0005-0000-0000-0000D4450000}"/>
    <cellStyle name="Normal 23 3 5 2 3" xfId="17839" xr:uid="{00000000-0005-0000-0000-0000D5450000}"/>
    <cellStyle name="Normal 23 3 5 3" xfId="17840" xr:uid="{00000000-0005-0000-0000-0000D6450000}"/>
    <cellStyle name="Normal 23 3 5 4" xfId="17841" xr:uid="{00000000-0005-0000-0000-0000D7450000}"/>
    <cellStyle name="Normal 23 3 5_Lcc_inputs" xfId="17842" xr:uid="{00000000-0005-0000-0000-0000D8450000}"/>
    <cellStyle name="Normal 23 3 6" xfId="17843" xr:uid="{00000000-0005-0000-0000-0000D9450000}"/>
    <cellStyle name="Normal 23 3 6 2" xfId="17844" xr:uid="{00000000-0005-0000-0000-0000DA450000}"/>
    <cellStyle name="Normal 23 3 6 3" xfId="17845" xr:uid="{00000000-0005-0000-0000-0000DB450000}"/>
    <cellStyle name="Normal 23 3 7" xfId="17846" xr:uid="{00000000-0005-0000-0000-0000DC450000}"/>
    <cellStyle name="Normal 23 3 7 2" xfId="17847" xr:uid="{00000000-0005-0000-0000-0000DD450000}"/>
    <cellStyle name="Normal 23 3 8" xfId="17848" xr:uid="{00000000-0005-0000-0000-0000DE450000}"/>
    <cellStyle name="Normal 23 3 9" xfId="17849" xr:uid="{00000000-0005-0000-0000-0000DF450000}"/>
    <cellStyle name="Normal 23 3_Lcc_inputs" xfId="17850" xr:uid="{00000000-0005-0000-0000-0000E0450000}"/>
    <cellStyle name="Normal 23 4" xfId="17851" xr:uid="{00000000-0005-0000-0000-0000E1450000}"/>
    <cellStyle name="Normal 23 4 2" xfId="17852" xr:uid="{00000000-0005-0000-0000-0000E2450000}"/>
    <cellStyle name="Normal 23 4 2 2" xfId="17853" xr:uid="{00000000-0005-0000-0000-0000E3450000}"/>
    <cellStyle name="Normal 23 4 2 2 2" xfId="17854" xr:uid="{00000000-0005-0000-0000-0000E4450000}"/>
    <cellStyle name="Normal 23 4 2 2 2 2" xfId="17855" xr:uid="{00000000-0005-0000-0000-0000E5450000}"/>
    <cellStyle name="Normal 23 4 2 2 2 2 2" xfId="17856" xr:uid="{00000000-0005-0000-0000-0000E6450000}"/>
    <cellStyle name="Normal 23 4 2 2 2 3" xfId="17857" xr:uid="{00000000-0005-0000-0000-0000E7450000}"/>
    <cellStyle name="Normal 23 4 2 2 3" xfId="17858" xr:uid="{00000000-0005-0000-0000-0000E8450000}"/>
    <cellStyle name="Normal 23 4 2 2 3 2" xfId="17859" xr:uid="{00000000-0005-0000-0000-0000E9450000}"/>
    <cellStyle name="Normal 23 4 2 2 3 2 2" xfId="17860" xr:uid="{00000000-0005-0000-0000-0000EA450000}"/>
    <cellStyle name="Normal 23 4 2 2 3 3" xfId="17861" xr:uid="{00000000-0005-0000-0000-0000EB450000}"/>
    <cellStyle name="Normal 23 4 2 2 4" xfId="17862" xr:uid="{00000000-0005-0000-0000-0000EC450000}"/>
    <cellStyle name="Normal 23 4 2 2 4 2" xfId="17863" xr:uid="{00000000-0005-0000-0000-0000ED450000}"/>
    <cellStyle name="Normal 23 4 2 2 5" xfId="17864" xr:uid="{00000000-0005-0000-0000-0000EE450000}"/>
    <cellStyle name="Normal 23 4 2 2_Lcc_inputs" xfId="17865" xr:uid="{00000000-0005-0000-0000-0000EF450000}"/>
    <cellStyle name="Normal 23 4 2 3" xfId="17866" xr:uid="{00000000-0005-0000-0000-0000F0450000}"/>
    <cellStyle name="Normal 23 4 2 3 2" xfId="17867" xr:uid="{00000000-0005-0000-0000-0000F1450000}"/>
    <cellStyle name="Normal 23 4 2 3 2 2" xfId="17868" xr:uid="{00000000-0005-0000-0000-0000F2450000}"/>
    <cellStyle name="Normal 23 4 2 3 2 3" xfId="17869" xr:uid="{00000000-0005-0000-0000-0000F3450000}"/>
    <cellStyle name="Normal 23 4 2 3 3" xfId="17870" xr:uid="{00000000-0005-0000-0000-0000F4450000}"/>
    <cellStyle name="Normal 23 4 2 3 4" xfId="17871" xr:uid="{00000000-0005-0000-0000-0000F5450000}"/>
    <cellStyle name="Normal 23 4 2 3_Lcc_inputs" xfId="17872" xr:uid="{00000000-0005-0000-0000-0000F6450000}"/>
    <cellStyle name="Normal 23 4 2 4" xfId="17873" xr:uid="{00000000-0005-0000-0000-0000F7450000}"/>
    <cellStyle name="Normal 23 4 2 4 2" xfId="17874" xr:uid="{00000000-0005-0000-0000-0000F8450000}"/>
    <cellStyle name="Normal 23 4 2 4 2 2" xfId="17875" xr:uid="{00000000-0005-0000-0000-0000F9450000}"/>
    <cellStyle name="Normal 23 4 2 4 3" xfId="17876" xr:uid="{00000000-0005-0000-0000-0000FA450000}"/>
    <cellStyle name="Normal 23 4 2 5" xfId="17877" xr:uid="{00000000-0005-0000-0000-0000FB450000}"/>
    <cellStyle name="Normal 23 4 2 5 2" xfId="17878" xr:uid="{00000000-0005-0000-0000-0000FC450000}"/>
    <cellStyle name="Normal 23 4 2 6" xfId="17879" xr:uid="{00000000-0005-0000-0000-0000FD450000}"/>
    <cellStyle name="Normal 23 4 2 7" xfId="17880" xr:uid="{00000000-0005-0000-0000-0000FE450000}"/>
    <cellStyle name="Normal 23 4 2 8" xfId="17881" xr:uid="{00000000-0005-0000-0000-0000FF450000}"/>
    <cellStyle name="Normal 23 4 2_Lcc_inputs" xfId="17882" xr:uid="{00000000-0005-0000-0000-000000460000}"/>
    <cellStyle name="Normal 23 4 3" xfId="17883" xr:uid="{00000000-0005-0000-0000-000001460000}"/>
    <cellStyle name="Normal 23 4 3 2" xfId="17884" xr:uid="{00000000-0005-0000-0000-000002460000}"/>
    <cellStyle name="Normal 23 4 3 2 2" xfId="17885" xr:uid="{00000000-0005-0000-0000-000003460000}"/>
    <cellStyle name="Normal 23 4 3 2 2 2" xfId="17886" xr:uid="{00000000-0005-0000-0000-000004460000}"/>
    <cellStyle name="Normal 23 4 3 2 3" xfId="17887" xr:uid="{00000000-0005-0000-0000-000005460000}"/>
    <cellStyle name="Normal 23 4 3 3" xfId="17888" xr:uid="{00000000-0005-0000-0000-000006460000}"/>
    <cellStyle name="Normal 23 4 3 3 2" xfId="17889" xr:uid="{00000000-0005-0000-0000-000007460000}"/>
    <cellStyle name="Normal 23 4 3 3 2 2" xfId="17890" xr:uid="{00000000-0005-0000-0000-000008460000}"/>
    <cellStyle name="Normal 23 4 3 3 3" xfId="17891" xr:uid="{00000000-0005-0000-0000-000009460000}"/>
    <cellStyle name="Normal 23 4 3 4" xfId="17892" xr:uid="{00000000-0005-0000-0000-00000A460000}"/>
    <cellStyle name="Normal 23 4 3 4 2" xfId="17893" xr:uid="{00000000-0005-0000-0000-00000B460000}"/>
    <cellStyle name="Normal 23 4 3 5" xfId="17894" xr:uid="{00000000-0005-0000-0000-00000C460000}"/>
    <cellStyle name="Normal 23 4 3_Lcc_inputs" xfId="17895" xr:uid="{00000000-0005-0000-0000-00000D460000}"/>
    <cellStyle name="Normal 23 4 4" xfId="17896" xr:uid="{00000000-0005-0000-0000-00000E460000}"/>
    <cellStyle name="Normal 23 4 4 2" xfId="17897" xr:uid="{00000000-0005-0000-0000-00000F460000}"/>
    <cellStyle name="Normal 23 4 4 2 2" xfId="17898" xr:uid="{00000000-0005-0000-0000-000010460000}"/>
    <cellStyle name="Normal 23 4 4 2 3" xfId="17899" xr:uid="{00000000-0005-0000-0000-000011460000}"/>
    <cellStyle name="Normal 23 4 4 3" xfId="17900" xr:uid="{00000000-0005-0000-0000-000012460000}"/>
    <cellStyle name="Normal 23 4 4 4" xfId="17901" xr:uid="{00000000-0005-0000-0000-000013460000}"/>
    <cellStyle name="Normal 23 4 4_Lcc_inputs" xfId="17902" xr:uid="{00000000-0005-0000-0000-000014460000}"/>
    <cellStyle name="Normal 23 4 5" xfId="17903" xr:uid="{00000000-0005-0000-0000-000015460000}"/>
    <cellStyle name="Normal 23 4 5 2" xfId="17904" xr:uid="{00000000-0005-0000-0000-000016460000}"/>
    <cellStyle name="Normal 23 4 5 2 2" xfId="17905" xr:uid="{00000000-0005-0000-0000-000017460000}"/>
    <cellStyle name="Normal 23 4 5 3" xfId="17906" xr:uid="{00000000-0005-0000-0000-000018460000}"/>
    <cellStyle name="Normal 23 4 6" xfId="17907" xr:uid="{00000000-0005-0000-0000-000019460000}"/>
    <cellStyle name="Normal 23 4 6 2" xfId="17908" xr:uid="{00000000-0005-0000-0000-00001A460000}"/>
    <cellStyle name="Normal 23 4 7" xfId="17909" xr:uid="{00000000-0005-0000-0000-00001B460000}"/>
    <cellStyle name="Normal 23 4 8" xfId="17910" xr:uid="{00000000-0005-0000-0000-00001C460000}"/>
    <cellStyle name="Normal 23 4 9" xfId="17911" xr:uid="{00000000-0005-0000-0000-00001D460000}"/>
    <cellStyle name="Normal 23 4_Lcc_inputs" xfId="17912" xr:uid="{00000000-0005-0000-0000-00001E460000}"/>
    <cellStyle name="Normal 23 5" xfId="17913" xr:uid="{00000000-0005-0000-0000-00001F460000}"/>
    <cellStyle name="Normal 23 5 2" xfId="17914" xr:uid="{00000000-0005-0000-0000-000020460000}"/>
    <cellStyle name="Normal 23 5 2 2" xfId="17915" xr:uid="{00000000-0005-0000-0000-000021460000}"/>
    <cellStyle name="Normal 23 5 2 2 2" xfId="17916" xr:uid="{00000000-0005-0000-0000-000022460000}"/>
    <cellStyle name="Normal 23 5 2 2 2 2" xfId="17917" xr:uid="{00000000-0005-0000-0000-000023460000}"/>
    <cellStyle name="Normal 23 5 2 2 2 2 2" xfId="17918" xr:uid="{00000000-0005-0000-0000-000024460000}"/>
    <cellStyle name="Normal 23 5 2 2 2 3" xfId="17919" xr:uid="{00000000-0005-0000-0000-000025460000}"/>
    <cellStyle name="Normal 23 5 2 2 3" xfId="17920" xr:uid="{00000000-0005-0000-0000-000026460000}"/>
    <cellStyle name="Normal 23 5 2 2 3 2" xfId="17921" xr:uid="{00000000-0005-0000-0000-000027460000}"/>
    <cellStyle name="Normal 23 5 2 2 3 2 2" xfId="17922" xr:uid="{00000000-0005-0000-0000-000028460000}"/>
    <cellStyle name="Normal 23 5 2 2 3 3" xfId="17923" xr:uid="{00000000-0005-0000-0000-000029460000}"/>
    <cellStyle name="Normal 23 5 2 2 4" xfId="17924" xr:uid="{00000000-0005-0000-0000-00002A460000}"/>
    <cellStyle name="Normal 23 5 2 2 4 2" xfId="17925" xr:uid="{00000000-0005-0000-0000-00002B460000}"/>
    <cellStyle name="Normal 23 5 2 2 5" xfId="17926" xr:uid="{00000000-0005-0000-0000-00002C460000}"/>
    <cellStyle name="Normal 23 5 2 2_Lcc_inputs" xfId="17927" xr:uid="{00000000-0005-0000-0000-00002D460000}"/>
    <cellStyle name="Normal 23 5 2 3" xfId="17928" xr:uid="{00000000-0005-0000-0000-00002E460000}"/>
    <cellStyle name="Normal 23 5 2 3 2" xfId="17929" xr:uid="{00000000-0005-0000-0000-00002F460000}"/>
    <cellStyle name="Normal 23 5 2 3 2 2" xfId="17930" xr:uid="{00000000-0005-0000-0000-000030460000}"/>
    <cellStyle name="Normal 23 5 2 3 2 3" xfId="17931" xr:uid="{00000000-0005-0000-0000-000031460000}"/>
    <cellStyle name="Normal 23 5 2 3 3" xfId="17932" xr:uid="{00000000-0005-0000-0000-000032460000}"/>
    <cellStyle name="Normal 23 5 2 3 4" xfId="17933" xr:uid="{00000000-0005-0000-0000-000033460000}"/>
    <cellStyle name="Normal 23 5 2 3_Lcc_inputs" xfId="17934" xr:uid="{00000000-0005-0000-0000-000034460000}"/>
    <cellStyle name="Normal 23 5 2 4" xfId="17935" xr:uid="{00000000-0005-0000-0000-000035460000}"/>
    <cellStyle name="Normal 23 5 2 4 2" xfId="17936" xr:uid="{00000000-0005-0000-0000-000036460000}"/>
    <cellStyle name="Normal 23 5 2 4 2 2" xfId="17937" xr:uid="{00000000-0005-0000-0000-000037460000}"/>
    <cellStyle name="Normal 23 5 2 4 3" xfId="17938" xr:uid="{00000000-0005-0000-0000-000038460000}"/>
    <cellStyle name="Normal 23 5 2 5" xfId="17939" xr:uid="{00000000-0005-0000-0000-000039460000}"/>
    <cellStyle name="Normal 23 5 2 5 2" xfId="17940" xr:uid="{00000000-0005-0000-0000-00003A460000}"/>
    <cellStyle name="Normal 23 5 2 6" xfId="17941" xr:uid="{00000000-0005-0000-0000-00003B460000}"/>
    <cellStyle name="Normal 23 5 2 7" xfId="17942" xr:uid="{00000000-0005-0000-0000-00003C460000}"/>
    <cellStyle name="Normal 23 5 2 8" xfId="17943" xr:uid="{00000000-0005-0000-0000-00003D460000}"/>
    <cellStyle name="Normal 23 5 2_Lcc_inputs" xfId="17944" xr:uid="{00000000-0005-0000-0000-00003E460000}"/>
    <cellStyle name="Normal 23 5 3" xfId="17945" xr:uid="{00000000-0005-0000-0000-00003F460000}"/>
    <cellStyle name="Normal 23 5 3 2" xfId="17946" xr:uid="{00000000-0005-0000-0000-000040460000}"/>
    <cellStyle name="Normal 23 5 3 2 2" xfId="17947" xr:uid="{00000000-0005-0000-0000-000041460000}"/>
    <cellStyle name="Normal 23 5 3 2 2 2" xfId="17948" xr:uid="{00000000-0005-0000-0000-000042460000}"/>
    <cellStyle name="Normal 23 5 3 2 3" xfId="17949" xr:uid="{00000000-0005-0000-0000-000043460000}"/>
    <cellStyle name="Normal 23 5 3 3" xfId="17950" xr:uid="{00000000-0005-0000-0000-000044460000}"/>
    <cellStyle name="Normal 23 5 3 3 2" xfId="17951" xr:uid="{00000000-0005-0000-0000-000045460000}"/>
    <cellStyle name="Normal 23 5 3 3 2 2" xfId="17952" xr:uid="{00000000-0005-0000-0000-000046460000}"/>
    <cellStyle name="Normal 23 5 3 3 3" xfId="17953" xr:uid="{00000000-0005-0000-0000-000047460000}"/>
    <cellStyle name="Normal 23 5 3 4" xfId="17954" xr:uid="{00000000-0005-0000-0000-000048460000}"/>
    <cellStyle name="Normal 23 5 3 4 2" xfId="17955" xr:uid="{00000000-0005-0000-0000-000049460000}"/>
    <cellStyle name="Normal 23 5 3 5" xfId="17956" xr:uid="{00000000-0005-0000-0000-00004A460000}"/>
    <cellStyle name="Normal 23 5 3_Lcc_inputs" xfId="17957" xr:uid="{00000000-0005-0000-0000-00004B460000}"/>
    <cellStyle name="Normal 23 5 4" xfId="17958" xr:uid="{00000000-0005-0000-0000-00004C460000}"/>
    <cellStyle name="Normal 23 5 4 2" xfId="17959" xr:uid="{00000000-0005-0000-0000-00004D460000}"/>
    <cellStyle name="Normal 23 5 4 2 2" xfId="17960" xr:uid="{00000000-0005-0000-0000-00004E460000}"/>
    <cellStyle name="Normal 23 5 4 2 3" xfId="17961" xr:uid="{00000000-0005-0000-0000-00004F460000}"/>
    <cellStyle name="Normal 23 5 4 3" xfId="17962" xr:uid="{00000000-0005-0000-0000-000050460000}"/>
    <cellStyle name="Normal 23 5 4 4" xfId="17963" xr:uid="{00000000-0005-0000-0000-000051460000}"/>
    <cellStyle name="Normal 23 5 4_Lcc_inputs" xfId="17964" xr:uid="{00000000-0005-0000-0000-000052460000}"/>
    <cellStyle name="Normal 23 5 5" xfId="17965" xr:uid="{00000000-0005-0000-0000-000053460000}"/>
    <cellStyle name="Normal 23 5 5 2" xfId="17966" xr:uid="{00000000-0005-0000-0000-000054460000}"/>
    <cellStyle name="Normal 23 5 5 2 2" xfId="17967" xr:uid="{00000000-0005-0000-0000-000055460000}"/>
    <cellStyle name="Normal 23 5 5 3" xfId="17968" xr:uid="{00000000-0005-0000-0000-000056460000}"/>
    <cellStyle name="Normal 23 5 6" xfId="17969" xr:uid="{00000000-0005-0000-0000-000057460000}"/>
    <cellStyle name="Normal 23 5 6 2" xfId="17970" xr:uid="{00000000-0005-0000-0000-000058460000}"/>
    <cellStyle name="Normal 23 5 7" xfId="17971" xr:uid="{00000000-0005-0000-0000-000059460000}"/>
    <cellStyle name="Normal 23 5 8" xfId="17972" xr:uid="{00000000-0005-0000-0000-00005A460000}"/>
    <cellStyle name="Normal 23 5 9" xfId="17973" xr:uid="{00000000-0005-0000-0000-00005B460000}"/>
    <cellStyle name="Normal 23 5_Lcc_inputs" xfId="17974" xr:uid="{00000000-0005-0000-0000-00005C460000}"/>
    <cellStyle name="Normal 23 6" xfId="17975" xr:uid="{00000000-0005-0000-0000-00005D460000}"/>
    <cellStyle name="Normal 23 6 2" xfId="17976" xr:uid="{00000000-0005-0000-0000-00005E460000}"/>
    <cellStyle name="Normal 23 6 2 2" xfId="17977" xr:uid="{00000000-0005-0000-0000-00005F460000}"/>
    <cellStyle name="Normal 23 6 2 2 2" xfId="17978" xr:uid="{00000000-0005-0000-0000-000060460000}"/>
    <cellStyle name="Normal 23 6 2 2 2 2" xfId="17979" xr:uid="{00000000-0005-0000-0000-000061460000}"/>
    <cellStyle name="Normal 23 6 2 2 2 2 2" xfId="17980" xr:uid="{00000000-0005-0000-0000-000062460000}"/>
    <cellStyle name="Normal 23 6 2 2 2 3" xfId="17981" xr:uid="{00000000-0005-0000-0000-000063460000}"/>
    <cellStyle name="Normal 23 6 2 2 3" xfId="17982" xr:uid="{00000000-0005-0000-0000-000064460000}"/>
    <cellStyle name="Normal 23 6 2 2 3 2" xfId="17983" xr:uid="{00000000-0005-0000-0000-000065460000}"/>
    <cellStyle name="Normal 23 6 2 2 3 2 2" xfId="17984" xr:uid="{00000000-0005-0000-0000-000066460000}"/>
    <cellStyle name="Normal 23 6 2 2 3 3" xfId="17985" xr:uid="{00000000-0005-0000-0000-000067460000}"/>
    <cellStyle name="Normal 23 6 2 2 4" xfId="17986" xr:uid="{00000000-0005-0000-0000-000068460000}"/>
    <cellStyle name="Normal 23 6 2 2 4 2" xfId="17987" xr:uid="{00000000-0005-0000-0000-000069460000}"/>
    <cellStyle name="Normal 23 6 2 2 5" xfId="17988" xr:uid="{00000000-0005-0000-0000-00006A460000}"/>
    <cellStyle name="Normal 23 6 2 2_Lcc_inputs" xfId="17989" xr:uid="{00000000-0005-0000-0000-00006B460000}"/>
    <cellStyle name="Normal 23 6 2 3" xfId="17990" xr:uid="{00000000-0005-0000-0000-00006C460000}"/>
    <cellStyle name="Normal 23 6 2 3 2" xfId="17991" xr:uid="{00000000-0005-0000-0000-00006D460000}"/>
    <cellStyle name="Normal 23 6 2 3 2 2" xfId="17992" xr:uid="{00000000-0005-0000-0000-00006E460000}"/>
    <cellStyle name="Normal 23 6 2 3 2 3" xfId="17993" xr:uid="{00000000-0005-0000-0000-00006F460000}"/>
    <cellStyle name="Normal 23 6 2 3 3" xfId="17994" xr:uid="{00000000-0005-0000-0000-000070460000}"/>
    <cellStyle name="Normal 23 6 2 3 4" xfId="17995" xr:uid="{00000000-0005-0000-0000-000071460000}"/>
    <cellStyle name="Normal 23 6 2 3_Lcc_inputs" xfId="17996" xr:uid="{00000000-0005-0000-0000-000072460000}"/>
    <cellStyle name="Normal 23 6 2 4" xfId="17997" xr:uid="{00000000-0005-0000-0000-000073460000}"/>
    <cellStyle name="Normal 23 6 2 4 2" xfId="17998" xr:uid="{00000000-0005-0000-0000-000074460000}"/>
    <cellStyle name="Normal 23 6 2 4 2 2" xfId="17999" xr:uid="{00000000-0005-0000-0000-000075460000}"/>
    <cellStyle name="Normal 23 6 2 4 3" xfId="18000" xr:uid="{00000000-0005-0000-0000-000076460000}"/>
    <cellStyle name="Normal 23 6 2 5" xfId="18001" xr:uid="{00000000-0005-0000-0000-000077460000}"/>
    <cellStyle name="Normal 23 6 2 5 2" xfId="18002" xr:uid="{00000000-0005-0000-0000-000078460000}"/>
    <cellStyle name="Normal 23 6 2 6" xfId="18003" xr:uid="{00000000-0005-0000-0000-000079460000}"/>
    <cellStyle name="Normal 23 6 2 7" xfId="18004" xr:uid="{00000000-0005-0000-0000-00007A460000}"/>
    <cellStyle name="Normal 23 6 2 8" xfId="18005" xr:uid="{00000000-0005-0000-0000-00007B460000}"/>
    <cellStyle name="Normal 23 6 2_Lcc_inputs" xfId="18006" xr:uid="{00000000-0005-0000-0000-00007C460000}"/>
    <cellStyle name="Normal 23 6 3" xfId="18007" xr:uid="{00000000-0005-0000-0000-00007D460000}"/>
    <cellStyle name="Normal 23 6 3 2" xfId="18008" xr:uid="{00000000-0005-0000-0000-00007E460000}"/>
    <cellStyle name="Normal 23 6 3 2 2" xfId="18009" xr:uid="{00000000-0005-0000-0000-00007F460000}"/>
    <cellStyle name="Normal 23 6 3 2 2 2" xfId="18010" xr:uid="{00000000-0005-0000-0000-000080460000}"/>
    <cellStyle name="Normal 23 6 3 2 3" xfId="18011" xr:uid="{00000000-0005-0000-0000-000081460000}"/>
    <cellStyle name="Normal 23 6 3 3" xfId="18012" xr:uid="{00000000-0005-0000-0000-000082460000}"/>
    <cellStyle name="Normal 23 6 3 3 2" xfId="18013" xr:uid="{00000000-0005-0000-0000-000083460000}"/>
    <cellStyle name="Normal 23 6 3 3 2 2" xfId="18014" xr:uid="{00000000-0005-0000-0000-000084460000}"/>
    <cellStyle name="Normal 23 6 3 3 3" xfId="18015" xr:uid="{00000000-0005-0000-0000-000085460000}"/>
    <cellStyle name="Normal 23 6 3 4" xfId="18016" xr:uid="{00000000-0005-0000-0000-000086460000}"/>
    <cellStyle name="Normal 23 6 3 4 2" xfId="18017" xr:uid="{00000000-0005-0000-0000-000087460000}"/>
    <cellStyle name="Normal 23 6 3 5" xfId="18018" xr:uid="{00000000-0005-0000-0000-000088460000}"/>
    <cellStyle name="Normal 23 6 3_Lcc_inputs" xfId="18019" xr:uid="{00000000-0005-0000-0000-000089460000}"/>
    <cellStyle name="Normal 23 6 4" xfId="18020" xr:uid="{00000000-0005-0000-0000-00008A460000}"/>
    <cellStyle name="Normal 23 6 4 2" xfId="18021" xr:uid="{00000000-0005-0000-0000-00008B460000}"/>
    <cellStyle name="Normal 23 6 4 2 2" xfId="18022" xr:uid="{00000000-0005-0000-0000-00008C460000}"/>
    <cellStyle name="Normal 23 6 4 2 3" xfId="18023" xr:uid="{00000000-0005-0000-0000-00008D460000}"/>
    <cellStyle name="Normal 23 6 4 3" xfId="18024" xr:uid="{00000000-0005-0000-0000-00008E460000}"/>
    <cellStyle name="Normal 23 6 4 4" xfId="18025" xr:uid="{00000000-0005-0000-0000-00008F460000}"/>
    <cellStyle name="Normal 23 6 4_Lcc_inputs" xfId="18026" xr:uid="{00000000-0005-0000-0000-000090460000}"/>
    <cellStyle name="Normal 23 6 5" xfId="18027" xr:uid="{00000000-0005-0000-0000-000091460000}"/>
    <cellStyle name="Normal 23 6 5 2" xfId="18028" xr:uid="{00000000-0005-0000-0000-000092460000}"/>
    <cellStyle name="Normal 23 6 5 2 2" xfId="18029" xr:uid="{00000000-0005-0000-0000-000093460000}"/>
    <cellStyle name="Normal 23 6 5 3" xfId="18030" xr:uid="{00000000-0005-0000-0000-000094460000}"/>
    <cellStyle name="Normal 23 6 6" xfId="18031" xr:uid="{00000000-0005-0000-0000-000095460000}"/>
    <cellStyle name="Normal 23 6 6 2" xfId="18032" xr:uid="{00000000-0005-0000-0000-000096460000}"/>
    <cellStyle name="Normal 23 6 7" xfId="18033" xr:uid="{00000000-0005-0000-0000-000097460000}"/>
    <cellStyle name="Normal 23 6 8" xfId="18034" xr:uid="{00000000-0005-0000-0000-000098460000}"/>
    <cellStyle name="Normal 23 6 9" xfId="18035" xr:uid="{00000000-0005-0000-0000-000099460000}"/>
    <cellStyle name="Normal 23 6_Lcc_inputs" xfId="18036" xr:uid="{00000000-0005-0000-0000-00009A460000}"/>
    <cellStyle name="Normal 23 7" xfId="18037" xr:uid="{00000000-0005-0000-0000-00009B460000}"/>
    <cellStyle name="Normal 23 7 2" xfId="18038" xr:uid="{00000000-0005-0000-0000-00009C460000}"/>
    <cellStyle name="Normal 23 7 2 2" xfId="18039" xr:uid="{00000000-0005-0000-0000-00009D460000}"/>
    <cellStyle name="Normal 23 7 2 2 2" xfId="18040" xr:uid="{00000000-0005-0000-0000-00009E460000}"/>
    <cellStyle name="Normal 23 7 2 2 2 2" xfId="18041" xr:uid="{00000000-0005-0000-0000-00009F460000}"/>
    <cellStyle name="Normal 23 7 2 2 2 2 2" xfId="18042" xr:uid="{00000000-0005-0000-0000-0000A0460000}"/>
    <cellStyle name="Normal 23 7 2 2 2 3" xfId="18043" xr:uid="{00000000-0005-0000-0000-0000A1460000}"/>
    <cellStyle name="Normal 23 7 2 2 3" xfId="18044" xr:uid="{00000000-0005-0000-0000-0000A2460000}"/>
    <cellStyle name="Normal 23 7 2 2 3 2" xfId="18045" xr:uid="{00000000-0005-0000-0000-0000A3460000}"/>
    <cellStyle name="Normal 23 7 2 2 3 2 2" xfId="18046" xr:uid="{00000000-0005-0000-0000-0000A4460000}"/>
    <cellStyle name="Normal 23 7 2 2 3 3" xfId="18047" xr:uid="{00000000-0005-0000-0000-0000A5460000}"/>
    <cellStyle name="Normal 23 7 2 2 4" xfId="18048" xr:uid="{00000000-0005-0000-0000-0000A6460000}"/>
    <cellStyle name="Normal 23 7 2 2 4 2" xfId="18049" xr:uid="{00000000-0005-0000-0000-0000A7460000}"/>
    <cellStyle name="Normal 23 7 2 2 5" xfId="18050" xr:uid="{00000000-0005-0000-0000-0000A8460000}"/>
    <cellStyle name="Normal 23 7 2 2_Lcc_inputs" xfId="18051" xr:uid="{00000000-0005-0000-0000-0000A9460000}"/>
    <cellStyle name="Normal 23 7 2 3" xfId="18052" xr:uid="{00000000-0005-0000-0000-0000AA460000}"/>
    <cellStyle name="Normal 23 7 2 3 2" xfId="18053" xr:uid="{00000000-0005-0000-0000-0000AB460000}"/>
    <cellStyle name="Normal 23 7 2 3 2 2" xfId="18054" xr:uid="{00000000-0005-0000-0000-0000AC460000}"/>
    <cellStyle name="Normal 23 7 2 3 2 3" xfId="18055" xr:uid="{00000000-0005-0000-0000-0000AD460000}"/>
    <cellStyle name="Normal 23 7 2 3 3" xfId="18056" xr:uid="{00000000-0005-0000-0000-0000AE460000}"/>
    <cellStyle name="Normal 23 7 2 3 4" xfId="18057" xr:uid="{00000000-0005-0000-0000-0000AF460000}"/>
    <cellStyle name="Normal 23 7 2 3_Lcc_inputs" xfId="18058" xr:uid="{00000000-0005-0000-0000-0000B0460000}"/>
    <cellStyle name="Normal 23 7 2 4" xfId="18059" xr:uid="{00000000-0005-0000-0000-0000B1460000}"/>
    <cellStyle name="Normal 23 7 2 4 2" xfId="18060" xr:uid="{00000000-0005-0000-0000-0000B2460000}"/>
    <cellStyle name="Normal 23 7 2 4 2 2" xfId="18061" xr:uid="{00000000-0005-0000-0000-0000B3460000}"/>
    <cellStyle name="Normal 23 7 2 4 3" xfId="18062" xr:uid="{00000000-0005-0000-0000-0000B4460000}"/>
    <cellStyle name="Normal 23 7 2 5" xfId="18063" xr:uid="{00000000-0005-0000-0000-0000B5460000}"/>
    <cellStyle name="Normal 23 7 2 5 2" xfId="18064" xr:uid="{00000000-0005-0000-0000-0000B6460000}"/>
    <cellStyle name="Normal 23 7 2 6" xfId="18065" xr:uid="{00000000-0005-0000-0000-0000B7460000}"/>
    <cellStyle name="Normal 23 7 2 7" xfId="18066" xr:uid="{00000000-0005-0000-0000-0000B8460000}"/>
    <cellStyle name="Normal 23 7 2 8" xfId="18067" xr:uid="{00000000-0005-0000-0000-0000B9460000}"/>
    <cellStyle name="Normal 23 7 2_Lcc_inputs" xfId="18068" xr:uid="{00000000-0005-0000-0000-0000BA460000}"/>
    <cellStyle name="Normal 23 7 3" xfId="18069" xr:uid="{00000000-0005-0000-0000-0000BB460000}"/>
    <cellStyle name="Normal 23 7 3 2" xfId="18070" xr:uid="{00000000-0005-0000-0000-0000BC460000}"/>
    <cellStyle name="Normal 23 7 3 2 2" xfId="18071" xr:uid="{00000000-0005-0000-0000-0000BD460000}"/>
    <cellStyle name="Normal 23 7 3 2 2 2" xfId="18072" xr:uid="{00000000-0005-0000-0000-0000BE460000}"/>
    <cellStyle name="Normal 23 7 3 2 3" xfId="18073" xr:uid="{00000000-0005-0000-0000-0000BF460000}"/>
    <cellStyle name="Normal 23 7 3 3" xfId="18074" xr:uid="{00000000-0005-0000-0000-0000C0460000}"/>
    <cellStyle name="Normal 23 7 3 3 2" xfId="18075" xr:uid="{00000000-0005-0000-0000-0000C1460000}"/>
    <cellStyle name="Normal 23 7 3 3 2 2" xfId="18076" xr:uid="{00000000-0005-0000-0000-0000C2460000}"/>
    <cellStyle name="Normal 23 7 3 3 3" xfId="18077" xr:uid="{00000000-0005-0000-0000-0000C3460000}"/>
    <cellStyle name="Normal 23 7 3 4" xfId="18078" xr:uid="{00000000-0005-0000-0000-0000C4460000}"/>
    <cellStyle name="Normal 23 7 3 4 2" xfId="18079" xr:uid="{00000000-0005-0000-0000-0000C5460000}"/>
    <cellStyle name="Normal 23 7 3 5" xfId="18080" xr:uid="{00000000-0005-0000-0000-0000C6460000}"/>
    <cellStyle name="Normal 23 7 3_Lcc_inputs" xfId="18081" xr:uid="{00000000-0005-0000-0000-0000C7460000}"/>
    <cellStyle name="Normal 23 7 4" xfId="18082" xr:uid="{00000000-0005-0000-0000-0000C8460000}"/>
    <cellStyle name="Normal 23 7 4 2" xfId="18083" xr:uid="{00000000-0005-0000-0000-0000C9460000}"/>
    <cellStyle name="Normal 23 7 4 2 2" xfId="18084" xr:uid="{00000000-0005-0000-0000-0000CA460000}"/>
    <cellStyle name="Normal 23 7 4 2 3" xfId="18085" xr:uid="{00000000-0005-0000-0000-0000CB460000}"/>
    <cellStyle name="Normal 23 7 4 3" xfId="18086" xr:uid="{00000000-0005-0000-0000-0000CC460000}"/>
    <cellStyle name="Normal 23 7 4 4" xfId="18087" xr:uid="{00000000-0005-0000-0000-0000CD460000}"/>
    <cellStyle name="Normal 23 7 4_Lcc_inputs" xfId="18088" xr:uid="{00000000-0005-0000-0000-0000CE460000}"/>
    <cellStyle name="Normal 23 7 5" xfId="18089" xr:uid="{00000000-0005-0000-0000-0000CF460000}"/>
    <cellStyle name="Normal 23 7 5 2" xfId="18090" xr:uid="{00000000-0005-0000-0000-0000D0460000}"/>
    <cellStyle name="Normal 23 7 5 2 2" xfId="18091" xr:uid="{00000000-0005-0000-0000-0000D1460000}"/>
    <cellStyle name="Normal 23 7 5 3" xfId="18092" xr:uid="{00000000-0005-0000-0000-0000D2460000}"/>
    <cellStyle name="Normal 23 7 6" xfId="18093" xr:uid="{00000000-0005-0000-0000-0000D3460000}"/>
    <cellStyle name="Normal 23 7 6 2" xfId="18094" xr:uid="{00000000-0005-0000-0000-0000D4460000}"/>
    <cellStyle name="Normal 23 7 7" xfId="18095" xr:uid="{00000000-0005-0000-0000-0000D5460000}"/>
    <cellStyle name="Normal 23 7 8" xfId="18096" xr:uid="{00000000-0005-0000-0000-0000D6460000}"/>
    <cellStyle name="Normal 23 7 9" xfId="18097" xr:uid="{00000000-0005-0000-0000-0000D7460000}"/>
    <cellStyle name="Normal 23 7_Lcc_inputs" xfId="18098" xr:uid="{00000000-0005-0000-0000-0000D8460000}"/>
    <cellStyle name="Normal 23 8" xfId="18099" xr:uid="{00000000-0005-0000-0000-0000D9460000}"/>
    <cellStyle name="Normal 23 8 2" xfId="18100" xr:uid="{00000000-0005-0000-0000-0000DA460000}"/>
    <cellStyle name="Normal 23 8 2 2" xfId="18101" xr:uid="{00000000-0005-0000-0000-0000DB460000}"/>
    <cellStyle name="Normal 23 8 2 2 2" xfId="18102" xr:uid="{00000000-0005-0000-0000-0000DC460000}"/>
    <cellStyle name="Normal 23 8 2 2 2 2" xfId="18103" xr:uid="{00000000-0005-0000-0000-0000DD460000}"/>
    <cellStyle name="Normal 23 8 2 2 3" xfId="18104" xr:uid="{00000000-0005-0000-0000-0000DE460000}"/>
    <cellStyle name="Normal 23 8 2 3" xfId="18105" xr:uid="{00000000-0005-0000-0000-0000DF460000}"/>
    <cellStyle name="Normal 23 8 2 3 2" xfId="18106" xr:uid="{00000000-0005-0000-0000-0000E0460000}"/>
    <cellStyle name="Normal 23 8 2 3 2 2" xfId="18107" xr:uid="{00000000-0005-0000-0000-0000E1460000}"/>
    <cellStyle name="Normal 23 8 2 3 3" xfId="18108" xr:uid="{00000000-0005-0000-0000-0000E2460000}"/>
    <cellStyle name="Normal 23 8 2 4" xfId="18109" xr:uid="{00000000-0005-0000-0000-0000E3460000}"/>
    <cellStyle name="Normal 23 8 2 4 2" xfId="18110" xr:uid="{00000000-0005-0000-0000-0000E4460000}"/>
    <cellStyle name="Normal 23 8 2 5" xfId="18111" xr:uid="{00000000-0005-0000-0000-0000E5460000}"/>
    <cellStyle name="Normal 23 8 2_Lcc_inputs" xfId="18112" xr:uid="{00000000-0005-0000-0000-0000E6460000}"/>
    <cellStyle name="Normal 23 8 3" xfId="18113" xr:uid="{00000000-0005-0000-0000-0000E7460000}"/>
    <cellStyle name="Normal 23 8 3 2" xfId="18114" xr:uid="{00000000-0005-0000-0000-0000E8460000}"/>
    <cellStyle name="Normal 23 8 3 2 2" xfId="18115" xr:uid="{00000000-0005-0000-0000-0000E9460000}"/>
    <cellStyle name="Normal 23 8 3 2 3" xfId="18116" xr:uid="{00000000-0005-0000-0000-0000EA460000}"/>
    <cellStyle name="Normal 23 8 3 3" xfId="18117" xr:uid="{00000000-0005-0000-0000-0000EB460000}"/>
    <cellStyle name="Normal 23 8 3 4" xfId="18118" xr:uid="{00000000-0005-0000-0000-0000EC460000}"/>
    <cellStyle name="Normal 23 8 3_Lcc_inputs" xfId="18119" xr:uid="{00000000-0005-0000-0000-0000ED460000}"/>
    <cellStyle name="Normal 23 8 4" xfId="18120" xr:uid="{00000000-0005-0000-0000-0000EE460000}"/>
    <cellStyle name="Normal 23 8 4 2" xfId="18121" xr:uid="{00000000-0005-0000-0000-0000EF460000}"/>
    <cellStyle name="Normal 23 8 4 2 2" xfId="18122" xr:uid="{00000000-0005-0000-0000-0000F0460000}"/>
    <cellStyle name="Normal 23 8 4 3" xfId="18123" xr:uid="{00000000-0005-0000-0000-0000F1460000}"/>
    <cellStyle name="Normal 23 8 5" xfId="18124" xr:uid="{00000000-0005-0000-0000-0000F2460000}"/>
    <cellStyle name="Normal 23 8 5 2" xfId="18125" xr:uid="{00000000-0005-0000-0000-0000F3460000}"/>
    <cellStyle name="Normal 23 8 6" xfId="18126" xr:uid="{00000000-0005-0000-0000-0000F4460000}"/>
    <cellStyle name="Normal 23 8 7" xfId="18127" xr:uid="{00000000-0005-0000-0000-0000F5460000}"/>
    <cellStyle name="Normal 23 8 8" xfId="18128" xr:uid="{00000000-0005-0000-0000-0000F6460000}"/>
    <cellStyle name="Normal 23 8_Lcc_inputs" xfId="18129" xr:uid="{00000000-0005-0000-0000-0000F7460000}"/>
    <cellStyle name="Normal 23 9" xfId="18130" xr:uid="{00000000-0005-0000-0000-0000F8460000}"/>
    <cellStyle name="Normal 23 9 2" xfId="18131" xr:uid="{00000000-0005-0000-0000-0000F9460000}"/>
    <cellStyle name="Normal 23 9 2 2" xfId="18132" xr:uid="{00000000-0005-0000-0000-0000FA460000}"/>
    <cellStyle name="Normal 23 9 2 2 2" xfId="18133" xr:uid="{00000000-0005-0000-0000-0000FB460000}"/>
    <cellStyle name="Normal 23 9 2 2 2 2" xfId="18134" xr:uid="{00000000-0005-0000-0000-0000FC460000}"/>
    <cellStyle name="Normal 23 9 2 2 3" xfId="18135" xr:uid="{00000000-0005-0000-0000-0000FD460000}"/>
    <cellStyle name="Normal 23 9 2 3" xfId="18136" xr:uid="{00000000-0005-0000-0000-0000FE460000}"/>
    <cellStyle name="Normal 23 9 2 3 2" xfId="18137" xr:uid="{00000000-0005-0000-0000-0000FF460000}"/>
    <cellStyle name="Normal 23 9 2 3 2 2" xfId="18138" xr:uid="{00000000-0005-0000-0000-000000470000}"/>
    <cellStyle name="Normal 23 9 2 3 3" xfId="18139" xr:uid="{00000000-0005-0000-0000-000001470000}"/>
    <cellStyle name="Normal 23 9 2 4" xfId="18140" xr:uid="{00000000-0005-0000-0000-000002470000}"/>
    <cellStyle name="Normal 23 9 2 4 2" xfId="18141" xr:uid="{00000000-0005-0000-0000-000003470000}"/>
    <cellStyle name="Normal 23 9 2 5" xfId="18142" xr:uid="{00000000-0005-0000-0000-000004470000}"/>
    <cellStyle name="Normal 23 9 2_Lcc_inputs" xfId="18143" xr:uid="{00000000-0005-0000-0000-000005470000}"/>
    <cellStyle name="Normal 23 9 3" xfId="18144" xr:uid="{00000000-0005-0000-0000-000006470000}"/>
    <cellStyle name="Normal 23 9 3 2" xfId="18145" xr:uid="{00000000-0005-0000-0000-000007470000}"/>
    <cellStyle name="Normal 23 9 3 2 2" xfId="18146" xr:uid="{00000000-0005-0000-0000-000008470000}"/>
    <cellStyle name="Normal 23 9 3 2 3" xfId="18147" xr:uid="{00000000-0005-0000-0000-000009470000}"/>
    <cellStyle name="Normal 23 9 3 3" xfId="18148" xr:uid="{00000000-0005-0000-0000-00000A470000}"/>
    <cellStyle name="Normal 23 9 3 4" xfId="18149" xr:uid="{00000000-0005-0000-0000-00000B470000}"/>
    <cellStyle name="Normal 23 9 3_Lcc_inputs" xfId="18150" xr:uid="{00000000-0005-0000-0000-00000C470000}"/>
    <cellStyle name="Normal 23 9 4" xfId="18151" xr:uid="{00000000-0005-0000-0000-00000D470000}"/>
    <cellStyle name="Normal 23 9 4 2" xfId="18152" xr:uid="{00000000-0005-0000-0000-00000E470000}"/>
    <cellStyle name="Normal 23 9 4 2 2" xfId="18153" xr:uid="{00000000-0005-0000-0000-00000F470000}"/>
    <cellStyle name="Normal 23 9 4 3" xfId="18154" xr:uid="{00000000-0005-0000-0000-000010470000}"/>
    <cellStyle name="Normal 23 9 5" xfId="18155" xr:uid="{00000000-0005-0000-0000-000011470000}"/>
    <cellStyle name="Normal 23 9 5 2" xfId="18156" xr:uid="{00000000-0005-0000-0000-000012470000}"/>
    <cellStyle name="Normal 23 9 6" xfId="18157" xr:uid="{00000000-0005-0000-0000-000013470000}"/>
    <cellStyle name="Normal 23 9 7" xfId="18158" xr:uid="{00000000-0005-0000-0000-000014470000}"/>
    <cellStyle name="Normal 23 9 8" xfId="18159" xr:uid="{00000000-0005-0000-0000-000015470000}"/>
    <cellStyle name="Normal 23 9_Lcc_inputs" xfId="18160" xr:uid="{00000000-0005-0000-0000-000016470000}"/>
    <cellStyle name="Normal 23_Lcc_inputs" xfId="18161" xr:uid="{00000000-0005-0000-0000-000017470000}"/>
    <cellStyle name="Normal 24" xfId="18162" xr:uid="{00000000-0005-0000-0000-000018470000}"/>
    <cellStyle name="Normal 24 10" xfId="18163" xr:uid="{00000000-0005-0000-0000-000019470000}"/>
    <cellStyle name="Normal 24 10 2" xfId="18164" xr:uid="{00000000-0005-0000-0000-00001A470000}"/>
    <cellStyle name="Normal 24 10 2 2" xfId="18165" xr:uid="{00000000-0005-0000-0000-00001B470000}"/>
    <cellStyle name="Normal 24 10 2 2 2" xfId="18166" xr:uid="{00000000-0005-0000-0000-00001C470000}"/>
    <cellStyle name="Normal 24 10 2 2 3" xfId="18167" xr:uid="{00000000-0005-0000-0000-00001D470000}"/>
    <cellStyle name="Normal 24 10 2 3" xfId="18168" xr:uid="{00000000-0005-0000-0000-00001E470000}"/>
    <cellStyle name="Normal 24 10 2 4" xfId="18169" xr:uid="{00000000-0005-0000-0000-00001F470000}"/>
    <cellStyle name="Normal 24 10 2_Lcc_inputs" xfId="18170" xr:uid="{00000000-0005-0000-0000-000020470000}"/>
    <cellStyle name="Normal 24 10 3" xfId="18171" xr:uid="{00000000-0005-0000-0000-000021470000}"/>
    <cellStyle name="Normal 24 10 3 2" xfId="18172" xr:uid="{00000000-0005-0000-0000-000022470000}"/>
    <cellStyle name="Normal 24 10 3 2 2" xfId="18173" xr:uid="{00000000-0005-0000-0000-000023470000}"/>
    <cellStyle name="Normal 24 10 3 3" xfId="18174" xr:uid="{00000000-0005-0000-0000-000024470000}"/>
    <cellStyle name="Normal 24 10 4" xfId="18175" xr:uid="{00000000-0005-0000-0000-000025470000}"/>
    <cellStyle name="Normal 24 10 4 2" xfId="18176" xr:uid="{00000000-0005-0000-0000-000026470000}"/>
    <cellStyle name="Normal 24 10 5" xfId="18177" xr:uid="{00000000-0005-0000-0000-000027470000}"/>
    <cellStyle name="Normal 24 10 6" xfId="18178" xr:uid="{00000000-0005-0000-0000-000028470000}"/>
    <cellStyle name="Normal 24 10 7" xfId="18179" xr:uid="{00000000-0005-0000-0000-000029470000}"/>
    <cellStyle name="Normal 24 10_Lcc_inputs" xfId="18180" xr:uid="{00000000-0005-0000-0000-00002A470000}"/>
    <cellStyle name="Normal 24 11" xfId="18181" xr:uid="{00000000-0005-0000-0000-00002B470000}"/>
    <cellStyle name="Normal 24 11 2" xfId="18182" xr:uid="{00000000-0005-0000-0000-00002C470000}"/>
    <cellStyle name="Normal 24 11 2 2" xfId="18183" xr:uid="{00000000-0005-0000-0000-00002D470000}"/>
    <cellStyle name="Normal 24 11 2 3" xfId="18184" xr:uid="{00000000-0005-0000-0000-00002E470000}"/>
    <cellStyle name="Normal 24 11 3" xfId="18185" xr:uid="{00000000-0005-0000-0000-00002F470000}"/>
    <cellStyle name="Normal 24 11 3 2" xfId="18186" xr:uid="{00000000-0005-0000-0000-000030470000}"/>
    <cellStyle name="Normal 24 11 4" xfId="18187" xr:uid="{00000000-0005-0000-0000-000031470000}"/>
    <cellStyle name="Normal 24 11 5" xfId="18188" xr:uid="{00000000-0005-0000-0000-000032470000}"/>
    <cellStyle name="Normal 24 11_Lcc_inputs" xfId="18189" xr:uid="{00000000-0005-0000-0000-000033470000}"/>
    <cellStyle name="Normal 24 12" xfId="18190" xr:uid="{00000000-0005-0000-0000-000034470000}"/>
    <cellStyle name="Normal 24 12 2" xfId="18191" xr:uid="{00000000-0005-0000-0000-000035470000}"/>
    <cellStyle name="Normal 24 12 2 2" xfId="18192" xr:uid="{00000000-0005-0000-0000-000036470000}"/>
    <cellStyle name="Normal 24 12 2 3" xfId="18193" xr:uid="{00000000-0005-0000-0000-000037470000}"/>
    <cellStyle name="Normal 24 12 3" xfId="18194" xr:uid="{00000000-0005-0000-0000-000038470000}"/>
    <cellStyle name="Normal 24 12 4" xfId="18195" xr:uid="{00000000-0005-0000-0000-000039470000}"/>
    <cellStyle name="Normal 24 12_Lcc_inputs" xfId="18196" xr:uid="{00000000-0005-0000-0000-00003A470000}"/>
    <cellStyle name="Normal 24 13" xfId="18197" xr:uid="{00000000-0005-0000-0000-00003B470000}"/>
    <cellStyle name="Normal 24 13 2" xfId="18198" xr:uid="{00000000-0005-0000-0000-00003C470000}"/>
    <cellStyle name="Normal 24 13 3" xfId="18199" xr:uid="{00000000-0005-0000-0000-00003D470000}"/>
    <cellStyle name="Normal 24 14" xfId="18200" xr:uid="{00000000-0005-0000-0000-00003E470000}"/>
    <cellStyle name="Normal 24 14 2" xfId="18201" xr:uid="{00000000-0005-0000-0000-00003F470000}"/>
    <cellStyle name="Normal 24 15" xfId="18202" xr:uid="{00000000-0005-0000-0000-000040470000}"/>
    <cellStyle name="Normal 24 16" xfId="18203" xr:uid="{00000000-0005-0000-0000-000041470000}"/>
    <cellStyle name="Normal 24 2" xfId="18204" xr:uid="{00000000-0005-0000-0000-000042470000}"/>
    <cellStyle name="Normal 24 2 10" xfId="18205" xr:uid="{00000000-0005-0000-0000-000043470000}"/>
    <cellStyle name="Normal 24 2 2" xfId="18206" xr:uid="{00000000-0005-0000-0000-000044470000}"/>
    <cellStyle name="Normal 24 2 2 2" xfId="18207" xr:uid="{00000000-0005-0000-0000-000045470000}"/>
    <cellStyle name="Normal 24 2 2 2 2" xfId="18208" xr:uid="{00000000-0005-0000-0000-000046470000}"/>
    <cellStyle name="Normal 24 2 2 2 2 2" xfId="18209" xr:uid="{00000000-0005-0000-0000-000047470000}"/>
    <cellStyle name="Normal 24 2 2 2 2 2 2" xfId="18210" xr:uid="{00000000-0005-0000-0000-000048470000}"/>
    <cellStyle name="Normal 24 2 2 2 2 3" xfId="18211" xr:uid="{00000000-0005-0000-0000-000049470000}"/>
    <cellStyle name="Normal 24 2 2 2 3" xfId="18212" xr:uid="{00000000-0005-0000-0000-00004A470000}"/>
    <cellStyle name="Normal 24 2 2 2 3 2" xfId="18213" xr:uid="{00000000-0005-0000-0000-00004B470000}"/>
    <cellStyle name="Normal 24 2 2 2 3 2 2" xfId="18214" xr:uid="{00000000-0005-0000-0000-00004C470000}"/>
    <cellStyle name="Normal 24 2 2 2 3 3" xfId="18215" xr:uid="{00000000-0005-0000-0000-00004D470000}"/>
    <cellStyle name="Normal 24 2 2 2 4" xfId="18216" xr:uid="{00000000-0005-0000-0000-00004E470000}"/>
    <cellStyle name="Normal 24 2 2 2 4 2" xfId="18217" xr:uid="{00000000-0005-0000-0000-00004F470000}"/>
    <cellStyle name="Normal 24 2 2 2 5" xfId="18218" xr:uid="{00000000-0005-0000-0000-000050470000}"/>
    <cellStyle name="Normal 24 2 2 2_Lcc_inputs" xfId="18219" xr:uid="{00000000-0005-0000-0000-000051470000}"/>
    <cellStyle name="Normal 24 2 2 3" xfId="18220" xr:uid="{00000000-0005-0000-0000-000052470000}"/>
    <cellStyle name="Normal 24 2 2 3 2" xfId="18221" xr:uid="{00000000-0005-0000-0000-000053470000}"/>
    <cellStyle name="Normal 24 2 2 3 2 2" xfId="18222" xr:uid="{00000000-0005-0000-0000-000054470000}"/>
    <cellStyle name="Normal 24 2 2 3 2 3" xfId="18223" xr:uid="{00000000-0005-0000-0000-000055470000}"/>
    <cellStyle name="Normal 24 2 2 3 3" xfId="18224" xr:uid="{00000000-0005-0000-0000-000056470000}"/>
    <cellStyle name="Normal 24 2 2 3 4" xfId="18225" xr:uid="{00000000-0005-0000-0000-000057470000}"/>
    <cellStyle name="Normal 24 2 2 3_Lcc_inputs" xfId="18226" xr:uid="{00000000-0005-0000-0000-000058470000}"/>
    <cellStyle name="Normal 24 2 2 4" xfId="18227" xr:uid="{00000000-0005-0000-0000-000059470000}"/>
    <cellStyle name="Normal 24 2 2 4 2" xfId="18228" xr:uid="{00000000-0005-0000-0000-00005A470000}"/>
    <cellStyle name="Normal 24 2 2 4 2 2" xfId="18229" xr:uid="{00000000-0005-0000-0000-00005B470000}"/>
    <cellStyle name="Normal 24 2 2 4 3" xfId="18230" xr:uid="{00000000-0005-0000-0000-00005C470000}"/>
    <cellStyle name="Normal 24 2 2 5" xfId="18231" xr:uid="{00000000-0005-0000-0000-00005D470000}"/>
    <cellStyle name="Normal 24 2 2 5 2" xfId="18232" xr:uid="{00000000-0005-0000-0000-00005E470000}"/>
    <cellStyle name="Normal 24 2 2 6" xfId="18233" xr:uid="{00000000-0005-0000-0000-00005F470000}"/>
    <cellStyle name="Normal 24 2 2 7" xfId="18234" xr:uid="{00000000-0005-0000-0000-000060470000}"/>
    <cellStyle name="Normal 24 2 2 8" xfId="18235" xr:uid="{00000000-0005-0000-0000-000061470000}"/>
    <cellStyle name="Normal 24 2 2_Lcc_inputs" xfId="18236" xr:uid="{00000000-0005-0000-0000-000062470000}"/>
    <cellStyle name="Normal 24 2 3" xfId="18237" xr:uid="{00000000-0005-0000-0000-000063470000}"/>
    <cellStyle name="Normal 24 2 3 2" xfId="18238" xr:uid="{00000000-0005-0000-0000-000064470000}"/>
    <cellStyle name="Normal 24 2 3 2 2" xfId="18239" xr:uid="{00000000-0005-0000-0000-000065470000}"/>
    <cellStyle name="Normal 24 2 3 2 2 2" xfId="18240" xr:uid="{00000000-0005-0000-0000-000066470000}"/>
    <cellStyle name="Normal 24 2 3 2 2 3" xfId="18241" xr:uid="{00000000-0005-0000-0000-000067470000}"/>
    <cellStyle name="Normal 24 2 3 2 3" xfId="18242" xr:uid="{00000000-0005-0000-0000-000068470000}"/>
    <cellStyle name="Normal 24 2 3 2 4" xfId="18243" xr:uid="{00000000-0005-0000-0000-000069470000}"/>
    <cellStyle name="Normal 24 2 3 2_Lcc_inputs" xfId="18244" xr:uid="{00000000-0005-0000-0000-00006A470000}"/>
    <cellStyle name="Normal 24 2 3 3" xfId="18245" xr:uid="{00000000-0005-0000-0000-00006B470000}"/>
    <cellStyle name="Normal 24 2 3 3 2" xfId="18246" xr:uid="{00000000-0005-0000-0000-00006C470000}"/>
    <cellStyle name="Normal 24 2 3 3 2 2" xfId="18247" xr:uid="{00000000-0005-0000-0000-00006D470000}"/>
    <cellStyle name="Normal 24 2 3 3 3" xfId="18248" xr:uid="{00000000-0005-0000-0000-00006E470000}"/>
    <cellStyle name="Normal 24 2 3 4" xfId="18249" xr:uid="{00000000-0005-0000-0000-00006F470000}"/>
    <cellStyle name="Normal 24 2 3 4 2" xfId="18250" xr:uid="{00000000-0005-0000-0000-000070470000}"/>
    <cellStyle name="Normal 24 2 3 5" xfId="18251" xr:uid="{00000000-0005-0000-0000-000071470000}"/>
    <cellStyle name="Normal 24 2 3 6" xfId="18252" xr:uid="{00000000-0005-0000-0000-000072470000}"/>
    <cellStyle name="Normal 24 2 3 7" xfId="18253" xr:uid="{00000000-0005-0000-0000-000073470000}"/>
    <cellStyle name="Normal 24 2 3_Lcc_inputs" xfId="18254" xr:uid="{00000000-0005-0000-0000-000074470000}"/>
    <cellStyle name="Normal 24 2 4" xfId="18255" xr:uid="{00000000-0005-0000-0000-000075470000}"/>
    <cellStyle name="Normal 24 2 4 2" xfId="18256" xr:uid="{00000000-0005-0000-0000-000076470000}"/>
    <cellStyle name="Normal 24 2 4 2 2" xfId="18257" xr:uid="{00000000-0005-0000-0000-000077470000}"/>
    <cellStyle name="Normal 24 2 4 2 3" xfId="18258" xr:uid="{00000000-0005-0000-0000-000078470000}"/>
    <cellStyle name="Normal 24 2 4 3" xfId="18259" xr:uid="{00000000-0005-0000-0000-000079470000}"/>
    <cellStyle name="Normal 24 2 4 3 2" xfId="18260" xr:uid="{00000000-0005-0000-0000-00007A470000}"/>
    <cellStyle name="Normal 24 2 4 4" xfId="18261" xr:uid="{00000000-0005-0000-0000-00007B470000}"/>
    <cellStyle name="Normal 24 2 4 5" xfId="18262" xr:uid="{00000000-0005-0000-0000-00007C470000}"/>
    <cellStyle name="Normal 24 2 4_Lcc_inputs" xfId="18263" xr:uid="{00000000-0005-0000-0000-00007D470000}"/>
    <cellStyle name="Normal 24 2 5" xfId="18264" xr:uid="{00000000-0005-0000-0000-00007E470000}"/>
    <cellStyle name="Normal 24 2 5 2" xfId="18265" xr:uid="{00000000-0005-0000-0000-00007F470000}"/>
    <cellStyle name="Normal 24 2 5 2 2" xfId="18266" xr:uid="{00000000-0005-0000-0000-000080470000}"/>
    <cellStyle name="Normal 24 2 5 2 3" xfId="18267" xr:uid="{00000000-0005-0000-0000-000081470000}"/>
    <cellStyle name="Normal 24 2 5 3" xfId="18268" xr:uid="{00000000-0005-0000-0000-000082470000}"/>
    <cellStyle name="Normal 24 2 5 3 2" xfId="18269" xr:uid="{00000000-0005-0000-0000-000083470000}"/>
    <cellStyle name="Normal 24 2 5 4" xfId="18270" xr:uid="{00000000-0005-0000-0000-000084470000}"/>
    <cellStyle name="Normal 24 2 5 5" xfId="18271" xr:uid="{00000000-0005-0000-0000-000085470000}"/>
    <cellStyle name="Normal 24 2 5_Lcc_inputs" xfId="18272" xr:uid="{00000000-0005-0000-0000-000086470000}"/>
    <cellStyle name="Normal 24 2 6" xfId="18273" xr:uid="{00000000-0005-0000-0000-000087470000}"/>
    <cellStyle name="Normal 24 2 6 2" xfId="18274" xr:uid="{00000000-0005-0000-0000-000088470000}"/>
    <cellStyle name="Normal 24 2 6 2 2" xfId="18275" xr:uid="{00000000-0005-0000-0000-000089470000}"/>
    <cellStyle name="Normal 24 2 6 3" xfId="18276" xr:uid="{00000000-0005-0000-0000-00008A470000}"/>
    <cellStyle name="Normal 24 2 6 4" xfId="18277" xr:uid="{00000000-0005-0000-0000-00008B470000}"/>
    <cellStyle name="Normal 24 2 6_Lcc_inputs" xfId="18278" xr:uid="{00000000-0005-0000-0000-00008C470000}"/>
    <cellStyle name="Normal 24 2 7" xfId="18279" xr:uid="{00000000-0005-0000-0000-00008D470000}"/>
    <cellStyle name="Normal 24 2 7 2" xfId="18280" xr:uid="{00000000-0005-0000-0000-00008E470000}"/>
    <cellStyle name="Normal 24 2 7 3" xfId="18281" xr:uid="{00000000-0005-0000-0000-00008F470000}"/>
    <cellStyle name="Normal 24 2 8" xfId="18282" xr:uid="{00000000-0005-0000-0000-000090470000}"/>
    <cellStyle name="Normal 24 2 8 2" xfId="18283" xr:uid="{00000000-0005-0000-0000-000091470000}"/>
    <cellStyle name="Normal 24 2 9" xfId="18284" xr:uid="{00000000-0005-0000-0000-000092470000}"/>
    <cellStyle name="Normal 24 2_Lcc_inputs" xfId="18285" xr:uid="{00000000-0005-0000-0000-000093470000}"/>
    <cellStyle name="Normal 24 3" xfId="18286" xr:uid="{00000000-0005-0000-0000-000094470000}"/>
    <cellStyle name="Normal 24 3 2" xfId="18287" xr:uid="{00000000-0005-0000-0000-000095470000}"/>
    <cellStyle name="Normal 24 3 2 2" xfId="18288" xr:uid="{00000000-0005-0000-0000-000096470000}"/>
    <cellStyle name="Normal 24 3 2 2 2" xfId="18289" xr:uid="{00000000-0005-0000-0000-000097470000}"/>
    <cellStyle name="Normal 24 3 2 2 2 2" xfId="18290" xr:uid="{00000000-0005-0000-0000-000098470000}"/>
    <cellStyle name="Normal 24 3 2 2 2 2 2" xfId="18291" xr:uid="{00000000-0005-0000-0000-000099470000}"/>
    <cellStyle name="Normal 24 3 2 2 2 3" xfId="18292" xr:uid="{00000000-0005-0000-0000-00009A470000}"/>
    <cellStyle name="Normal 24 3 2 2 3" xfId="18293" xr:uid="{00000000-0005-0000-0000-00009B470000}"/>
    <cellStyle name="Normal 24 3 2 2 3 2" xfId="18294" xr:uid="{00000000-0005-0000-0000-00009C470000}"/>
    <cellStyle name="Normal 24 3 2 2 3 2 2" xfId="18295" xr:uid="{00000000-0005-0000-0000-00009D470000}"/>
    <cellStyle name="Normal 24 3 2 2 3 3" xfId="18296" xr:uid="{00000000-0005-0000-0000-00009E470000}"/>
    <cellStyle name="Normal 24 3 2 2 4" xfId="18297" xr:uid="{00000000-0005-0000-0000-00009F470000}"/>
    <cellStyle name="Normal 24 3 2 2 4 2" xfId="18298" xr:uid="{00000000-0005-0000-0000-0000A0470000}"/>
    <cellStyle name="Normal 24 3 2 2 5" xfId="18299" xr:uid="{00000000-0005-0000-0000-0000A1470000}"/>
    <cellStyle name="Normal 24 3 2 2_Lcc_inputs" xfId="18300" xr:uid="{00000000-0005-0000-0000-0000A2470000}"/>
    <cellStyle name="Normal 24 3 2 3" xfId="18301" xr:uid="{00000000-0005-0000-0000-0000A3470000}"/>
    <cellStyle name="Normal 24 3 2 3 2" xfId="18302" xr:uid="{00000000-0005-0000-0000-0000A4470000}"/>
    <cellStyle name="Normal 24 3 2 3 2 2" xfId="18303" xr:uid="{00000000-0005-0000-0000-0000A5470000}"/>
    <cellStyle name="Normal 24 3 2 3 2 3" xfId="18304" xr:uid="{00000000-0005-0000-0000-0000A6470000}"/>
    <cellStyle name="Normal 24 3 2 3 3" xfId="18305" xr:uid="{00000000-0005-0000-0000-0000A7470000}"/>
    <cellStyle name="Normal 24 3 2 3 4" xfId="18306" xr:uid="{00000000-0005-0000-0000-0000A8470000}"/>
    <cellStyle name="Normal 24 3 2 3_Lcc_inputs" xfId="18307" xr:uid="{00000000-0005-0000-0000-0000A9470000}"/>
    <cellStyle name="Normal 24 3 2 4" xfId="18308" xr:uid="{00000000-0005-0000-0000-0000AA470000}"/>
    <cellStyle name="Normal 24 3 2 4 2" xfId="18309" xr:uid="{00000000-0005-0000-0000-0000AB470000}"/>
    <cellStyle name="Normal 24 3 2 4 2 2" xfId="18310" xr:uid="{00000000-0005-0000-0000-0000AC470000}"/>
    <cellStyle name="Normal 24 3 2 4 3" xfId="18311" xr:uid="{00000000-0005-0000-0000-0000AD470000}"/>
    <cellStyle name="Normal 24 3 2 5" xfId="18312" xr:uid="{00000000-0005-0000-0000-0000AE470000}"/>
    <cellStyle name="Normal 24 3 2 5 2" xfId="18313" xr:uid="{00000000-0005-0000-0000-0000AF470000}"/>
    <cellStyle name="Normal 24 3 2 6" xfId="18314" xr:uid="{00000000-0005-0000-0000-0000B0470000}"/>
    <cellStyle name="Normal 24 3 2 7" xfId="18315" xr:uid="{00000000-0005-0000-0000-0000B1470000}"/>
    <cellStyle name="Normal 24 3 2 8" xfId="18316" xr:uid="{00000000-0005-0000-0000-0000B2470000}"/>
    <cellStyle name="Normal 24 3 2_Lcc_inputs" xfId="18317" xr:uid="{00000000-0005-0000-0000-0000B3470000}"/>
    <cellStyle name="Normal 24 3 3" xfId="18318" xr:uid="{00000000-0005-0000-0000-0000B4470000}"/>
    <cellStyle name="Normal 24 3 3 2" xfId="18319" xr:uid="{00000000-0005-0000-0000-0000B5470000}"/>
    <cellStyle name="Normal 24 3 3 2 2" xfId="18320" xr:uid="{00000000-0005-0000-0000-0000B6470000}"/>
    <cellStyle name="Normal 24 3 3 2 2 2" xfId="18321" xr:uid="{00000000-0005-0000-0000-0000B7470000}"/>
    <cellStyle name="Normal 24 3 3 2 2 3" xfId="18322" xr:uid="{00000000-0005-0000-0000-0000B8470000}"/>
    <cellStyle name="Normal 24 3 3 2 3" xfId="18323" xr:uid="{00000000-0005-0000-0000-0000B9470000}"/>
    <cellStyle name="Normal 24 3 3 2 4" xfId="18324" xr:uid="{00000000-0005-0000-0000-0000BA470000}"/>
    <cellStyle name="Normal 24 3 3 2_Lcc_inputs" xfId="18325" xr:uid="{00000000-0005-0000-0000-0000BB470000}"/>
    <cellStyle name="Normal 24 3 3 3" xfId="18326" xr:uid="{00000000-0005-0000-0000-0000BC470000}"/>
    <cellStyle name="Normal 24 3 3 3 2" xfId="18327" xr:uid="{00000000-0005-0000-0000-0000BD470000}"/>
    <cellStyle name="Normal 24 3 3 3 2 2" xfId="18328" xr:uid="{00000000-0005-0000-0000-0000BE470000}"/>
    <cellStyle name="Normal 24 3 3 3 3" xfId="18329" xr:uid="{00000000-0005-0000-0000-0000BF470000}"/>
    <cellStyle name="Normal 24 3 3 4" xfId="18330" xr:uid="{00000000-0005-0000-0000-0000C0470000}"/>
    <cellStyle name="Normal 24 3 3 4 2" xfId="18331" xr:uid="{00000000-0005-0000-0000-0000C1470000}"/>
    <cellStyle name="Normal 24 3 3 5" xfId="18332" xr:uid="{00000000-0005-0000-0000-0000C2470000}"/>
    <cellStyle name="Normal 24 3 3 6" xfId="18333" xr:uid="{00000000-0005-0000-0000-0000C3470000}"/>
    <cellStyle name="Normal 24 3 3 7" xfId="18334" xr:uid="{00000000-0005-0000-0000-0000C4470000}"/>
    <cellStyle name="Normal 24 3 3_Lcc_inputs" xfId="18335" xr:uid="{00000000-0005-0000-0000-0000C5470000}"/>
    <cellStyle name="Normal 24 3 4" xfId="18336" xr:uid="{00000000-0005-0000-0000-0000C6470000}"/>
    <cellStyle name="Normal 24 3 4 2" xfId="18337" xr:uid="{00000000-0005-0000-0000-0000C7470000}"/>
    <cellStyle name="Normal 24 3 4 2 2" xfId="18338" xr:uid="{00000000-0005-0000-0000-0000C8470000}"/>
    <cellStyle name="Normal 24 3 4 2 3" xfId="18339" xr:uid="{00000000-0005-0000-0000-0000C9470000}"/>
    <cellStyle name="Normal 24 3 4 3" xfId="18340" xr:uid="{00000000-0005-0000-0000-0000CA470000}"/>
    <cellStyle name="Normal 24 3 4 3 2" xfId="18341" xr:uid="{00000000-0005-0000-0000-0000CB470000}"/>
    <cellStyle name="Normal 24 3 4 4" xfId="18342" xr:uid="{00000000-0005-0000-0000-0000CC470000}"/>
    <cellStyle name="Normal 24 3 4 5" xfId="18343" xr:uid="{00000000-0005-0000-0000-0000CD470000}"/>
    <cellStyle name="Normal 24 3 4_Lcc_inputs" xfId="18344" xr:uid="{00000000-0005-0000-0000-0000CE470000}"/>
    <cellStyle name="Normal 24 3 5" xfId="18345" xr:uid="{00000000-0005-0000-0000-0000CF470000}"/>
    <cellStyle name="Normal 24 3 5 2" xfId="18346" xr:uid="{00000000-0005-0000-0000-0000D0470000}"/>
    <cellStyle name="Normal 24 3 5 2 2" xfId="18347" xr:uid="{00000000-0005-0000-0000-0000D1470000}"/>
    <cellStyle name="Normal 24 3 5 2 3" xfId="18348" xr:uid="{00000000-0005-0000-0000-0000D2470000}"/>
    <cellStyle name="Normal 24 3 5 3" xfId="18349" xr:uid="{00000000-0005-0000-0000-0000D3470000}"/>
    <cellStyle name="Normal 24 3 5 4" xfId="18350" xr:uid="{00000000-0005-0000-0000-0000D4470000}"/>
    <cellStyle name="Normal 24 3 5_Lcc_inputs" xfId="18351" xr:uid="{00000000-0005-0000-0000-0000D5470000}"/>
    <cellStyle name="Normal 24 3 6" xfId="18352" xr:uid="{00000000-0005-0000-0000-0000D6470000}"/>
    <cellStyle name="Normal 24 3 6 2" xfId="18353" xr:uid="{00000000-0005-0000-0000-0000D7470000}"/>
    <cellStyle name="Normal 24 3 6 3" xfId="18354" xr:uid="{00000000-0005-0000-0000-0000D8470000}"/>
    <cellStyle name="Normal 24 3 7" xfId="18355" xr:uid="{00000000-0005-0000-0000-0000D9470000}"/>
    <cellStyle name="Normal 24 3 7 2" xfId="18356" xr:uid="{00000000-0005-0000-0000-0000DA470000}"/>
    <cellStyle name="Normal 24 3 8" xfId="18357" xr:uid="{00000000-0005-0000-0000-0000DB470000}"/>
    <cellStyle name="Normal 24 3 9" xfId="18358" xr:uid="{00000000-0005-0000-0000-0000DC470000}"/>
    <cellStyle name="Normal 24 3_Lcc_inputs" xfId="18359" xr:uid="{00000000-0005-0000-0000-0000DD470000}"/>
    <cellStyle name="Normal 24 4" xfId="18360" xr:uid="{00000000-0005-0000-0000-0000DE470000}"/>
    <cellStyle name="Normal 24 4 2" xfId="18361" xr:uid="{00000000-0005-0000-0000-0000DF470000}"/>
    <cellStyle name="Normal 24 4 2 2" xfId="18362" xr:uid="{00000000-0005-0000-0000-0000E0470000}"/>
    <cellStyle name="Normal 24 4 2 2 2" xfId="18363" xr:uid="{00000000-0005-0000-0000-0000E1470000}"/>
    <cellStyle name="Normal 24 4 2 2 2 2" xfId="18364" xr:uid="{00000000-0005-0000-0000-0000E2470000}"/>
    <cellStyle name="Normal 24 4 2 2 2 2 2" xfId="18365" xr:uid="{00000000-0005-0000-0000-0000E3470000}"/>
    <cellStyle name="Normal 24 4 2 2 2 3" xfId="18366" xr:uid="{00000000-0005-0000-0000-0000E4470000}"/>
    <cellStyle name="Normal 24 4 2 2 3" xfId="18367" xr:uid="{00000000-0005-0000-0000-0000E5470000}"/>
    <cellStyle name="Normal 24 4 2 2 3 2" xfId="18368" xr:uid="{00000000-0005-0000-0000-0000E6470000}"/>
    <cellStyle name="Normal 24 4 2 2 3 2 2" xfId="18369" xr:uid="{00000000-0005-0000-0000-0000E7470000}"/>
    <cellStyle name="Normal 24 4 2 2 3 3" xfId="18370" xr:uid="{00000000-0005-0000-0000-0000E8470000}"/>
    <cellStyle name="Normal 24 4 2 2 4" xfId="18371" xr:uid="{00000000-0005-0000-0000-0000E9470000}"/>
    <cellStyle name="Normal 24 4 2 2 4 2" xfId="18372" xr:uid="{00000000-0005-0000-0000-0000EA470000}"/>
    <cellStyle name="Normal 24 4 2 2 5" xfId="18373" xr:uid="{00000000-0005-0000-0000-0000EB470000}"/>
    <cellStyle name="Normal 24 4 2 2_Lcc_inputs" xfId="18374" xr:uid="{00000000-0005-0000-0000-0000EC470000}"/>
    <cellStyle name="Normal 24 4 2 3" xfId="18375" xr:uid="{00000000-0005-0000-0000-0000ED470000}"/>
    <cellStyle name="Normal 24 4 2 3 2" xfId="18376" xr:uid="{00000000-0005-0000-0000-0000EE470000}"/>
    <cellStyle name="Normal 24 4 2 3 2 2" xfId="18377" xr:uid="{00000000-0005-0000-0000-0000EF470000}"/>
    <cellStyle name="Normal 24 4 2 3 2 3" xfId="18378" xr:uid="{00000000-0005-0000-0000-0000F0470000}"/>
    <cellStyle name="Normal 24 4 2 3 3" xfId="18379" xr:uid="{00000000-0005-0000-0000-0000F1470000}"/>
    <cellStyle name="Normal 24 4 2 3 4" xfId="18380" xr:uid="{00000000-0005-0000-0000-0000F2470000}"/>
    <cellStyle name="Normal 24 4 2 3_Lcc_inputs" xfId="18381" xr:uid="{00000000-0005-0000-0000-0000F3470000}"/>
    <cellStyle name="Normal 24 4 2 4" xfId="18382" xr:uid="{00000000-0005-0000-0000-0000F4470000}"/>
    <cellStyle name="Normal 24 4 2 4 2" xfId="18383" xr:uid="{00000000-0005-0000-0000-0000F5470000}"/>
    <cellStyle name="Normal 24 4 2 4 2 2" xfId="18384" xr:uid="{00000000-0005-0000-0000-0000F6470000}"/>
    <cellStyle name="Normal 24 4 2 4 3" xfId="18385" xr:uid="{00000000-0005-0000-0000-0000F7470000}"/>
    <cellStyle name="Normal 24 4 2 5" xfId="18386" xr:uid="{00000000-0005-0000-0000-0000F8470000}"/>
    <cellStyle name="Normal 24 4 2 5 2" xfId="18387" xr:uid="{00000000-0005-0000-0000-0000F9470000}"/>
    <cellStyle name="Normal 24 4 2 6" xfId="18388" xr:uid="{00000000-0005-0000-0000-0000FA470000}"/>
    <cellStyle name="Normal 24 4 2 7" xfId="18389" xr:uid="{00000000-0005-0000-0000-0000FB470000}"/>
    <cellStyle name="Normal 24 4 2 8" xfId="18390" xr:uid="{00000000-0005-0000-0000-0000FC470000}"/>
    <cellStyle name="Normal 24 4 2_Lcc_inputs" xfId="18391" xr:uid="{00000000-0005-0000-0000-0000FD470000}"/>
    <cellStyle name="Normal 24 4 3" xfId="18392" xr:uid="{00000000-0005-0000-0000-0000FE470000}"/>
    <cellStyle name="Normal 24 4 3 2" xfId="18393" xr:uid="{00000000-0005-0000-0000-0000FF470000}"/>
    <cellStyle name="Normal 24 4 3 2 2" xfId="18394" xr:uid="{00000000-0005-0000-0000-000000480000}"/>
    <cellStyle name="Normal 24 4 3 2 2 2" xfId="18395" xr:uid="{00000000-0005-0000-0000-000001480000}"/>
    <cellStyle name="Normal 24 4 3 2 3" xfId="18396" xr:uid="{00000000-0005-0000-0000-000002480000}"/>
    <cellStyle name="Normal 24 4 3 3" xfId="18397" xr:uid="{00000000-0005-0000-0000-000003480000}"/>
    <cellStyle name="Normal 24 4 3 3 2" xfId="18398" xr:uid="{00000000-0005-0000-0000-000004480000}"/>
    <cellStyle name="Normal 24 4 3 3 2 2" xfId="18399" xr:uid="{00000000-0005-0000-0000-000005480000}"/>
    <cellStyle name="Normal 24 4 3 3 3" xfId="18400" xr:uid="{00000000-0005-0000-0000-000006480000}"/>
    <cellStyle name="Normal 24 4 3 4" xfId="18401" xr:uid="{00000000-0005-0000-0000-000007480000}"/>
    <cellStyle name="Normal 24 4 3 4 2" xfId="18402" xr:uid="{00000000-0005-0000-0000-000008480000}"/>
    <cellStyle name="Normal 24 4 3 5" xfId="18403" xr:uid="{00000000-0005-0000-0000-000009480000}"/>
    <cellStyle name="Normal 24 4 3_Lcc_inputs" xfId="18404" xr:uid="{00000000-0005-0000-0000-00000A480000}"/>
    <cellStyle name="Normal 24 4 4" xfId="18405" xr:uid="{00000000-0005-0000-0000-00000B480000}"/>
    <cellStyle name="Normal 24 4 4 2" xfId="18406" xr:uid="{00000000-0005-0000-0000-00000C480000}"/>
    <cellStyle name="Normal 24 4 4 2 2" xfId="18407" xr:uid="{00000000-0005-0000-0000-00000D480000}"/>
    <cellStyle name="Normal 24 4 4 2 3" xfId="18408" xr:uid="{00000000-0005-0000-0000-00000E480000}"/>
    <cellStyle name="Normal 24 4 4 3" xfId="18409" xr:uid="{00000000-0005-0000-0000-00000F480000}"/>
    <cellStyle name="Normal 24 4 4 4" xfId="18410" xr:uid="{00000000-0005-0000-0000-000010480000}"/>
    <cellStyle name="Normal 24 4 4_Lcc_inputs" xfId="18411" xr:uid="{00000000-0005-0000-0000-000011480000}"/>
    <cellStyle name="Normal 24 4 5" xfId="18412" xr:uid="{00000000-0005-0000-0000-000012480000}"/>
    <cellStyle name="Normal 24 4 5 2" xfId="18413" xr:uid="{00000000-0005-0000-0000-000013480000}"/>
    <cellStyle name="Normal 24 4 5 2 2" xfId="18414" xr:uid="{00000000-0005-0000-0000-000014480000}"/>
    <cellStyle name="Normal 24 4 5 3" xfId="18415" xr:uid="{00000000-0005-0000-0000-000015480000}"/>
    <cellStyle name="Normal 24 4 6" xfId="18416" xr:uid="{00000000-0005-0000-0000-000016480000}"/>
    <cellStyle name="Normal 24 4 6 2" xfId="18417" xr:uid="{00000000-0005-0000-0000-000017480000}"/>
    <cellStyle name="Normal 24 4 7" xfId="18418" xr:uid="{00000000-0005-0000-0000-000018480000}"/>
    <cellStyle name="Normal 24 4 8" xfId="18419" xr:uid="{00000000-0005-0000-0000-000019480000}"/>
    <cellStyle name="Normal 24 4 9" xfId="18420" xr:uid="{00000000-0005-0000-0000-00001A480000}"/>
    <cellStyle name="Normal 24 4_Lcc_inputs" xfId="18421" xr:uid="{00000000-0005-0000-0000-00001B480000}"/>
    <cellStyle name="Normal 24 5" xfId="18422" xr:uid="{00000000-0005-0000-0000-00001C480000}"/>
    <cellStyle name="Normal 24 5 2" xfId="18423" xr:uid="{00000000-0005-0000-0000-00001D480000}"/>
    <cellStyle name="Normal 24 5 2 2" xfId="18424" xr:uid="{00000000-0005-0000-0000-00001E480000}"/>
    <cellStyle name="Normal 24 5 2 2 2" xfId="18425" xr:uid="{00000000-0005-0000-0000-00001F480000}"/>
    <cellStyle name="Normal 24 5 2 2 2 2" xfId="18426" xr:uid="{00000000-0005-0000-0000-000020480000}"/>
    <cellStyle name="Normal 24 5 2 2 2 2 2" xfId="18427" xr:uid="{00000000-0005-0000-0000-000021480000}"/>
    <cellStyle name="Normal 24 5 2 2 2 3" xfId="18428" xr:uid="{00000000-0005-0000-0000-000022480000}"/>
    <cellStyle name="Normal 24 5 2 2 3" xfId="18429" xr:uid="{00000000-0005-0000-0000-000023480000}"/>
    <cellStyle name="Normal 24 5 2 2 3 2" xfId="18430" xr:uid="{00000000-0005-0000-0000-000024480000}"/>
    <cellStyle name="Normal 24 5 2 2 3 2 2" xfId="18431" xr:uid="{00000000-0005-0000-0000-000025480000}"/>
    <cellStyle name="Normal 24 5 2 2 3 3" xfId="18432" xr:uid="{00000000-0005-0000-0000-000026480000}"/>
    <cellStyle name="Normal 24 5 2 2 4" xfId="18433" xr:uid="{00000000-0005-0000-0000-000027480000}"/>
    <cellStyle name="Normal 24 5 2 2 4 2" xfId="18434" xr:uid="{00000000-0005-0000-0000-000028480000}"/>
    <cellStyle name="Normal 24 5 2 2 5" xfId="18435" xr:uid="{00000000-0005-0000-0000-000029480000}"/>
    <cellStyle name="Normal 24 5 2 2_Lcc_inputs" xfId="18436" xr:uid="{00000000-0005-0000-0000-00002A480000}"/>
    <cellStyle name="Normal 24 5 2 3" xfId="18437" xr:uid="{00000000-0005-0000-0000-00002B480000}"/>
    <cellStyle name="Normal 24 5 2 3 2" xfId="18438" xr:uid="{00000000-0005-0000-0000-00002C480000}"/>
    <cellStyle name="Normal 24 5 2 3 2 2" xfId="18439" xr:uid="{00000000-0005-0000-0000-00002D480000}"/>
    <cellStyle name="Normal 24 5 2 3 2 3" xfId="18440" xr:uid="{00000000-0005-0000-0000-00002E480000}"/>
    <cellStyle name="Normal 24 5 2 3 3" xfId="18441" xr:uid="{00000000-0005-0000-0000-00002F480000}"/>
    <cellStyle name="Normal 24 5 2 3 4" xfId="18442" xr:uid="{00000000-0005-0000-0000-000030480000}"/>
    <cellStyle name="Normal 24 5 2 3_Lcc_inputs" xfId="18443" xr:uid="{00000000-0005-0000-0000-000031480000}"/>
    <cellStyle name="Normal 24 5 2 4" xfId="18444" xr:uid="{00000000-0005-0000-0000-000032480000}"/>
    <cellStyle name="Normal 24 5 2 4 2" xfId="18445" xr:uid="{00000000-0005-0000-0000-000033480000}"/>
    <cellStyle name="Normal 24 5 2 4 2 2" xfId="18446" xr:uid="{00000000-0005-0000-0000-000034480000}"/>
    <cellStyle name="Normal 24 5 2 4 3" xfId="18447" xr:uid="{00000000-0005-0000-0000-000035480000}"/>
    <cellStyle name="Normal 24 5 2 5" xfId="18448" xr:uid="{00000000-0005-0000-0000-000036480000}"/>
    <cellStyle name="Normal 24 5 2 5 2" xfId="18449" xr:uid="{00000000-0005-0000-0000-000037480000}"/>
    <cellStyle name="Normal 24 5 2 6" xfId="18450" xr:uid="{00000000-0005-0000-0000-000038480000}"/>
    <cellStyle name="Normal 24 5 2 7" xfId="18451" xr:uid="{00000000-0005-0000-0000-000039480000}"/>
    <cellStyle name="Normal 24 5 2 8" xfId="18452" xr:uid="{00000000-0005-0000-0000-00003A480000}"/>
    <cellStyle name="Normal 24 5 2_Lcc_inputs" xfId="18453" xr:uid="{00000000-0005-0000-0000-00003B480000}"/>
    <cellStyle name="Normal 24 5 3" xfId="18454" xr:uid="{00000000-0005-0000-0000-00003C480000}"/>
    <cellStyle name="Normal 24 5 3 2" xfId="18455" xr:uid="{00000000-0005-0000-0000-00003D480000}"/>
    <cellStyle name="Normal 24 5 3 2 2" xfId="18456" xr:uid="{00000000-0005-0000-0000-00003E480000}"/>
    <cellStyle name="Normal 24 5 3 2 2 2" xfId="18457" xr:uid="{00000000-0005-0000-0000-00003F480000}"/>
    <cellStyle name="Normal 24 5 3 2 3" xfId="18458" xr:uid="{00000000-0005-0000-0000-000040480000}"/>
    <cellStyle name="Normal 24 5 3 3" xfId="18459" xr:uid="{00000000-0005-0000-0000-000041480000}"/>
    <cellStyle name="Normal 24 5 3 3 2" xfId="18460" xr:uid="{00000000-0005-0000-0000-000042480000}"/>
    <cellStyle name="Normal 24 5 3 3 2 2" xfId="18461" xr:uid="{00000000-0005-0000-0000-000043480000}"/>
    <cellStyle name="Normal 24 5 3 3 3" xfId="18462" xr:uid="{00000000-0005-0000-0000-000044480000}"/>
    <cellStyle name="Normal 24 5 3 4" xfId="18463" xr:uid="{00000000-0005-0000-0000-000045480000}"/>
    <cellStyle name="Normal 24 5 3 4 2" xfId="18464" xr:uid="{00000000-0005-0000-0000-000046480000}"/>
    <cellStyle name="Normal 24 5 3 5" xfId="18465" xr:uid="{00000000-0005-0000-0000-000047480000}"/>
    <cellStyle name="Normal 24 5 3_Lcc_inputs" xfId="18466" xr:uid="{00000000-0005-0000-0000-000048480000}"/>
    <cellStyle name="Normal 24 5 4" xfId="18467" xr:uid="{00000000-0005-0000-0000-000049480000}"/>
    <cellStyle name="Normal 24 5 4 2" xfId="18468" xr:uid="{00000000-0005-0000-0000-00004A480000}"/>
    <cellStyle name="Normal 24 5 4 2 2" xfId="18469" xr:uid="{00000000-0005-0000-0000-00004B480000}"/>
    <cellStyle name="Normal 24 5 4 2 3" xfId="18470" xr:uid="{00000000-0005-0000-0000-00004C480000}"/>
    <cellStyle name="Normal 24 5 4 3" xfId="18471" xr:uid="{00000000-0005-0000-0000-00004D480000}"/>
    <cellStyle name="Normal 24 5 4 4" xfId="18472" xr:uid="{00000000-0005-0000-0000-00004E480000}"/>
    <cellStyle name="Normal 24 5 4_Lcc_inputs" xfId="18473" xr:uid="{00000000-0005-0000-0000-00004F480000}"/>
    <cellStyle name="Normal 24 5 5" xfId="18474" xr:uid="{00000000-0005-0000-0000-000050480000}"/>
    <cellStyle name="Normal 24 5 5 2" xfId="18475" xr:uid="{00000000-0005-0000-0000-000051480000}"/>
    <cellStyle name="Normal 24 5 5 2 2" xfId="18476" xr:uid="{00000000-0005-0000-0000-000052480000}"/>
    <cellStyle name="Normal 24 5 5 3" xfId="18477" xr:uid="{00000000-0005-0000-0000-000053480000}"/>
    <cellStyle name="Normal 24 5 6" xfId="18478" xr:uid="{00000000-0005-0000-0000-000054480000}"/>
    <cellStyle name="Normal 24 5 6 2" xfId="18479" xr:uid="{00000000-0005-0000-0000-000055480000}"/>
    <cellStyle name="Normal 24 5 7" xfId="18480" xr:uid="{00000000-0005-0000-0000-000056480000}"/>
    <cellStyle name="Normal 24 5 8" xfId="18481" xr:uid="{00000000-0005-0000-0000-000057480000}"/>
    <cellStyle name="Normal 24 5 9" xfId="18482" xr:uid="{00000000-0005-0000-0000-000058480000}"/>
    <cellStyle name="Normal 24 5_Lcc_inputs" xfId="18483" xr:uid="{00000000-0005-0000-0000-000059480000}"/>
    <cellStyle name="Normal 24 6" xfId="18484" xr:uid="{00000000-0005-0000-0000-00005A480000}"/>
    <cellStyle name="Normal 24 6 2" xfId="18485" xr:uid="{00000000-0005-0000-0000-00005B480000}"/>
    <cellStyle name="Normal 24 6 2 2" xfId="18486" xr:uid="{00000000-0005-0000-0000-00005C480000}"/>
    <cellStyle name="Normal 24 6 2 2 2" xfId="18487" xr:uid="{00000000-0005-0000-0000-00005D480000}"/>
    <cellStyle name="Normal 24 6 2 2 2 2" xfId="18488" xr:uid="{00000000-0005-0000-0000-00005E480000}"/>
    <cellStyle name="Normal 24 6 2 2 2 2 2" xfId="18489" xr:uid="{00000000-0005-0000-0000-00005F480000}"/>
    <cellStyle name="Normal 24 6 2 2 2 3" xfId="18490" xr:uid="{00000000-0005-0000-0000-000060480000}"/>
    <cellStyle name="Normal 24 6 2 2 3" xfId="18491" xr:uid="{00000000-0005-0000-0000-000061480000}"/>
    <cellStyle name="Normal 24 6 2 2 3 2" xfId="18492" xr:uid="{00000000-0005-0000-0000-000062480000}"/>
    <cellStyle name="Normal 24 6 2 2 3 2 2" xfId="18493" xr:uid="{00000000-0005-0000-0000-000063480000}"/>
    <cellStyle name="Normal 24 6 2 2 3 3" xfId="18494" xr:uid="{00000000-0005-0000-0000-000064480000}"/>
    <cellStyle name="Normal 24 6 2 2 4" xfId="18495" xr:uid="{00000000-0005-0000-0000-000065480000}"/>
    <cellStyle name="Normal 24 6 2 2 4 2" xfId="18496" xr:uid="{00000000-0005-0000-0000-000066480000}"/>
    <cellStyle name="Normal 24 6 2 2 5" xfId="18497" xr:uid="{00000000-0005-0000-0000-000067480000}"/>
    <cellStyle name="Normal 24 6 2 2_Lcc_inputs" xfId="18498" xr:uid="{00000000-0005-0000-0000-000068480000}"/>
    <cellStyle name="Normal 24 6 2 3" xfId="18499" xr:uid="{00000000-0005-0000-0000-000069480000}"/>
    <cellStyle name="Normal 24 6 2 3 2" xfId="18500" xr:uid="{00000000-0005-0000-0000-00006A480000}"/>
    <cellStyle name="Normal 24 6 2 3 2 2" xfId="18501" xr:uid="{00000000-0005-0000-0000-00006B480000}"/>
    <cellStyle name="Normal 24 6 2 3 2 3" xfId="18502" xr:uid="{00000000-0005-0000-0000-00006C480000}"/>
    <cellStyle name="Normal 24 6 2 3 3" xfId="18503" xr:uid="{00000000-0005-0000-0000-00006D480000}"/>
    <cellStyle name="Normal 24 6 2 3 4" xfId="18504" xr:uid="{00000000-0005-0000-0000-00006E480000}"/>
    <cellStyle name="Normal 24 6 2 3_Lcc_inputs" xfId="18505" xr:uid="{00000000-0005-0000-0000-00006F480000}"/>
    <cellStyle name="Normal 24 6 2 4" xfId="18506" xr:uid="{00000000-0005-0000-0000-000070480000}"/>
    <cellStyle name="Normal 24 6 2 4 2" xfId="18507" xr:uid="{00000000-0005-0000-0000-000071480000}"/>
    <cellStyle name="Normal 24 6 2 4 2 2" xfId="18508" xr:uid="{00000000-0005-0000-0000-000072480000}"/>
    <cellStyle name="Normal 24 6 2 4 3" xfId="18509" xr:uid="{00000000-0005-0000-0000-000073480000}"/>
    <cellStyle name="Normal 24 6 2 5" xfId="18510" xr:uid="{00000000-0005-0000-0000-000074480000}"/>
    <cellStyle name="Normal 24 6 2 5 2" xfId="18511" xr:uid="{00000000-0005-0000-0000-000075480000}"/>
    <cellStyle name="Normal 24 6 2 6" xfId="18512" xr:uid="{00000000-0005-0000-0000-000076480000}"/>
    <cellStyle name="Normal 24 6 2 7" xfId="18513" xr:uid="{00000000-0005-0000-0000-000077480000}"/>
    <cellStyle name="Normal 24 6 2 8" xfId="18514" xr:uid="{00000000-0005-0000-0000-000078480000}"/>
    <cellStyle name="Normal 24 6 2_Lcc_inputs" xfId="18515" xr:uid="{00000000-0005-0000-0000-000079480000}"/>
    <cellStyle name="Normal 24 6 3" xfId="18516" xr:uid="{00000000-0005-0000-0000-00007A480000}"/>
    <cellStyle name="Normal 24 6 3 2" xfId="18517" xr:uid="{00000000-0005-0000-0000-00007B480000}"/>
    <cellStyle name="Normal 24 6 3 2 2" xfId="18518" xr:uid="{00000000-0005-0000-0000-00007C480000}"/>
    <cellStyle name="Normal 24 6 3 2 2 2" xfId="18519" xr:uid="{00000000-0005-0000-0000-00007D480000}"/>
    <cellStyle name="Normal 24 6 3 2 3" xfId="18520" xr:uid="{00000000-0005-0000-0000-00007E480000}"/>
    <cellStyle name="Normal 24 6 3 3" xfId="18521" xr:uid="{00000000-0005-0000-0000-00007F480000}"/>
    <cellStyle name="Normal 24 6 3 3 2" xfId="18522" xr:uid="{00000000-0005-0000-0000-000080480000}"/>
    <cellStyle name="Normal 24 6 3 3 2 2" xfId="18523" xr:uid="{00000000-0005-0000-0000-000081480000}"/>
    <cellStyle name="Normal 24 6 3 3 3" xfId="18524" xr:uid="{00000000-0005-0000-0000-000082480000}"/>
    <cellStyle name="Normal 24 6 3 4" xfId="18525" xr:uid="{00000000-0005-0000-0000-000083480000}"/>
    <cellStyle name="Normal 24 6 3 4 2" xfId="18526" xr:uid="{00000000-0005-0000-0000-000084480000}"/>
    <cellStyle name="Normal 24 6 3 5" xfId="18527" xr:uid="{00000000-0005-0000-0000-000085480000}"/>
    <cellStyle name="Normal 24 6 3_Lcc_inputs" xfId="18528" xr:uid="{00000000-0005-0000-0000-000086480000}"/>
    <cellStyle name="Normal 24 6 4" xfId="18529" xr:uid="{00000000-0005-0000-0000-000087480000}"/>
    <cellStyle name="Normal 24 6 4 2" xfId="18530" xr:uid="{00000000-0005-0000-0000-000088480000}"/>
    <cellStyle name="Normal 24 6 4 2 2" xfId="18531" xr:uid="{00000000-0005-0000-0000-000089480000}"/>
    <cellStyle name="Normal 24 6 4 2 3" xfId="18532" xr:uid="{00000000-0005-0000-0000-00008A480000}"/>
    <cellStyle name="Normal 24 6 4 3" xfId="18533" xr:uid="{00000000-0005-0000-0000-00008B480000}"/>
    <cellStyle name="Normal 24 6 4 4" xfId="18534" xr:uid="{00000000-0005-0000-0000-00008C480000}"/>
    <cellStyle name="Normal 24 6 4_Lcc_inputs" xfId="18535" xr:uid="{00000000-0005-0000-0000-00008D480000}"/>
    <cellStyle name="Normal 24 6 5" xfId="18536" xr:uid="{00000000-0005-0000-0000-00008E480000}"/>
    <cellStyle name="Normal 24 6 5 2" xfId="18537" xr:uid="{00000000-0005-0000-0000-00008F480000}"/>
    <cellStyle name="Normal 24 6 5 2 2" xfId="18538" xr:uid="{00000000-0005-0000-0000-000090480000}"/>
    <cellStyle name="Normal 24 6 5 3" xfId="18539" xr:uid="{00000000-0005-0000-0000-000091480000}"/>
    <cellStyle name="Normal 24 6 6" xfId="18540" xr:uid="{00000000-0005-0000-0000-000092480000}"/>
    <cellStyle name="Normal 24 6 6 2" xfId="18541" xr:uid="{00000000-0005-0000-0000-000093480000}"/>
    <cellStyle name="Normal 24 6 7" xfId="18542" xr:uid="{00000000-0005-0000-0000-000094480000}"/>
    <cellStyle name="Normal 24 6 8" xfId="18543" xr:uid="{00000000-0005-0000-0000-000095480000}"/>
    <cellStyle name="Normal 24 6 9" xfId="18544" xr:uid="{00000000-0005-0000-0000-000096480000}"/>
    <cellStyle name="Normal 24 6_Lcc_inputs" xfId="18545" xr:uid="{00000000-0005-0000-0000-000097480000}"/>
    <cellStyle name="Normal 24 7" xfId="18546" xr:uid="{00000000-0005-0000-0000-000098480000}"/>
    <cellStyle name="Normal 24 7 2" xfId="18547" xr:uid="{00000000-0005-0000-0000-000099480000}"/>
    <cellStyle name="Normal 24 7 2 2" xfId="18548" xr:uid="{00000000-0005-0000-0000-00009A480000}"/>
    <cellStyle name="Normal 24 7 2 2 2" xfId="18549" xr:uid="{00000000-0005-0000-0000-00009B480000}"/>
    <cellStyle name="Normal 24 7 2 2 2 2" xfId="18550" xr:uid="{00000000-0005-0000-0000-00009C480000}"/>
    <cellStyle name="Normal 24 7 2 2 2 2 2" xfId="18551" xr:uid="{00000000-0005-0000-0000-00009D480000}"/>
    <cellStyle name="Normal 24 7 2 2 2 3" xfId="18552" xr:uid="{00000000-0005-0000-0000-00009E480000}"/>
    <cellStyle name="Normal 24 7 2 2 3" xfId="18553" xr:uid="{00000000-0005-0000-0000-00009F480000}"/>
    <cellStyle name="Normal 24 7 2 2 3 2" xfId="18554" xr:uid="{00000000-0005-0000-0000-0000A0480000}"/>
    <cellStyle name="Normal 24 7 2 2 3 2 2" xfId="18555" xr:uid="{00000000-0005-0000-0000-0000A1480000}"/>
    <cellStyle name="Normal 24 7 2 2 3 3" xfId="18556" xr:uid="{00000000-0005-0000-0000-0000A2480000}"/>
    <cellStyle name="Normal 24 7 2 2 4" xfId="18557" xr:uid="{00000000-0005-0000-0000-0000A3480000}"/>
    <cellStyle name="Normal 24 7 2 2 4 2" xfId="18558" xr:uid="{00000000-0005-0000-0000-0000A4480000}"/>
    <cellStyle name="Normal 24 7 2 2 5" xfId="18559" xr:uid="{00000000-0005-0000-0000-0000A5480000}"/>
    <cellStyle name="Normal 24 7 2 2_Lcc_inputs" xfId="18560" xr:uid="{00000000-0005-0000-0000-0000A6480000}"/>
    <cellStyle name="Normal 24 7 2 3" xfId="18561" xr:uid="{00000000-0005-0000-0000-0000A7480000}"/>
    <cellStyle name="Normal 24 7 2 3 2" xfId="18562" xr:uid="{00000000-0005-0000-0000-0000A8480000}"/>
    <cellStyle name="Normal 24 7 2 3 2 2" xfId="18563" xr:uid="{00000000-0005-0000-0000-0000A9480000}"/>
    <cellStyle name="Normal 24 7 2 3 2 3" xfId="18564" xr:uid="{00000000-0005-0000-0000-0000AA480000}"/>
    <cellStyle name="Normal 24 7 2 3 3" xfId="18565" xr:uid="{00000000-0005-0000-0000-0000AB480000}"/>
    <cellStyle name="Normal 24 7 2 3 4" xfId="18566" xr:uid="{00000000-0005-0000-0000-0000AC480000}"/>
    <cellStyle name="Normal 24 7 2 3_Lcc_inputs" xfId="18567" xr:uid="{00000000-0005-0000-0000-0000AD480000}"/>
    <cellStyle name="Normal 24 7 2 4" xfId="18568" xr:uid="{00000000-0005-0000-0000-0000AE480000}"/>
    <cellStyle name="Normal 24 7 2 4 2" xfId="18569" xr:uid="{00000000-0005-0000-0000-0000AF480000}"/>
    <cellStyle name="Normal 24 7 2 4 2 2" xfId="18570" xr:uid="{00000000-0005-0000-0000-0000B0480000}"/>
    <cellStyle name="Normal 24 7 2 4 3" xfId="18571" xr:uid="{00000000-0005-0000-0000-0000B1480000}"/>
    <cellStyle name="Normal 24 7 2 5" xfId="18572" xr:uid="{00000000-0005-0000-0000-0000B2480000}"/>
    <cellStyle name="Normal 24 7 2 5 2" xfId="18573" xr:uid="{00000000-0005-0000-0000-0000B3480000}"/>
    <cellStyle name="Normal 24 7 2 6" xfId="18574" xr:uid="{00000000-0005-0000-0000-0000B4480000}"/>
    <cellStyle name="Normal 24 7 2 7" xfId="18575" xr:uid="{00000000-0005-0000-0000-0000B5480000}"/>
    <cellStyle name="Normal 24 7 2 8" xfId="18576" xr:uid="{00000000-0005-0000-0000-0000B6480000}"/>
    <cellStyle name="Normal 24 7 2_Lcc_inputs" xfId="18577" xr:uid="{00000000-0005-0000-0000-0000B7480000}"/>
    <cellStyle name="Normal 24 7 3" xfId="18578" xr:uid="{00000000-0005-0000-0000-0000B8480000}"/>
    <cellStyle name="Normal 24 7 3 2" xfId="18579" xr:uid="{00000000-0005-0000-0000-0000B9480000}"/>
    <cellStyle name="Normal 24 7 3 2 2" xfId="18580" xr:uid="{00000000-0005-0000-0000-0000BA480000}"/>
    <cellStyle name="Normal 24 7 3 2 2 2" xfId="18581" xr:uid="{00000000-0005-0000-0000-0000BB480000}"/>
    <cellStyle name="Normal 24 7 3 2 3" xfId="18582" xr:uid="{00000000-0005-0000-0000-0000BC480000}"/>
    <cellStyle name="Normal 24 7 3 3" xfId="18583" xr:uid="{00000000-0005-0000-0000-0000BD480000}"/>
    <cellStyle name="Normal 24 7 3 3 2" xfId="18584" xr:uid="{00000000-0005-0000-0000-0000BE480000}"/>
    <cellStyle name="Normal 24 7 3 3 2 2" xfId="18585" xr:uid="{00000000-0005-0000-0000-0000BF480000}"/>
    <cellStyle name="Normal 24 7 3 3 3" xfId="18586" xr:uid="{00000000-0005-0000-0000-0000C0480000}"/>
    <cellStyle name="Normal 24 7 3 4" xfId="18587" xr:uid="{00000000-0005-0000-0000-0000C1480000}"/>
    <cellStyle name="Normal 24 7 3 4 2" xfId="18588" xr:uid="{00000000-0005-0000-0000-0000C2480000}"/>
    <cellStyle name="Normal 24 7 3 5" xfId="18589" xr:uid="{00000000-0005-0000-0000-0000C3480000}"/>
    <cellStyle name="Normal 24 7 3_Lcc_inputs" xfId="18590" xr:uid="{00000000-0005-0000-0000-0000C4480000}"/>
    <cellStyle name="Normal 24 7 4" xfId="18591" xr:uid="{00000000-0005-0000-0000-0000C5480000}"/>
    <cellStyle name="Normal 24 7 4 2" xfId="18592" xr:uid="{00000000-0005-0000-0000-0000C6480000}"/>
    <cellStyle name="Normal 24 7 4 2 2" xfId="18593" xr:uid="{00000000-0005-0000-0000-0000C7480000}"/>
    <cellStyle name="Normal 24 7 4 2 3" xfId="18594" xr:uid="{00000000-0005-0000-0000-0000C8480000}"/>
    <cellStyle name="Normal 24 7 4 3" xfId="18595" xr:uid="{00000000-0005-0000-0000-0000C9480000}"/>
    <cellStyle name="Normal 24 7 4 4" xfId="18596" xr:uid="{00000000-0005-0000-0000-0000CA480000}"/>
    <cellStyle name="Normal 24 7 4_Lcc_inputs" xfId="18597" xr:uid="{00000000-0005-0000-0000-0000CB480000}"/>
    <cellStyle name="Normal 24 7 5" xfId="18598" xr:uid="{00000000-0005-0000-0000-0000CC480000}"/>
    <cellStyle name="Normal 24 7 5 2" xfId="18599" xr:uid="{00000000-0005-0000-0000-0000CD480000}"/>
    <cellStyle name="Normal 24 7 5 2 2" xfId="18600" xr:uid="{00000000-0005-0000-0000-0000CE480000}"/>
    <cellStyle name="Normal 24 7 5 3" xfId="18601" xr:uid="{00000000-0005-0000-0000-0000CF480000}"/>
    <cellStyle name="Normal 24 7 6" xfId="18602" xr:uid="{00000000-0005-0000-0000-0000D0480000}"/>
    <cellStyle name="Normal 24 7 6 2" xfId="18603" xr:uid="{00000000-0005-0000-0000-0000D1480000}"/>
    <cellStyle name="Normal 24 7 7" xfId="18604" xr:uid="{00000000-0005-0000-0000-0000D2480000}"/>
    <cellStyle name="Normal 24 7 8" xfId="18605" xr:uid="{00000000-0005-0000-0000-0000D3480000}"/>
    <cellStyle name="Normal 24 7 9" xfId="18606" xr:uid="{00000000-0005-0000-0000-0000D4480000}"/>
    <cellStyle name="Normal 24 7_Lcc_inputs" xfId="18607" xr:uid="{00000000-0005-0000-0000-0000D5480000}"/>
    <cellStyle name="Normal 24 8" xfId="18608" xr:uid="{00000000-0005-0000-0000-0000D6480000}"/>
    <cellStyle name="Normal 24 8 2" xfId="18609" xr:uid="{00000000-0005-0000-0000-0000D7480000}"/>
    <cellStyle name="Normal 24 8 2 2" xfId="18610" xr:uid="{00000000-0005-0000-0000-0000D8480000}"/>
    <cellStyle name="Normal 24 8 2 2 2" xfId="18611" xr:uid="{00000000-0005-0000-0000-0000D9480000}"/>
    <cellStyle name="Normal 24 8 2 2 2 2" xfId="18612" xr:uid="{00000000-0005-0000-0000-0000DA480000}"/>
    <cellStyle name="Normal 24 8 2 2 3" xfId="18613" xr:uid="{00000000-0005-0000-0000-0000DB480000}"/>
    <cellStyle name="Normal 24 8 2 3" xfId="18614" xr:uid="{00000000-0005-0000-0000-0000DC480000}"/>
    <cellStyle name="Normal 24 8 2 3 2" xfId="18615" xr:uid="{00000000-0005-0000-0000-0000DD480000}"/>
    <cellStyle name="Normal 24 8 2 3 2 2" xfId="18616" xr:uid="{00000000-0005-0000-0000-0000DE480000}"/>
    <cellStyle name="Normal 24 8 2 3 3" xfId="18617" xr:uid="{00000000-0005-0000-0000-0000DF480000}"/>
    <cellStyle name="Normal 24 8 2 4" xfId="18618" xr:uid="{00000000-0005-0000-0000-0000E0480000}"/>
    <cellStyle name="Normal 24 8 2 4 2" xfId="18619" xr:uid="{00000000-0005-0000-0000-0000E1480000}"/>
    <cellStyle name="Normal 24 8 2 5" xfId="18620" xr:uid="{00000000-0005-0000-0000-0000E2480000}"/>
    <cellStyle name="Normal 24 8 2_Lcc_inputs" xfId="18621" xr:uid="{00000000-0005-0000-0000-0000E3480000}"/>
    <cellStyle name="Normal 24 8 3" xfId="18622" xr:uid="{00000000-0005-0000-0000-0000E4480000}"/>
    <cellStyle name="Normal 24 8 3 2" xfId="18623" xr:uid="{00000000-0005-0000-0000-0000E5480000}"/>
    <cellStyle name="Normal 24 8 3 2 2" xfId="18624" xr:uid="{00000000-0005-0000-0000-0000E6480000}"/>
    <cellStyle name="Normal 24 8 3 2 3" xfId="18625" xr:uid="{00000000-0005-0000-0000-0000E7480000}"/>
    <cellStyle name="Normal 24 8 3 3" xfId="18626" xr:uid="{00000000-0005-0000-0000-0000E8480000}"/>
    <cellStyle name="Normal 24 8 3 4" xfId="18627" xr:uid="{00000000-0005-0000-0000-0000E9480000}"/>
    <cellStyle name="Normal 24 8 3_Lcc_inputs" xfId="18628" xr:uid="{00000000-0005-0000-0000-0000EA480000}"/>
    <cellStyle name="Normal 24 8 4" xfId="18629" xr:uid="{00000000-0005-0000-0000-0000EB480000}"/>
    <cellStyle name="Normal 24 8 4 2" xfId="18630" xr:uid="{00000000-0005-0000-0000-0000EC480000}"/>
    <cellStyle name="Normal 24 8 4 2 2" xfId="18631" xr:uid="{00000000-0005-0000-0000-0000ED480000}"/>
    <cellStyle name="Normal 24 8 4 3" xfId="18632" xr:uid="{00000000-0005-0000-0000-0000EE480000}"/>
    <cellStyle name="Normal 24 8 5" xfId="18633" xr:uid="{00000000-0005-0000-0000-0000EF480000}"/>
    <cellStyle name="Normal 24 8 5 2" xfId="18634" xr:uid="{00000000-0005-0000-0000-0000F0480000}"/>
    <cellStyle name="Normal 24 8 6" xfId="18635" xr:uid="{00000000-0005-0000-0000-0000F1480000}"/>
    <cellStyle name="Normal 24 8 7" xfId="18636" xr:uid="{00000000-0005-0000-0000-0000F2480000}"/>
    <cellStyle name="Normal 24 8 8" xfId="18637" xr:uid="{00000000-0005-0000-0000-0000F3480000}"/>
    <cellStyle name="Normal 24 8_Lcc_inputs" xfId="18638" xr:uid="{00000000-0005-0000-0000-0000F4480000}"/>
    <cellStyle name="Normal 24 9" xfId="18639" xr:uid="{00000000-0005-0000-0000-0000F5480000}"/>
    <cellStyle name="Normal 24 9 2" xfId="18640" xr:uid="{00000000-0005-0000-0000-0000F6480000}"/>
    <cellStyle name="Normal 24 9 2 2" xfId="18641" xr:uid="{00000000-0005-0000-0000-0000F7480000}"/>
    <cellStyle name="Normal 24 9 2 2 2" xfId="18642" xr:uid="{00000000-0005-0000-0000-0000F8480000}"/>
    <cellStyle name="Normal 24 9 2 2 2 2" xfId="18643" xr:uid="{00000000-0005-0000-0000-0000F9480000}"/>
    <cellStyle name="Normal 24 9 2 2 3" xfId="18644" xr:uid="{00000000-0005-0000-0000-0000FA480000}"/>
    <cellStyle name="Normal 24 9 2 3" xfId="18645" xr:uid="{00000000-0005-0000-0000-0000FB480000}"/>
    <cellStyle name="Normal 24 9 2 3 2" xfId="18646" xr:uid="{00000000-0005-0000-0000-0000FC480000}"/>
    <cellStyle name="Normal 24 9 2 3 2 2" xfId="18647" xr:uid="{00000000-0005-0000-0000-0000FD480000}"/>
    <cellStyle name="Normal 24 9 2 3 3" xfId="18648" xr:uid="{00000000-0005-0000-0000-0000FE480000}"/>
    <cellStyle name="Normal 24 9 2 4" xfId="18649" xr:uid="{00000000-0005-0000-0000-0000FF480000}"/>
    <cellStyle name="Normal 24 9 2 4 2" xfId="18650" xr:uid="{00000000-0005-0000-0000-000000490000}"/>
    <cellStyle name="Normal 24 9 2 5" xfId="18651" xr:uid="{00000000-0005-0000-0000-000001490000}"/>
    <cellStyle name="Normal 24 9 2_Lcc_inputs" xfId="18652" xr:uid="{00000000-0005-0000-0000-000002490000}"/>
    <cellStyle name="Normal 24 9 3" xfId="18653" xr:uid="{00000000-0005-0000-0000-000003490000}"/>
    <cellStyle name="Normal 24 9 3 2" xfId="18654" xr:uid="{00000000-0005-0000-0000-000004490000}"/>
    <cellStyle name="Normal 24 9 3 2 2" xfId="18655" xr:uid="{00000000-0005-0000-0000-000005490000}"/>
    <cellStyle name="Normal 24 9 3 2 3" xfId="18656" xr:uid="{00000000-0005-0000-0000-000006490000}"/>
    <cellStyle name="Normal 24 9 3 3" xfId="18657" xr:uid="{00000000-0005-0000-0000-000007490000}"/>
    <cellStyle name="Normal 24 9 3 4" xfId="18658" xr:uid="{00000000-0005-0000-0000-000008490000}"/>
    <cellStyle name="Normal 24 9 3_Lcc_inputs" xfId="18659" xr:uid="{00000000-0005-0000-0000-000009490000}"/>
    <cellStyle name="Normal 24 9 4" xfId="18660" xr:uid="{00000000-0005-0000-0000-00000A490000}"/>
    <cellStyle name="Normal 24 9 4 2" xfId="18661" xr:uid="{00000000-0005-0000-0000-00000B490000}"/>
    <cellStyle name="Normal 24 9 4 2 2" xfId="18662" xr:uid="{00000000-0005-0000-0000-00000C490000}"/>
    <cellStyle name="Normal 24 9 4 3" xfId="18663" xr:uid="{00000000-0005-0000-0000-00000D490000}"/>
    <cellStyle name="Normal 24 9 5" xfId="18664" xr:uid="{00000000-0005-0000-0000-00000E490000}"/>
    <cellStyle name="Normal 24 9 5 2" xfId="18665" xr:uid="{00000000-0005-0000-0000-00000F490000}"/>
    <cellStyle name="Normal 24 9 6" xfId="18666" xr:uid="{00000000-0005-0000-0000-000010490000}"/>
    <cellStyle name="Normal 24 9 7" xfId="18667" xr:uid="{00000000-0005-0000-0000-000011490000}"/>
    <cellStyle name="Normal 24 9 8" xfId="18668" xr:uid="{00000000-0005-0000-0000-000012490000}"/>
    <cellStyle name="Normal 24 9_Lcc_inputs" xfId="18669" xr:uid="{00000000-0005-0000-0000-000013490000}"/>
    <cellStyle name="Normal 24_Lcc_inputs" xfId="18670" xr:uid="{00000000-0005-0000-0000-000014490000}"/>
    <cellStyle name="Normal 25" xfId="18671" xr:uid="{00000000-0005-0000-0000-000015490000}"/>
    <cellStyle name="Normal 25 10" xfId="18672" xr:uid="{00000000-0005-0000-0000-000016490000}"/>
    <cellStyle name="Normal 25 10 2" xfId="18673" xr:uid="{00000000-0005-0000-0000-000017490000}"/>
    <cellStyle name="Normal 25 10 2 2" xfId="18674" xr:uid="{00000000-0005-0000-0000-000018490000}"/>
    <cellStyle name="Normal 25 10 2 2 2" xfId="18675" xr:uid="{00000000-0005-0000-0000-000019490000}"/>
    <cellStyle name="Normal 25 10 2 2 3" xfId="18676" xr:uid="{00000000-0005-0000-0000-00001A490000}"/>
    <cellStyle name="Normal 25 10 2 3" xfId="18677" xr:uid="{00000000-0005-0000-0000-00001B490000}"/>
    <cellStyle name="Normal 25 10 2 4" xfId="18678" xr:uid="{00000000-0005-0000-0000-00001C490000}"/>
    <cellStyle name="Normal 25 10 2_Lcc_inputs" xfId="18679" xr:uid="{00000000-0005-0000-0000-00001D490000}"/>
    <cellStyle name="Normal 25 10 3" xfId="18680" xr:uid="{00000000-0005-0000-0000-00001E490000}"/>
    <cellStyle name="Normal 25 10 3 2" xfId="18681" xr:uid="{00000000-0005-0000-0000-00001F490000}"/>
    <cellStyle name="Normal 25 10 3 2 2" xfId="18682" xr:uid="{00000000-0005-0000-0000-000020490000}"/>
    <cellStyle name="Normal 25 10 3 3" xfId="18683" xr:uid="{00000000-0005-0000-0000-000021490000}"/>
    <cellStyle name="Normal 25 10 4" xfId="18684" xr:uid="{00000000-0005-0000-0000-000022490000}"/>
    <cellStyle name="Normal 25 10 4 2" xfId="18685" xr:uid="{00000000-0005-0000-0000-000023490000}"/>
    <cellStyle name="Normal 25 10 5" xfId="18686" xr:uid="{00000000-0005-0000-0000-000024490000}"/>
    <cellStyle name="Normal 25 10 6" xfId="18687" xr:uid="{00000000-0005-0000-0000-000025490000}"/>
    <cellStyle name="Normal 25 10 7" xfId="18688" xr:uid="{00000000-0005-0000-0000-000026490000}"/>
    <cellStyle name="Normal 25 10_Lcc_inputs" xfId="18689" xr:uid="{00000000-0005-0000-0000-000027490000}"/>
    <cellStyle name="Normal 25 11" xfId="18690" xr:uid="{00000000-0005-0000-0000-000028490000}"/>
    <cellStyle name="Normal 25 11 2" xfId="18691" xr:uid="{00000000-0005-0000-0000-000029490000}"/>
    <cellStyle name="Normal 25 11 2 2" xfId="18692" xr:uid="{00000000-0005-0000-0000-00002A490000}"/>
    <cellStyle name="Normal 25 11 2 3" xfId="18693" xr:uid="{00000000-0005-0000-0000-00002B490000}"/>
    <cellStyle name="Normal 25 11 3" xfId="18694" xr:uid="{00000000-0005-0000-0000-00002C490000}"/>
    <cellStyle name="Normal 25 11 3 2" xfId="18695" xr:uid="{00000000-0005-0000-0000-00002D490000}"/>
    <cellStyle name="Normal 25 11 4" xfId="18696" xr:uid="{00000000-0005-0000-0000-00002E490000}"/>
    <cellStyle name="Normal 25 11 5" xfId="18697" xr:uid="{00000000-0005-0000-0000-00002F490000}"/>
    <cellStyle name="Normal 25 11_Lcc_inputs" xfId="18698" xr:uid="{00000000-0005-0000-0000-000030490000}"/>
    <cellStyle name="Normal 25 12" xfId="18699" xr:uid="{00000000-0005-0000-0000-000031490000}"/>
    <cellStyle name="Normal 25 12 2" xfId="18700" xr:uid="{00000000-0005-0000-0000-000032490000}"/>
    <cellStyle name="Normal 25 12 2 2" xfId="18701" xr:uid="{00000000-0005-0000-0000-000033490000}"/>
    <cellStyle name="Normal 25 12 2 3" xfId="18702" xr:uid="{00000000-0005-0000-0000-000034490000}"/>
    <cellStyle name="Normal 25 12 3" xfId="18703" xr:uid="{00000000-0005-0000-0000-000035490000}"/>
    <cellStyle name="Normal 25 12 4" xfId="18704" xr:uid="{00000000-0005-0000-0000-000036490000}"/>
    <cellStyle name="Normal 25 12_Lcc_inputs" xfId="18705" xr:uid="{00000000-0005-0000-0000-000037490000}"/>
    <cellStyle name="Normal 25 13" xfId="18706" xr:uid="{00000000-0005-0000-0000-000038490000}"/>
    <cellStyle name="Normal 25 13 2" xfId="18707" xr:uid="{00000000-0005-0000-0000-000039490000}"/>
    <cellStyle name="Normal 25 13 3" xfId="18708" xr:uid="{00000000-0005-0000-0000-00003A490000}"/>
    <cellStyle name="Normal 25 14" xfId="18709" xr:uid="{00000000-0005-0000-0000-00003B490000}"/>
    <cellStyle name="Normal 25 14 2" xfId="18710" xr:uid="{00000000-0005-0000-0000-00003C490000}"/>
    <cellStyle name="Normal 25 15" xfId="18711" xr:uid="{00000000-0005-0000-0000-00003D490000}"/>
    <cellStyle name="Normal 25 16" xfId="18712" xr:uid="{00000000-0005-0000-0000-00003E490000}"/>
    <cellStyle name="Normal 25 2" xfId="18713" xr:uid="{00000000-0005-0000-0000-00003F490000}"/>
    <cellStyle name="Normal 25 2 10" xfId="18714" xr:uid="{00000000-0005-0000-0000-000040490000}"/>
    <cellStyle name="Normal 25 2 2" xfId="18715" xr:uid="{00000000-0005-0000-0000-000041490000}"/>
    <cellStyle name="Normal 25 2 2 2" xfId="18716" xr:uid="{00000000-0005-0000-0000-000042490000}"/>
    <cellStyle name="Normal 25 2 2 2 2" xfId="18717" xr:uid="{00000000-0005-0000-0000-000043490000}"/>
    <cellStyle name="Normal 25 2 2 2 2 2" xfId="18718" xr:uid="{00000000-0005-0000-0000-000044490000}"/>
    <cellStyle name="Normal 25 2 2 2 2 2 2" xfId="18719" xr:uid="{00000000-0005-0000-0000-000045490000}"/>
    <cellStyle name="Normal 25 2 2 2 2 3" xfId="18720" xr:uid="{00000000-0005-0000-0000-000046490000}"/>
    <cellStyle name="Normal 25 2 2 2 3" xfId="18721" xr:uid="{00000000-0005-0000-0000-000047490000}"/>
    <cellStyle name="Normal 25 2 2 2 3 2" xfId="18722" xr:uid="{00000000-0005-0000-0000-000048490000}"/>
    <cellStyle name="Normal 25 2 2 2 3 2 2" xfId="18723" xr:uid="{00000000-0005-0000-0000-000049490000}"/>
    <cellStyle name="Normal 25 2 2 2 3 3" xfId="18724" xr:uid="{00000000-0005-0000-0000-00004A490000}"/>
    <cellStyle name="Normal 25 2 2 2 4" xfId="18725" xr:uid="{00000000-0005-0000-0000-00004B490000}"/>
    <cellStyle name="Normal 25 2 2 2 4 2" xfId="18726" xr:uid="{00000000-0005-0000-0000-00004C490000}"/>
    <cellStyle name="Normal 25 2 2 2 5" xfId="18727" xr:uid="{00000000-0005-0000-0000-00004D490000}"/>
    <cellStyle name="Normal 25 2 2 2_Lcc_inputs" xfId="18728" xr:uid="{00000000-0005-0000-0000-00004E490000}"/>
    <cellStyle name="Normal 25 2 2 3" xfId="18729" xr:uid="{00000000-0005-0000-0000-00004F490000}"/>
    <cellStyle name="Normal 25 2 2 3 2" xfId="18730" xr:uid="{00000000-0005-0000-0000-000050490000}"/>
    <cellStyle name="Normal 25 2 2 3 2 2" xfId="18731" xr:uid="{00000000-0005-0000-0000-000051490000}"/>
    <cellStyle name="Normal 25 2 2 3 2 3" xfId="18732" xr:uid="{00000000-0005-0000-0000-000052490000}"/>
    <cellStyle name="Normal 25 2 2 3 3" xfId="18733" xr:uid="{00000000-0005-0000-0000-000053490000}"/>
    <cellStyle name="Normal 25 2 2 3 4" xfId="18734" xr:uid="{00000000-0005-0000-0000-000054490000}"/>
    <cellStyle name="Normal 25 2 2 3_Lcc_inputs" xfId="18735" xr:uid="{00000000-0005-0000-0000-000055490000}"/>
    <cellStyle name="Normal 25 2 2 4" xfId="18736" xr:uid="{00000000-0005-0000-0000-000056490000}"/>
    <cellStyle name="Normal 25 2 2 4 2" xfId="18737" xr:uid="{00000000-0005-0000-0000-000057490000}"/>
    <cellStyle name="Normal 25 2 2 4 2 2" xfId="18738" xr:uid="{00000000-0005-0000-0000-000058490000}"/>
    <cellStyle name="Normal 25 2 2 4 3" xfId="18739" xr:uid="{00000000-0005-0000-0000-000059490000}"/>
    <cellStyle name="Normal 25 2 2 5" xfId="18740" xr:uid="{00000000-0005-0000-0000-00005A490000}"/>
    <cellStyle name="Normal 25 2 2 5 2" xfId="18741" xr:uid="{00000000-0005-0000-0000-00005B490000}"/>
    <cellStyle name="Normal 25 2 2 6" xfId="18742" xr:uid="{00000000-0005-0000-0000-00005C490000}"/>
    <cellStyle name="Normal 25 2 2 7" xfId="18743" xr:uid="{00000000-0005-0000-0000-00005D490000}"/>
    <cellStyle name="Normal 25 2 2 8" xfId="18744" xr:uid="{00000000-0005-0000-0000-00005E490000}"/>
    <cellStyle name="Normal 25 2 2_Lcc_inputs" xfId="18745" xr:uid="{00000000-0005-0000-0000-00005F490000}"/>
    <cellStyle name="Normal 25 2 3" xfId="18746" xr:uid="{00000000-0005-0000-0000-000060490000}"/>
    <cellStyle name="Normal 25 2 3 2" xfId="18747" xr:uid="{00000000-0005-0000-0000-000061490000}"/>
    <cellStyle name="Normal 25 2 3 2 2" xfId="18748" xr:uid="{00000000-0005-0000-0000-000062490000}"/>
    <cellStyle name="Normal 25 2 3 2 2 2" xfId="18749" xr:uid="{00000000-0005-0000-0000-000063490000}"/>
    <cellStyle name="Normal 25 2 3 2 2 3" xfId="18750" xr:uid="{00000000-0005-0000-0000-000064490000}"/>
    <cellStyle name="Normal 25 2 3 2 3" xfId="18751" xr:uid="{00000000-0005-0000-0000-000065490000}"/>
    <cellStyle name="Normal 25 2 3 2 4" xfId="18752" xr:uid="{00000000-0005-0000-0000-000066490000}"/>
    <cellStyle name="Normal 25 2 3 2_Lcc_inputs" xfId="18753" xr:uid="{00000000-0005-0000-0000-000067490000}"/>
    <cellStyle name="Normal 25 2 3 3" xfId="18754" xr:uid="{00000000-0005-0000-0000-000068490000}"/>
    <cellStyle name="Normal 25 2 3 3 2" xfId="18755" xr:uid="{00000000-0005-0000-0000-000069490000}"/>
    <cellStyle name="Normal 25 2 3 3 2 2" xfId="18756" xr:uid="{00000000-0005-0000-0000-00006A490000}"/>
    <cellStyle name="Normal 25 2 3 3 3" xfId="18757" xr:uid="{00000000-0005-0000-0000-00006B490000}"/>
    <cellStyle name="Normal 25 2 3 4" xfId="18758" xr:uid="{00000000-0005-0000-0000-00006C490000}"/>
    <cellStyle name="Normal 25 2 3 4 2" xfId="18759" xr:uid="{00000000-0005-0000-0000-00006D490000}"/>
    <cellStyle name="Normal 25 2 3 5" xfId="18760" xr:uid="{00000000-0005-0000-0000-00006E490000}"/>
    <cellStyle name="Normal 25 2 3 6" xfId="18761" xr:uid="{00000000-0005-0000-0000-00006F490000}"/>
    <cellStyle name="Normal 25 2 3 7" xfId="18762" xr:uid="{00000000-0005-0000-0000-000070490000}"/>
    <cellStyle name="Normal 25 2 3_Lcc_inputs" xfId="18763" xr:uid="{00000000-0005-0000-0000-000071490000}"/>
    <cellStyle name="Normal 25 2 4" xfId="18764" xr:uid="{00000000-0005-0000-0000-000072490000}"/>
    <cellStyle name="Normal 25 2 4 2" xfId="18765" xr:uid="{00000000-0005-0000-0000-000073490000}"/>
    <cellStyle name="Normal 25 2 4 2 2" xfId="18766" xr:uid="{00000000-0005-0000-0000-000074490000}"/>
    <cellStyle name="Normal 25 2 4 2 3" xfId="18767" xr:uid="{00000000-0005-0000-0000-000075490000}"/>
    <cellStyle name="Normal 25 2 4 3" xfId="18768" xr:uid="{00000000-0005-0000-0000-000076490000}"/>
    <cellStyle name="Normal 25 2 4 3 2" xfId="18769" xr:uid="{00000000-0005-0000-0000-000077490000}"/>
    <cellStyle name="Normal 25 2 4 4" xfId="18770" xr:uid="{00000000-0005-0000-0000-000078490000}"/>
    <cellStyle name="Normal 25 2 4 5" xfId="18771" xr:uid="{00000000-0005-0000-0000-000079490000}"/>
    <cellStyle name="Normal 25 2 4_Lcc_inputs" xfId="18772" xr:uid="{00000000-0005-0000-0000-00007A490000}"/>
    <cellStyle name="Normal 25 2 5" xfId="18773" xr:uid="{00000000-0005-0000-0000-00007B490000}"/>
    <cellStyle name="Normal 25 2 5 2" xfId="18774" xr:uid="{00000000-0005-0000-0000-00007C490000}"/>
    <cellStyle name="Normal 25 2 5 2 2" xfId="18775" xr:uid="{00000000-0005-0000-0000-00007D490000}"/>
    <cellStyle name="Normal 25 2 5 2 3" xfId="18776" xr:uid="{00000000-0005-0000-0000-00007E490000}"/>
    <cellStyle name="Normal 25 2 5 3" xfId="18777" xr:uid="{00000000-0005-0000-0000-00007F490000}"/>
    <cellStyle name="Normal 25 2 5 3 2" xfId="18778" xr:uid="{00000000-0005-0000-0000-000080490000}"/>
    <cellStyle name="Normal 25 2 5 4" xfId="18779" xr:uid="{00000000-0005-0000-0000-000081490000}"/>
    <cellStyle name="Normal 25 2 5 5" xfId="18780" xr:uid="{00000000-0005-0000-0000-000082490000}"/>
    <cellStyle name="Normal 25 2 5_Lcc_inputs" xfId="18781" xr:uid="{00000000-0005-0000-0000-000083490000}"/>
    <cellStyle name="Normal 25 2 6" xfId="18782" xr:uid="{00000000-0005-0000-0000-000084490000}"/>
    <cellStyle name="Normal 25 2 6 2" xfId="18783" xr:uid="{00000000-0005-0000-0000-000085490000}"/>
    <cellStyle name="Normal 25 2 6 2 2" xfId="18784" xr:uid="{00000000-0005-0000-0000-000086490000}"/>
    <cellStyle name="Normal 25 2 6 3" xfId="18785" xr:uid="{00000000-0005-0000-0000-000087490000}"/>
    <cellStyle name="Normal 25 2 6 4" xfId="18786" xr:uid="{00000000-0005-0000-0000-000088490000}"/>
    <cellStyle name="Normal 25 2 6_Lcc_inputs" xfId="18787" xr:uid="{00000000-0005-0000-0000-000089490000}"/>
    <cellStyle name="Normal 25 2 7" xfId="18788" xr:uid="{00000000-0005-0000-0000-00008A490000}"/>
    <cellStyle name="Normal 25 2 7 2" xfId="18789" xr:uid="{00000000-0005-0000-0000-00008B490000}"/>
    <cellStyle name="Normal 25 2 7 3" xfId="18790" xr:uid="{00000000-0005-0000-0000-00008C490000}"/>
    <cellStyle name="Normal 25 2 8" xfId="18791" xr:uid="{00000000-0005-0000-0000-00008D490000}"/>
    <cellStyle name="Normal 25 2 8 2" xfId="18792" xr:uid="{00000000-0005-0000-0000-00008E490000}"/>
    <cellStyle name="Normal 25 2 9" xfId="18793" xr:uid="{00000000-0005-0000-0000-00008F490000}"/>
    <cellStyle name="Normal 25 2_Lcc_inputs" xfId="18794" xr:uid="{00000000-0005-0000-0000-000090490000}"/>
    <cellStyle name="Normal 25 3" xfId="18795" xr:uid="{00000000-0005-0000-0000-000091490000}"/>
    <cellStyle name="Normal 25 3 2" xfId="18796" xr:uid="{00000000-0005-0000-0000-000092490000}"/>
    <cellStyle name="Normal 25 3 2 2" xfId="18797" xr:uid="{00000000-0005-0000-0000-000093490000}"/>
    <cellStyle name="Normal 25 3 2 2 2" xfId="18798" xr:uid="{00000000-0005-0000-0000-000094490000}"/>
    <cellStyle name="Normal 25 3 2 2 2 2" xfId="18799" xr:uid="{00000000-0005-0000-0000-000095490000}"/>
    <cellStyle name="Normal 25 3 2 2 2 2 2" xfId="18800" xr:uid="{00000000-0005-0000-0000-000096490000}"/>
    <cellStyle name="Normal 25 3 2 2 2 3" xfId="18801" xr:uid="{00000000-0005-0000-0000-000097490000}"/>
    <cellStyle name="Normal 25 3 2 2 3" xfId="18802" xr:uid="{00000000-0005-0000-0000-000098490000}"/>
    <cellStyle name="Normal 25 3 2 2 3 2" xfId="18803" xr:uid="{00000000-0005-0000-0000-000099490000}"/>
    <cellStyle name="Normal 25 3 2 2 3 2 2" xfId="18804" xr:uid="{00000000-0005-0000-0000-00009A490000}"/>
    <cellStyle name="Normal 25 3 2 2 3 3" xfId="18805" xr:uid="{00000000-0005-0000-0000-00009B490000}"/>
    <cellStyle name="Normal 25 3 2 2 4" xfId="18806" xr:uid="{00000000-0005-0000-0000-00009C490000}"/>
    <cellStyle name="Normal 25 3 2 2 4 2" xfId="18807" xr:uid="{00000000-0005-0000-0000-00009D490000}"/>
    <cellStyle name="Normal 25 3 2 2 5" xfId="18808" xr:uid="{00000000-0005-0000-0000-00009E490000}"/>
    <cellStyle name="Normal 25 3 2 2_Lcc_inputs" xfId="18809" xr:uid="{00000000-0005-0000-0000-00009F490000}"/>
    <cellStyle name="Normal 25 3 2 3" xfId="18810" xr:uid="{00000000-0005-0000-0000-0000A0490000}"/>
    <cellStyle name="Normal 25 3 2 3 2" xfId="18811" xr:uid="{00000000-0005-0000-0000-0000A1490000}"/>
    <cellStyle name="Normal 25 3 2 3 2 2" xfId="18812" xr:uid="{00000000-0005-0000-0000-0000A2490000}"/>
    <cellStyle name="Normal 25 3 2 3 2 3" xfId="18813" xr:uid="{00000000-0005-0000-0000-0000A3490000}"/>
    <cellStyle name="Normal 25 3 2 3 3" xfId="18814" xr:uid="{00000000-0005-0000-0000-0000A4490000}"/>
    <cellStyle name="Normal 25 3 2 3 4" xfId="18815" xr:uid="{00000000-0005-0000-0000-0000A5490000}"/>
    <cellStyle name="Normal 25 3 2 3_Lcc_inputs" xfId="18816" xr:uid="{00000000-0005-0000-0000-0000A6490000}"/>
    <cellStyle name="Normal 25 3 2 4" xfId="18817" xr:uid="{00000000-0005-0000-0000-0000A7490000}"/>
    <cellStyle name="Normal 25 3 2 4 2" xfId="18818" xr:uid="{00000000-0005-0000-0000-0000A8490000}"/>
    <cellStyle name="Normal 25 3 2 4 2 2" xfId="18819" xr:uid="{00000000-0005-0000-0000-0000A9490000}"/>
    <cellStyle name="Normal 25 3 2 4 3" xfId="18820" xr:uid="{00000000-0005-0000-0000-0000AA490000}"/>
    <cellStyle name="Normal 25 3 2 5" xfId="18821" xr:uid="{00000000-0005-0000-0000-0000AB490000}"/>
    <cellStyle name="Normal 25 3 2 5 2" xfId="18822" xr:uid="{00000000-0005-0000-0000-0000AC490000}"/>
    <cellStyle name="Normal 25 3 2 6" xfId="18823" xr:uid="{00000000-0005-0000-0000-0000AD490000}"/>
    <cellStyle name="Normal 25 3 2 7" xfId="18824" xr:uid="{00000000-0005-0000-0000-0000AE490000}"/>
    <cellStyle name="Normal 25 3 2 8" xfId="18825" xr:uid="{00000000-0005-0000-0000-0000AF490000}"/>
    <cellStyle name="Normal 25 3 2_Lcc_inputs" xfId="18826" xr:uid="{00000000-0005-0000-0000-0000B0490000}"/>
    <cellStyle name="Normal 25 3 3" xfId="18827" xr:uid="{00000000-0005-0000-0000-0000B1490000}"/>
    <cellStyle name="Normal 25 3 3 2" xfId="18828" xr:uid="{00000000-0005-0000-0000-0000B2490000}"/>
    <cellStyle name="Normal 25 3 3 2 2" xfId="18829" xr:uid="{00000000-0005-0000-0000-0000B3490000}"/>
    <cellStyle name="Normal 25 3 3 2 2 2" xfId="18830" xr:uid="{00000000-0005-0000-0000-0000B4490000}"/>
    <cellStyle name="Normal 25 3 3 2 2 3" xfId="18831" xr:uid="{00000000-0005-0000-0000-0000B5490000}"/>
    <cellStyle name="Normal 25 3 3 2 3" xfId="18832" xr:uid="{00000000-0005-0000-0000-0000B6490000}"/>
    <cellStyle name="Normal 25 3 3 2 4" xfId="18833" xr:uid="{00000000-0005-0000-0000-0000B7490000}"/>
    <cellStyle name="Normal 25 3 3 2_Lcc_inputs" xfId="18834" xr:uid="{00000000-0005-0000-0000-0000B8490000}"/>
    <cellStyle name="Normal 25 3 3 3" xfId="18835" xr:uid="{00000000-0005-0000-0000-0000B9490000}"/>
    <cellStyle name="Normal 25 3 3 3 2" xfId="18836" xr:uid="{00000000-0005-0000-0000-0000BA490000}"/>
    <cellStyle name="Normal 25 3 3 3 2 2" xfId="18837" xr:uid="{00000000-0005-0000-0000-0000BB490000}"/>
    <cellStyle name="Normal 25 3 3 3 3" xfId="18838" xr:uid="{00000000-0005-0000-0000-0000BC490000}"/>
    <cellStyle name="Normal 25 3 3 4" xfId="18839" xr:uid="{00000000-0005-0000-0000-0000BD490000}"/>
    <cellStyle name="Normal 25 3 3 4 2" xfId="18840" xr:uid="{00000000-0005-0000-0000-0000BE490000}"/>
    <cellStyle name="Normal 25 3 3 5" xfId="18841" xr:uid="{00000000-0005-0000-0000-0000BF490000}"/>
    <cellStyle name="Normal 25 3 3 6" xfId="18842" xr:uid="{00000000-0005-0000-0000-0000C0490000}"/>
    <cellStyle name="Normal 25 3 3 7" xfId="18843" xr:uid="{00000000-0005-0000-0000-0000C1490000}"/>
    <cellStyle name="Normal 25 3 3_Lcc_inputs" xfId="18844" xr:uid="{00000000-0005-0000-0000-0000C2490000}"/>
    <cellStyle name="Normal 25 3 4" xfId="18845" xr:uid="{00000000-0005-0000-0000-0000C3490000}"/>
    <cellStyle name="Normal 25 3 4 2" xfId="18846" xr:uid="{00000000-0005-0000-0000-0000C4490000}"/>
    <cellStyle name="Normal 25 3 4 2 2" xfId="18847" xr:uid="{00000000-0005-0000-0000-0000C5490000}"/>
    <cellStyle name="Normal 25 3 4 2 3" xfId="18848" xr:uid="{00000000-0005-0000-0000-0000C6490000}"/>
    <cellStyle name="Normal 25 3 4 3" xfId="18849" xr:uid="{00000000-0005-0000-0000-0000C7490000}"/>
    <cellStyle name="Normal 25 3 4 3 2" xfId="18850" xr:uid="{00000000-0005-0000-0000-0000C8490000}"/>
    <cellStyle name="Normal 25 3 4 4" xfId="18851" xr:uid="{00000000-0005-0000-0000-0000C9490000}"/>
    <cellStyle name="Normal 25 3 4 5" xfId="18852" xr:uid="{00000000-0005-0000-0000-0000CA490000}"/>
    <cellStyle name="Normal 25 3 4_Lcc_inputs" xfId="18853" xr:uid="{00000000-0005-0000-0000-0000CB490000}"/>
    <cellStyle name="Normal 25 3 5" xfId="18854" xr:uid="{00000000-0005-0000-0000-0000CC490000}"/>
    <cellStyle name="Normal 25 3 5 2" xfId="18855" xr:uid="{00000000-0005-0000-0000-0000CD490000}"/>
    <cellStyle name="Normal 25 3 5 2 2" xfId="18856" xr:uid="{00000000-0005-0000-0000-0000CE490000}"/>
    <cellStyle name="Normal 25 3 5 2 3" xfId="18857" xr:uid="{00000000-0005-0000-0000-0000CF490000}"/>
    <cellStyle name="Normal 25 3 5 3" xfId="18858" xr:uid="{00000000-0005-0000-0000-0000D0490000}"/>
    <cellStyle name="Normal 25 3 5 4" xfId="18859" xr:uid="{00000000-0005-0000-0000-0000D1490000}"/>
    <cellStyle name="Normal 25 3 5_Lcc_inputs" xfId="18860" xr:uid="{00000000-0005-0000-0000-0000D2490000}"/>
    <cellStyle name="Normal 25 3 6" xfId="18861" xr:uid="{00000000-0005-0000-0000-0000D3490000}"/>
    <cellStyle name="Normal 25 3 6 2" xfId="18862" xr:uid="{00000000-0005-0000-0000-0000D4490000}"/>
    <cellStyle name="Normal 25 3 6 3" xfId="18863" xr:uid="{00000000-0005-0000-0000-0000D5490000}"/>
    <cellStyle name="Normal 25 3 7" xfId="18864" xr:uid="{00000000-0005-0000-0000-0000D6490000}"/>
    <cellStyle name="Normal 25 3 7 2" xfId="18865" xr:uid="{00000000-0005-0000-0000-0000D7490000}"/>
    <cellStyle name="Normal 25 3 8" xfId="18866" xr:uid="{00000000-0005-0000-0000-0000D8490000}"/>
    <cellStyle name="Normal 25 3 9" xfId="18867" xr:uid="{00000000-0005-0000-0000-0000D9490000}"/>
    <cellStyle name="Normal 25 3_Lcc_inputs" xfId="18868" xr:uid="{00000000-0005-0000-0000-0000DA490000}"/>
    <cellStyle name="Normal 25 4" xfId="18869" xr:uid="{00000000-0005-0000-0000-0000DB490000}"/>
    <cellStyle name="Normal 25 4 2" xfId="18870" xr:uid="{00000000-0005-0000-0000-0000DC490000}"/>
    <cellStyle name="Normal 25 4 2 2" xfId="18871" xr:uid="{00000000-0005-0000-0000-0000DD490000}"/>
    <cellStyle name="Normal 25 4 2 2 2" xfId="18872" xr:uid="{00000000-0005-0000-0000-0000DE490000}"/>
    <cellStyle name="Normal 25 4 2 2 2 2" xfId="18873" xr:uid="{00000000-0005-0000-0000-0000DF490000}"/>
    <cellStyle name="Normal 25 4 2 2 2 2 2" xfId="18874" xr:uid="{00000000-0005-0000-0000-0000E0490000}"/>
    <cellStyle name="Normal 25 4 2 2 2 3" xfId="18875" xr:uid="{00000000-0005-0000-0000-0000E1490000}"/>
    <cellStyle name="Normal 25 4 2 2 3" xfId="18876" xr:uid="{00000000-0005-0000-0000-0000E2490000}"/>
    <cellStyle name="Normal 25 4 2 2 3 2" xfId="18877" xr:uid="{00000000-0005-0000-0000-0000E3490000}"/>
    <cellStyle name="Normal 25 4 2 2 3 2 2" xfId="18878" xr:uid="{00000000-0005-0000-0000-0000E4490000}"/>
    <cellStyle name="Normal 25 4 2 2 3 3" xfId="18879" xr:uid="{00000000-0005-0000-0000-0000E5490000}"/>
    <cellStyle name="Normal 25 4 2 2 4" xfId="18880" xr:uid="{00000000-0005-0000-0000-0000E6490000}"/>
    <cellStyle name="Normal 25 4 2 2 4 2" xfId="18881" xr:uid="{00000000-0005-0000-0000-0000E7490000}"/>
    <cellStyle name="Normal 25 4 2 2 5" xfId="18882" xr:uid="{00000000-0005-0000-0000-0000E8490000}"/>
    <cellStyle name="Normal 25 4 2 2_Lcc_inputs" xfId="18883" xr:uid="{00000000-0005-0000-0000-0000E9490000}"/>
    <cellStyle name="Normal 25 4 2 3" xfId="18884" xr:uid="{00000000-0005-0000-0000-0000EA490000}"/>
    <cellStyle name="Normal 25 4 2 3 2" xfId="18885" xr:uid="{00000000-0005-0000-0000-0000EB490000}"/>
    <cellStyle name="Normal 25 4 2 3 2 2" xfId="18886" xr:uid="{00000000-0005-0000-0000-0000EC490000}"/>
    <cellStyle name="Normal 25 4 2 3 2 3" xfId="18887" xr:uid="{00000000-0005-0000-0000-0000ED490000}"/>
    <cellStyle name="Normal 25 4 2 3 3" xfId="18888" xr:uid="{00000000-0005-0000-0000-0000EE490000}"/>
    <cellStyle name="Normal 25 4 2 3 4" xfId="18889" xr:uid="{00000000-0005-0000-0000-0000EF490000}"/>
    <cellStyle name="Normal 25 4 2 3_Lcc_inputs" xfId="18890" xr:uid="{00000000-0005-0000-0000-0000F0490000}"/>
    <cellStyle name="Normal 25 4 2 4" xfId="18891" xr:uid="{00000000-0005-0000-0000-0000F1490000}"/>
    <cellStyle name="Normal 25 4 2 4 2" xfId="18892" xr:uid="{00000000-0005-0000-0000-0000F2490000}"/>
    <cellStyle name="Normal 25 4 2 4 2 2" xfId="18893" xr:uid="{00000000-0005-0000-0000-0000F3490000}"/>
    <cellStyle name="Normal 25 4 2 4 3" xfId="18894" xr:uid="{00000000-0005-0000-0000-0000F4490000}"/>
    <cellStyle name="Normal 25 4 2 5" xfId="18895" xr:uid="{00000000-0005-0000-0000-0000F5490000}"/>
    <cellStyle name="Normal 25 4 2 5 2" xfId="18896" xr:uid="{00000000-0005-0000-0000-0000F6490000}"/>
    <cellStyle name="Normal 25 4 2 6" xfId="18897" xr:uid="{00000000-0005-0000-0000-0000F7490000}"/>
    <cellStyle name="Normal 25 4 2 7" xfId="18898" xr:uid="{00000000-0005-0000-0000-0000F8490000}"/>
    <cellStyle name="Normal 25 4 2 8" xfId="18899" xr:uid="{00000000-0005-0000-0000-0000F9490000}"/>
    <cellStyle name="Normal 25 4 2_Lcc_inputs" xfId="18900" xr:uid="{00000000-0005-0000-0000-0000FA490000}"/>
    <cellStyle name="Normal 25 4 3" xfId="18901" xr:uid="{00000000-0005-0000-0000-0000FB490000}"/>
    <cellStyle name="Normal 25 4 3 2" xfId="18902" xr:uid="{00000000-0005-0000-0000-0000FC490000}"/>
    <cellStyle name="Normal 25 4 3 2 2" xfId="18903" xr:uid="{00000000-0005-0000-0000-0000FD490000}"/>
    <cellStyle name="Normal 25 4 3 2 2 2" xfId="18904" xr:uid="{00000000-0005-0000-0000-0000FE490000}"/>
    <cellStyle name="Normal 25 4 3 2 3" xfId="18905" xr:uid="{00000000-0005-0000-0000-0000FF490000}"/>
    <cellStyle name="Normal 25 4 3 3" xfId="18906" xr:uid="{00000000-0005-0000-0000-0000004A0000}"/>
    <cellStyle name="Normal 25 4 3 3 2" xfId="18907" xr:uid="{00000000-0005-0000-0000-0000014A0000}"/>
    <cellStyle name="Normal 25 4 3 3 2 2" xfId="18908" xr:uid="{00000000-0005-0000-0000-0000024A0000}"/>
    <cellStyle name="Normal 25 4 3 3 3" xfId="18909" xr:uid="{00000000-0005-0000-0000-0000034A0000}"/>
    <cellStyle name="Normal 25 4 3 4" xfId="18910" xr:uid="{00000000-0005-0000-0000-0000044A0000}"/>
    <cellStyle name="Normal 25 4 3 4 2" xfId="18911" xr:uid="{00000000-0005-0000-0000-0000054A0000}"/>
    <cellStyle name="Normal 25 4 3 5" xfId="18912" xr:uid="{00000000-0005-0000-0000-0000064A0000}"/>
    <cellStyle name="Normal 25 4 3_Lcc_inputs" xfId="18913" xr:uid="{00000000-0005-0000-0000-0000074A0000}"/>
    <cellStyle name="Normal 25 4 4" xfId="18914" xr:uid="{00000000-0005-0000-0000-0000084A0000}"/>
    <cellStyle name="Normal 25 4 4 2" xfId="18915" xr:uid="{00000000-0005-0000-0000-0000094A0000}"/>
    <cellStyle name="Normal 25 4 4 2 2" xfId="18916" xr:uid="{00000000-0005-0000-0000-00000A4A0000}"/>
    <cellStyle name="Normal 25 4 4 2 3" xfId="18917" xr:uid="{00000000-0005-0000-0000-00000B4A0000}"/>
    <cellStyle name="Normal 25 4 4 3" xfId="18918" xr:uid="{00000000-0005-0000-0000-00000C4A0000}"/>
    <cellStyle name="Normal 25 4 4 4" xfId="18919" xr:uid="{00000000-0005-0000-0000-00000D4A0000}"/>
    <cellStyle name="Normal 25 4 4_Lcc_inputs" xfId="18920" xr:uid="{00000000-0005-0000-0000-00000E4A0000}"/>
    <cellStyle name="Normal 25 4 5" xfId="18921" xr:uid="{00000000-0005-0000-0000-00000F4A0000}"/>
    <cellStyle name="Normal 25 4 5 2" xfId="18922" xr:uid="{00000000-0005-0000-0000-0000104A0000}"/>
    <cellStyle name="Normal 25 4 5 2 2" xfId="18923" xr:uid="{00000000-0005-0000-0000-0000114A0000}"/>
    <cellStyle name="Normal 25 4 5 3" xfId="18924" xr:uid="{00000000-0005-0000-0000-0000124A0000}"/>
    <cellStyle name="Normal 25 4 6" xfId="18925" xr:uid="{00000000-0005-0000-0000-0000134A0000}"/>
    <cellStyle name="Normal 25 4 6 2" xfId="18926" xr:uid="{00000000-0005-0000-0000-0000144A0000}"/>
    <cellStyle name="Normal 25 4 7" xfId="18927" xr:uid="{00000000-0005-0000-0000-0000154A0000}"/>
    <cellStyle name="Normal 25 4 8" xfId="18928" xr:uid="{00000000-0005-0000-0000-0000164A0000}"/>
    <cellStyle name="Normal 25 4 9" xfId="18929" xr:uid="{00000000-0005-0000-0000-0000174A0000}"/>
    <cellStyle name="Normal 25 4_Lcc_inputs" xfId="18930" xr:uid="{00000000-0005-0000-0000-0000184A0000}"/>
    <cellStyle name="Normal 25 5" xfId="18931" xr:uid="{00000000-0005-0000-0000-0000194A0000}"/>
    <cellStyle name="Normal 25 5 2" xfId="18932" xr:uid="{00000000-0005-0000-0000-00001A4A0000}"/>
    <cellStyle name="Normal 25 5 2 2" xfId="18933" xr:uid="{00000000-0005-0000-0000-00001B4A0000}"/>
    <cellStyle name="Normal 25 5 2 2 2" xfId="18934" xr:uid="{00000000-0005-0000-0000-00001C4A0000}"/>
    <cellStyle name="Normal 25 5 2 2 2 2" xfId="18935" xr:uid="{00000000-0005-0000-0000-00001D4A0000}"/>
    <cellStyle name="Normal 25 5 2 2 2 2 2" xfId="18936" xr:uid="{00000000-0005-0000-0000-00001E4A0000}"/>
    <cellStyle name="Normal 25 5 2 2 2 3" xfId="18937" xr:uid="{00000000-0005-0000-0000-00001F4A0000}"/>
    <cellStyle name="Normal 25 5 2 2 3" xfId="18938" xr:uid="{00000000-0005-0000-0000-0000204A0000}"/>
    <cellStyle name="Normal 25 5 2 2 3 2" xfId="18939" xr:uid="{00000000-0005-0000-0000-0000214A0000}"/>
    <cellStyle name="Normal 25 5 2 2 3 2 2" xfId="18940" xr:uid="{00000000-0005-0000-0000-0000224A0000}"/>
    <cellStyle name="Normal 25 5 2 2 3 3" xfId="18941" xr:uid="{00000000-0005-0000-0000-0000234A0000}"/>
    <cellStyle name="Normal 25 5 2 2 4" xfId="18942" xr:uid="{00000000-0005-0000-0000-0000244A0000}"/>
    <cellStyle name="Normal 25 5 2 2 4 2" xfId="18943" xr:uid="{00000000-0005-0000-0000-0000254A0000}"/>
    <cellStyle name="Normal 25 5 2 2 5" xfId="18944" xr:uid="{00000000-0005-0000-0000-0000264A0000}"/>
    <cellStyle name="Normal 25 5 2 2_Lcc_inputs" xfId="18945" xr:uid="{00000000-0005-0000-0000-0000274A0000}"/>
    <cellStyle name="Normal 25 5 2 3" xfId="18946" xr:uid="{00000000-0005-0000-0000-0000284A0000}"/>
    <cellStyle name="Normal 25 5 2 3 2" xfId="18947" xr:uid="{00000000-0005-0000-0000-0000294A0000}"/>
    <cellStyle name="Normal 25 5 2 3 2 2" xfId="18948" xr:uid="{00000000-0005-0000-0000-00002A4A0000}"/>
    <cellStyle name="Normal 25 5 2 3 2 3" xfId="18949" xr:uid="{00000000-0005-0000-0000-00002B4A0000}"/>
    <cellStyle name="Normal 25 5 2 3 3" xfId="18950" xr:uid="{00000000-0005-0000-0000-00002C4A0000}"/>
    <cellStyle name="Normal 25 5 2 3 4" xfId="18951" xr:uid="{00000000-0005-0000-0000-00002D4A0000}"/>
    <cellStyle name="Normal 25 5 2 3_Lcc_inputs" xfId="18952" xr:uid="{00000000-0005-0000-0000-00002E4A0000}"/>
    <cellStyle name="Normal 25 5 2 4" xfId="18953" xr:uid="{00000000-0005-0000-0000-00002F4A0000}"/>
    <cellStyle name="Normal 25 5 2 4 2" xfId="18954" xr:uid="{00000000-0005-0000-0000-0000304A0000}"/>
    <cellStyle name="Normal 25 5 2 4 2 2" xfId="18955" xr:uid="{00000000-0005-0000-0000-0000314A0000}"/>
    <cellStyle name="Normal 25 5 2 4 3" xfId="18956" xr:uid="{00000000-0005-0000-0000-0000324A0000}"/>
    <cellStyle name="Normal 25 5 2 5" xfId="18957" xr:uid="{00000000-0005-0000-0000-0000334A0000}"/>
    <cellStyle name="Normal 25 5 2 5 2" xfId="18958" xr:uid="{00000000-0005-0000-0000-0000344A0000}"/>
    <cellStyle name="Normal 25 5 2 6" xfId="18959" xr:uid="{00000000-0005-0000-0000-0000354A0000}"/>
    <cellStyle name="Normal 25 5 2 7" xfId="18960" xr:uid="{00000000-0005-0000-0000-0000364A0000}"/>
    <cellStyle name="Normal 25 5 2 8" xfId="18961" xr:uid="{00000000-0005-0000-0000-0000374A0000}"/>
    <cellStyle name="Normal 25 5 2_Lcc_inputs" xfId="18962" xr:uid="{00000000-0005-0000-0000-0000384A0000}"/>
    <cellStyle name="Normal 25 5 3" xfId="18963" xr:uid="{00000000-0005-0000-0000-0000394A0000}"/>
    <cellStyle name="Normal 25 5 3 2" xfId="18964" xr:uid="{00000000-0005-0000-0000-00003A4A0000}"/>
    <cellStyle name="Normal 25 5 3 2 2" xfId="18965" xr:uid="{00000000-0005-0000-0000-00003B4A0000}"/>
    <cellStyle name="Normal 25 5 3 2 2 2" xfId="18966" xr:uid="{00000000-0005-0000-0000-00003C4A0000}"/>
    <cellStyle name="Normal 25 5 3 2 3" xfId="18967" xr:uid="{00000000-0005-0000-0000-00003D4A0000}"/>
    <cellStyle name="Normal 25 5 3 3" xfId="18968" xr:uid="{00000000-0005-0000-0000-00003E4A0000}"/>
    <cellStyle name="Normal 25 5 3 3 2" xfId="18969" xr:uid="{00000000-0005-0000-0000-00003F4A0000}"/>
    <cellStyle name="Normal 25 5 3 3 2 2" xfId="18970" xr:uid="{00000000-0005-0000-0000-0000404A0000}"/>
    <cellStyle name="Normal 25 5 3 3 3" xfId="18971" xr:uid="{00000000-0005-0000-0000-0000414A0000}"/>
    <cellStyle name="Normal 25 5 3 4" xfId="18972" xr:uid="{00000000-0005-0000-0000-0000424A0000}"/>
    <cellStyle name="Normal 25 5 3 4 2" xfId="18973" xr:uid="{00000000-0005-0000-0000-0000434A0000}"/>
    <cellStyle name="Normal 25 5 3 5" xfId="18974" xr:uid="{00000000-0005-0000-0000-0000444A0000}"/>
    <cellStyle name="Normal 25 5 3_Lcc_inputs" xfId="18975" xr:uid="{00000000-0005-0000-0000-0000454A0000}"/>
    <cellStyle name="Normal 25 5 4" xfId="18976" xr:uid="{00000000-0005-0000-0000-0000464A0000}"/>
    <cellStyle name="Normal 25 5 4 2" xfId="18977" xr:uid="{00000000-0005-0000-0000-0000474A0000}"/>
    <cellStyle name="Normal 25 5 4 2 2" xfId="18978" xr:uid="{00000000-0005-0000-0000-0000484A0000}"/>
    <cellStyle name="Normal 25 5 4 2 3" xfId="18979" xr:uid="{00000000-0005-0000-0000-0000494A0000}"/>
    <cellStyle name="Normal 25 5 4 3" xfId="18980" xr:uid="{00000000-0005-0000-0000-00004A4A0000}"/>
    <cellStyle name="Normal 25 5 4 4" xfId="18981" xr:uid="{00000000-0005-0000-0000-00004B4A0000}"/>
    <cellStyle name="Normal 25 5 4_Lcc_inputs" xfId="18982" xr:uid="{00000000-0005-0000-0000-00004C4A0000}"/>
    <cellStyle name="Normal 25 5 5" xfId="18983" xr:uid="{00000000-0005-0000-0000-00004D4A0000}"/>
    <cellStyle name="Normal 25 5 5 2" xfId="18984" xr:uid="{00000000-0005-0000-0000-00004E4A0000}"/>
    <cellStyle name="Normal 25 5 5 2 2" xfId="18985" xr:uid="{00000000-0005-0000-0000-00004F4A0000}"/>
    <cellStyle name="Normal 25 5 5 3" xfId="18986" xr:uid="{00000000-0005-0000-0000-0000504A0000}"/>
    <cellStyle name="Normal 25 5 6" xfId="18987" xr:uid="{00000000-0005-0000-0000-0000514A0000}"/>
    <cellStyle name="Normal 25 5 6 2" xfId="18988" xr:uid="{00000000-0005-0000-0000-0000524A0000}"/>
    <cellStyle name="Normal 25 5 7" xfId="18989" xr:uid="{00000000-0005-0000-0000-0000534A0000}"/>
    <cellStyle name="Normal 25 5 8" xfId="18990" xr:uid="{00000000-0005-0000-0000-0000544A0000}"/>
    <cellStyle name="Normal 25 5 9" xfId="18991" xr:uid="{00000000-0005-0000-0000-0000554A0000}"/>
    <cellStyle name="Normal 25 5_Lcc_inputs" xfId="18992" xr:uid="{00000000-0005-0000-0000-0000564A0000}"/>
    <cellStyle name="Normal 25 6" xfId="18993" xr:uid="{00000000-0005-0000-0000-0000574A0000}"/>
    <cellStyle name="Normal 25 6 2" xfId="18994" xr:uid="{00000000-0005-0000-0000-0000584A0000}"/>
    <cellStyle name="Normal 25 6 2 2" xfId="18995" xr:uid="{00000000-0005-0000-0000-0000594A0000}"/>
    <cellStyle name="Normal 25 6 2 2 2" xfId="18996" xr:uid="{00000000-0005-0000-0000-00005A4A0000}"/>
    <cellStyle name="Normal 25 6 2 2 2 2" xfId="18997" xr:uid="{00000000-0005-0000-0000-00005B4A0000}"/>
    <cellStyle name="Normal 25 6 2 2 2 2 2" xfId="18998" xr:uid="{00000000-0005-0000-0000-00005C4A0000}"/>
    <cellStyle name="Normal 25 6 2 2 2 3" xfId="18999" xr:uid="{00000000-0005-0000-0000-00005D4A0000}"/>
    <cellStyle name="Normal 25 6 2 2 3" xfId="19000" xr:uid="{00000000-0005-0000-0000-00005E4A0000}"/>
    <cellStyle name="Normal 25 6 2 2 3 2" xfId="19001" xr:uid="{00000000-0005-0000-0000-00005F4A0000}"/>
    <cellStyle name="Normal 25 6 2 2 3 2 2" xfId="19002" xr:uid="{00000000-0005-0000-0000-0000604A0000}"/>
    <cellStyle name="Normal 25 6 2 2 3 3" xfId="19003" xr:uid="{00000000-0005-0000-0000-0000614A0000}"/>
    <cellStyle name="Normal 25 6 2 2 4" xfId="19004" xr:uid="{00000000-0005-0000-0000-0000624A0000}"/>
    <cellStyle name="Normal 25 6 2 2 4 2" xfId="19005" xr:uid="{00000000-0005-0000-0000-0000634A0000}"/>
    <cellStyle name="Normal 25 6 2 2 5" xfId="19006" xr:uid="{00000000-0005-0000-0000-0000644A0000}"/>
    <cellStyle name="Normal 25 6 2 2_Lcc_inputs" xfId="19007" xr:uid="{00000000-0005-0000-0000-0000654A0000}"/>
    <cellStyle name="Normal 25 6 2 3" xfId="19008" xr:uid="{00000000-0005-0000-0000-0000664A0000}"/>
    <cellStyle name="Normal 25 6 2 3 2" xfId="19009" xr:uid="{00000000-0005-0000-0000-0000674A0000}"/>
    <cellStyle name="Normal 25 6 2 3 2 2" xfId="19010" xr:uid="{00000000-0005-0000-0000-0000684A0000}"/>
    <cellStyle name="Normal 25 6 2 3 2 3" xfId="19011" xr:uid="{00000000-0005-0000-0000-0000694A0000}"/>
    <cellStyle name="Normal 25 6 2 3 3" xfId="19012" xr:uid="{00000000-0005-0000-0000-00006A4A0000}"/>
    <cellStyle name="Normal 25 6 2 3 4" xfId="19013" xr:uid="{00000000-0005-0000-0000-00006B4A0000}"/>
    <cellStyle name="Normal 25 6 2 3_Lcc_inputs" xfId="19014" xr:uid="{00000000-0005-0000-0000-00006C4A0000}"/>
    <cellStyle name="Normal 25 6 2 4" xfId="19015" xr:uid="{00000000-0005-0000-0000-00006D4A0000}"/>
    <cellStyle name="Normal 25 6 2 4 2" xfId="19016" xr:uid="{00000000-0005-0000-0000-00006E4A0000}"/>
    <cellStyle name="Normal 25 6 2 4 2 2" xfId="19017" xr:uid="{00000000-0005-0000-0000-00006F4A0000}"/>
    <cellStyle name="Normal 25 6 2 4 3" xfId="19018" xr:uid="{00000000-0005-0000-0000-0000704A0000}"/>
    <cellStyle name="Normal 25 6 2 5" xfId="19019" xr:uid="{00000000-0005-0000-0000-0000714A0000}"/>
    <cellStyle name="Normal 25 6 2 5 2" xfId="19020" xr:uid="{00000000-0005-0000-0000-0000724A0000}"/>
    <cellStyle name="Normal 25 6 2 6" xfId="19021" xr:uid="{00000000-0005-0000-0000-0000734A0000}"/>
    <cellStyle name="Normal 25 6 2 7" xfId="19022" xr:uid="{00000000-0005-0000-0000-0000744A0000}"/>
    <cellStyle name="Normal 25 6 2 8" xfId="19023" xr:uid="{00000000-0005-0000-0000-0000754A0000}"/>
    <cellStyle name="Normal 25 6 2_Lcc_inputs" xfId="19024" xr:uid="{00000000-0005-0000-0000-0000764A0000}"/>
    <cellStyle name="Normal 25 6 3" xfId="19025" xr:uid="{00000000-0005-0000-0000-0000774A0000}"/>
    <cellStyle name="Normal 25 6 3 2" xfId="19026" xr:uid="{00000000-0005-0000-0000-0000784A0000}"/>
    <cellStyle name="Normal 25 6 3 2 2" xfId="19027" xr:uid="{00000000-0005-0000-0000-0000794A0000}"/>
    <cellStyle name="Normal 25 6 3 2 2 2" xfId="19028" xr:uid="{00000000-0005-0000-0000-00007A4A0000}"/>
    <cellStyle name="Normal 25 6 3 2 3" xfId="19029" xr:uid="{00000000-0005-0000-0000-00007B4A0000}"/>
    <cellStyle name="Normal 25 6 3 3" xfId="19030" xr:uid="{00000000-0005-0000-0000-00007C4A0000}"/>
    <cellStyle name="Normal 25 6 3 3 2" xfId="19031" xr:uid="{00000000-0005-0000-0000-00007D4A0000}"/>
    <cellStyle name="Normal 25 6 3 3 2 2" xfId="19032" xr:uid="{00000000-0005-0000-0000-00007E4A0000}"/>
    <cellStyle name="Normal 25 6 3 3 3" xfId="19033" xr:uid="{00000000-0005-0000-0000-00007F4A0000}"/>
    <cellStyle name="Normal 25 6 3 4" xfId="19034" xr:uid="{00000000-0005-0000-0000-0000804A0000}"/>
    <cellStyle name="Normal 25 6 3 4 2" xfId="19035" xr:uid="{00000000-0005-0000-0000-0000814A0000}"/>
    <cellStyle name="Normal 25 6 3 5" xfId="19036" xr:uid="{00000000-0005-0000-0000-0000824A0000}"/>
    <cellStyle name="Normal 25 6 3_Lcc_inputs" xfId="19037" xr:uid="{00000000-0005-0000-0000-0000834A0000}"/>
    <cellStyle name="Normal 25 6 4" xfId="19038" xr:uid="{00000000-0005-0000-0000-0000844A0000}"/>
    <cellStyle name="Normal 25 6 4 2" xfId="19039" xr:uid="{00000000-0005-0000-0000-0000854A0000}"/>
    <cellStyle name="Normal 25 6 4 2 2" xfId="19040" xr:uid="{00000000-0005-0000-0000-0000864A0000}"/>
    <cellStyle name="Normal 25 6 4 2 3" xfId="19041" xr:uid="{00000000-0005-0000-0000-0000874A0000}"/>
    <cellStyle name="Normal 25 6 4 3" xfId="19042" xr:uid="{00000000-0005-0000-0000-0000884A0000}"/>
    <cellStyle name="Normal 25 6 4 4" xfId="19043" xr:uid="{00000000-0005-0000-0000-0000894A0000}"/>
    <cellStyle name="Normal 25 6 4_Lcc_inputs" xfId="19044" xr:uid="{00000000-0005-0000-0000-00008A4A0000}"/>
    <cellStyle name="Normal 25 6 5" xfId="19045" xr:uid="{00000000-0005-0000-0000-00008B4A0000}"/>
    <cellStyle name="Normal 25 6 5 2" xfId="19046" xr:uid="{00000000-0005-0000-0000-00008C4A0000}"/>
    <cellStyle name="Normal 25 6 5 2 2" xfId="19047" xr:uid="{00000000-0005-0000-0000-00008D4A0000}"/>
    <cellStyle name="Normal 25 6 5 3" xfId="19048" xr:uid="{00000000-0005-0000-0000-00008E4A0000}"/>
    <cellStyle name="Normal 25 6 6" xfId="19049" xr:uid="{00000000-0005-0000-0000-00008F4A0000}"/>
    <cellStyle name="Normal 25 6 6 2" xfId="19050" xr:uid="{00000000-0005-0000-0000-0000904A0000}"/>
    <cellStyle name="Normal 25 6 7" xfId="19051" xr:uid="{00000000-0005-0000-0000-0000914A0000}"/>
    <cellStyle name="Normal 25 6 8" xfId="19052" xr:uid="{00000000-0005-0000-0000-0000924A0000}"/>
    <cellStyle name="Normal 25 6 9" xfId="19053" xr:uid="{00000000-0005-0000-0000-0000934A0000}"/>
    <cellStyle name="Normal 25 6_Lcc_inputs" xfId="19054" xr:uid="{00000000-0005-0000-0000-0000944A0000}"/>
    <cellStyle name="Normal 25 7" xfId="19055" xr:uid="{00000000-0005-0000-0000-0000954A0000}"/>
    <cellStyle name="Normal 25 7 2" xfId="19056" xr:uid="{00000000-0005-0000-0000-0000964A0000}"/>
    <cellStyle name="Normal 25 7 2 2" xfId="19057" xr:uid="{00000000-0005-0000-0000-0000974A0000}"/>
    <cellStyle name="Normal 25 7 2 2 2" xfId="19058" xr:uid="{00000000-0005-0000-0000-0000984A0000}"/>
    <cellStyle name="Normal 25 7 2 2 2 2" xfId="19059" xr:uid="{00000000-0005-0000-0000-0000994A0000}"/>
    <cellStyle name="Normal 25 7 2 2 2 2 2" xfId="19060" xr:uid="{00000000-0005-0000-0000-00009A4A0000}"/>
    <cellStyle name="Normal 25 7 2 2 2 3" xfId="19061" xr:uid="{00000000-0005-0000-0000-00009B4A0000}"/>
    <cellStyle name="Normal 25 7 2 2 3" xfId="19062" xr:uid="{00000000-0005-0000-0000-00009C4A0000}"/>
    <cellStyle name="Normal 25 7 2 2 3 2" xfId="19063" xr:uid="{00000000-0005-0000-0000-00009D4A0000}"/>
    <cellStyle name="Normal 25 7 2 2 3 2 2" xfId="19064" xr:uid="{00000000-0005-0000-0000-00009E4A0000}"/>
    <cellStyle name="Normal 25 7 2 2 3 3" xfId="19065" xr:uid="{00000000-0005-0000-0000-00009F4A0000}"/>
    <cellStyle name="Normal 25 7 2 2 4" xfId="19066" xr:uid="{00000000-0005-0000-0000-0000A04A0000}"/>
    <cellStyle name="Normal 25 7 2 2 4 2" xfId="19067" xr:uid="{00000000-0005-0000-0000-0000A14A0000}"/>
    <cellStyle name="Normal 25 7 2 2 5" xfId="19068" xr:uid="{00000000-0005-0000-0000-0000A24A0000}"/>
    <cellStyle name="Normal 25 7 2 2_Lcc_inputs" xfId="19069" xr:uid="{00000000-0005-0000-0000-0000A34A0000}"/>
    <cellStyle name="Normal 25 7 2 3" xfId="19070" xr:uid="{00000000-0005-0000-0000-0000A44A0000}"/>
    <cellStyle name="Normal 25 7 2 3 2" xfId="19071" xr:uid="{00000000-0005-0000-0000-0000A54A0000}"/>
    <cellStyle name="Normal 25 7 2 3 2 2" xfId="19072" xr:uid="{00000000-0005-0000-0000-0000A64A0000}"/>
    <cellStyle name="Normal 25 7 2 3 2 3" xfId="19073" xr:uid="{00000000-0005-0000-0000-0000A74A0000}"/>
    <cellStyle name="Normal 25 7 2 3 3" xfId="19074" xr:uid="{00000000-0005-0000-0000-0000A84A0000}"/>
    <cellStyle name="Normal 25 7 2 3 4" xfId="19075" xr:uid="{00000000-0005-0000-0000-0000A94A0000}"/>
    <cellStyle name="Normal 25 7 2 3_Lcc_inputs" xfId="19076" xr:uid="{00000000-0005-0000-0000-0000AA4A0000}"/>
    <cellStyle name="Normal 25 7 2 4" xfId="19077" xr:uid="{00000000-0005-0000-0000-0000AB4A0000}"/>
    <cellStyle name="Normal 25 7 2 4 2" xfId="19078" xr:uid="{00000000-0005-0000-0000-0000AC4A0000}"/>
    <cellStyle name="Normal 25 7 2 4 2 2" xfId="19079" xr:uid="{00000000-0005-0000-0000-0000AD4A0000}"/>
    <cellStyle name="Normal 25 7 2 4 3" xfId="19080" xr:uid="{00000000-0005-0000-0000-0000AE4A0000}"/>
    <cellStyle name="Normal 25 7 2 5" xfId="19081" xr:uid="{00000000-0005-0000-0000-0000AF4A0000}"/>
    <cellStyle name="Normal 25 7 2 5 2" xfId="19082" xr:uid="{00000000-0005-0000-0000-0000B04A0000}"/>
    <cellStyle name="Normal 25 7 2 6" xfId="19083" xr:uid="{00000000-0005-0000-0000-0000B14A0000}"/>
    <cellStyle name="Normal 25 7 2 7" xfId="19084" xr:uid="{00000000-0005-0000-0000-0000B24A0000}"/>
    <cellStyle name="Normal 25 7 2 8" xfId="19085" xr:uid="{00000000-0005-0000-0000-0000B34A0000}"/>
    <cellStyle name="Normal 25 7 2_Lcc_inputs" xfId="19086" xr:uid="{00000000-0005-0000-0000-0000B44A0000}"/>
    <cellStyle name="Normal 25 7 3" xfId="19087" xr:uid="{00000000-0005-0000-0000-0000B54A0000}"/>
    <cellStyle name="Normal 25 7 3 2" xfId="19088" xr:uid="{00000000-0005-0000-0000-0000B64A0000}"/>
    <cellStyle name="Normal 25 7 3 2 2" xfId="19089" xr:uid="{00000000-0005-0000-0000-0000B74A0000}"/>
    <cellStyle name="Normal 25 7 3 2 2 2" xfId="19090" xr:uid="{00000000-0005-0000-0000-0000B84A0000}"/>
    <cellStyle name="Normal 25 7 3 2 3" xfId="19091" xr:uid="{00000000-0005-0000-0000-0000B94A0000}"/>
    <cellStyle name="Normal 25 7 3 3" xfId="19092" xr:uid="{00000000-0005-0000-0000-0000BA4A0000}"/>
    <cellStyle name="Normal 25 7 3 3 2" xfId="19093" xr:uid="{00000000-0005-0000-0000-0000BB4A0000}"/>
    <cellStyle name="Normal 25 7 3 3 2 2" xfId="19094" xr:uid="{00000000-0005-0000-0000-0000BC4A0000}"/>
    <cellStyle name="Normal 25 7 3 3 3" xfId="19095" xr:uid="{00000000-0005-0000-0000-0000BD4A0000}"/>
    <cellStyle name="Normal 25 7 3 4" xfId="19096" xr:uid="{00000000-0005-0000-0000-0000BE4A0000}"/>
    <cellStyle name="Normal 25 7 3 4 2" xfId="19097" xr:uid="{00000000-0005-0000-0000-0000BF4A0000}"/>
    <cellStyle name="Normal 25 7 3 5" xfId="19098" xr:uid="{00000000-0005-0000-0000-0000C04A0000}"/>
    <cellStyle name="Normal 25 7 3_Lcc_inputs" xfId="19099" xr:uid="{00000000-0005-0000-0000-0000C14A0000}"/>
    <cellStyle name="Normal 25 7 4" xfId="19100" xr:uid="{00000000-0005-0000-0000-0000C24A0000}"/>
    <cellStyle name="Normal 25 7 4 2" xfId="19101" xr:uid="{00000000-0005-0000-0000-0000C34A0000}"/>
    <cellStyle name="Normal 25 7 4 2 2" xfId="19102" xr:uid="{00000000-0005-0000-0000-0000C44A0000}"/>
    <cellStyle name="Normal 25 7 4 2 3" xfId="19103" xr:uid="{00000000-0005-0000-0000-0000C54A0000}"/>
    <cellStyle name="Normal 25 7 4 3" xfId="19104" xr:uid="{00000000-0005-0000-0000-0000C64A0000}"/>
    <cellStyle name="Normal 25 7 4 4" xfId="19105" xr:uid="{00000000-0005-0000-0000-0000C74A0000}"/>
    <cellStyle name="Normal 25 7 4_Lcc_inputs" xfId="19106" xr:uid="{00000000-0005-0000-0000-0000C84A0000}"/>
    <cellStyle name="Normal 25 7 5" xfId="19107" xr:uid="{00000000-0005-0000-0000-0000C94A0000}"/>
    <cellStyle name="Normal 25 7 5 2" xfId="19108" xr:uid="{00000000-0005-0000-0000-0000CA4A0000}"/>
    <cellStyle name="Normal 25 7 5 2 2" xfId="19109" xr:uid="{00000000-0005-0000-0000-0000CB4A0000}"/>
    <cellStyle name="Normal 25 7 5 3" xfId="19110" xr:uid="{00000000-0005-0000-0000-0000CC4A0000}"/>
    <cellStyle name="Normal 25 7 6" xfId="19111" xr:uid="{00000000-0005-0000-0000-0000CD4A0000}"/>
    <cellStyle name="Normal 25 7 6 2" xfId="19112" xr:uid="{00000000-0005-0000-0000-0000CE4A0000}"/>
    <cellStyle name="Normal 25 7 7" xfId="19113" xr:uid="{00000000-0005-0000-0000-0000CF4A0000}"/>
    <cellStyle name="Normal 25 7 8" xfId="19114" xr:uid="{00000000-0005-0000-0000-0000D04A0000}"/>
    <cellStyle name="Normal 25 7 9" xfId="19115" xr:uid="{00000000-0005-0000-0000-0000D14A0000}"/>
    <cellStyle name="Normal 25 7_Lcc_inputs" xfId="19116" xr:uid="{00000000-0005-0000-0000-0000D24A0000}"/>
    <cellStyle name="Normal 25 8" xfId="19117" xr:uid="{00000000-0005-0000-0000-0000D34A0000}"/>
    <cellStyle name="Normal 25 8 2" xfId="19118" xr:uid="{00000000-0005-0000-0000-0000D44A0000}"/>
    <cellStyle name="Normal 25 8 2 2" xfId="19119" xr:uid="{00000000-0005-0000-0000-0000D54A0000}"/>
    <cellStyle name="Normal 25 8 2 2 2" xfId="19120" xr:uid="{00000000-0005-0000-0000-0000D64A0000}"/>
    <cellStyle name="Normal 25 8 2 2 2 2" xfId="19121" xr:uid="{00000000-0005-0000-0000-0000D74A0000}"/>
    <cellStyle name="Normal 25 8 2 2 3" xfId="19122" xr:uid="{00000000-0005-0000-0000-0000D84A0000}"/>
    <cellStyle name="Normal 25 8 2 3" xfId="19123" xr:uid="{00000000-0005-0000-0000-0000D94A0000}"/>
    <cellStyle name="Normal 25 8 2 3 2" xfId="19124" xr:uid="{00000000-0005-0000-0000-0000DA4A0000}"/>
    <cellStyle name="Normal 25 8 2 3 2 2" xfId="19125" xr:uid="{00000000-0005-0000-0000-0000DB4A0000}"/>
    <cellStyle name="Normal 25 8 2 3 3" xfId="19126" xr:uid="{00000000-0005-0000-0000-0000DC4A0000}"/>
    <cellStyle name="Normal 25 8 2 4" xfId="19127" xr:uid="{00000000-0005-0000-0000-0000DD4A0000}"/>
    <cellStyle name="Normal 25 8 2 4 2" xfId="19128" xr:uid="{00000000-0005-0000-0000-0000DE4A0000}"/>
    <cellStyle name="Normal 25 8 2 5" xfId="19129" xr:uid="{00000000-0005-0000-0000-0000DF4A0000}"/>
    <cellStyle name="Normal 25 8 2_Lcc_inputs" xfId="19130" xr:uid="{00000000-0005-0000-0000-0000E04A0000}"/>
    <cellStyle name="Normal 25 8 3" xfId="19131" xr:uid="{00000000-0005-0000-0000-0000E14A0000}"/>
    <cellStyle name="Normal 25 8 3 2" xfId="19132" xr:uid="{00000000-0005-0000-0000-0000E24A0000}"/>
    <cellStyle name="Normal 25 8 3 2 2" xfId="19133" xr:uid="{00000000-0005-0000-0000-0000E34A0000}"/>
    <cellStyle name="Normal 25 8 3 2 3" xfId="19134" xr:uid="{00000000-0005-0000-0000-0000E44A0000}"/>
    <cellStyle name="Normal 25 8 3 3" xfId="19135" xr:uid="{00000000-0005-0000-0000-0000E54A0000}"/>
    <cellStyle name="Normal 25 8 3 4" xfId="19136" xr:uid="{00000000-0005-0000-0000-0000E64A0000}"/>
    <cellStyle name="Normal 25 8 3_Lcc_inputs" xfId="19137" xr:uid="{00000000-0005-0000-0000-0000E74A0000}"/>
    <cellStyle name="Normal 25 8 4" xfId="19138" xr:uid="{00000000-0005-0000-0000-0000E84A0000}"/>
    <cellStyle name="Normal 25 8 4 2" xfId="19139" xr:uid="{00000000-0005-0000-0000-0000E94A0000}"/>
    <cellStyle name="Normal 25 8 4 2 2" xfId="19140" xr:uid="{00000000-0005-0000-0000-0000EA4A0000}"/>
    <cellStyle name="Normal 25 8 4 3" xfId="19141" xr:uid="{00000000-0005-0000-0000-0000EB4A0000}"/>
    <cellStyle name="Normal 25 8 5" xfId="19142" xr:uid="{00000000-0005-0000-0000-0000EC4A0000}"/>
    <cellStyle name="Normal 25 8 5 2" xfId="19143" xr:uid="{00000000-0005-0000-0000-0000ED4A0000}"/>
    <cellStyle name="Normal 25 8 6" xfId="19144" xr:uid="{00000000-0005-0000-0000-0000EE4A0000}"/>
    <cellStyle name="Normal 25 8 7" xfId="19145" xr:uid="{00000000-0005-0000-0000-0000EF4A0000}"/>
    <cellStyle name="Normal 25 8 8" xfId="19146" xr:uid="{00000000-0005-0000-0000-0000F04A0000}"/>
    <cellStyle name="Normal 25 8_Lcc_inputs" xfId="19147" xr:uid="{00000000-0005-0000-0000-0000F14A0000}"/>
    <cellStyle name="Normal 25 9" xfId="19148" xr:uid="{00000000-0005-0000-0000-0000F24A0000}"/>
    <cellStyle name="Normal 25 9 2" xfId="19149" xr:uid="{00000000-0005-0000-0000-0000F34A0000}"/>
    <cellStyle name="Normal 25 9 2 2" xfId="19150" xr:uid="{00000000-0005-0000-0000-0000F44A0000}"/>
    <cellStyle name="Normal 25 9 2 2 2" xfId="19151" xr:uid="{00000000-0005-0000-0000-0000F54A0000}"/>
    <cellStyle name="Normal 25 9 2 2 2 2" xfId="19152" xr:uid="{00000000-0005-0000-0000-0000F64A0000}"/>
    <cellStyle name="Normal 25 9 2 2 3" xfId="19153" xr:uid="{00000000-0005-0000-0000-0000F74A0000}"/>
    <cellStyle name="Normal 25 9 2 3" xfId="19154" xr:uid="{00000000-0005-0000-0000-0000F84A0000}"/>
    <cellStyle name="Normal 25 9 2 3 2" xfId="19155" xr:uid="{00000000-0005-0000-0000-0000F94A0000}"/>
    <cellStyle name="Normal 25 9 2 3 2 2" xfId="19156" xr:uid="{00000000-0005-0000-0000-0000FA4A0000}"/>
    <cellStyle name="Normal 25 9 2 3 3" xfId="19157" xr:uid="{00000000-0005-0000-0000-0000FB4A0000}"/>
    <cellStyle name="Normal 25 9 2 4" xfId="19158" xr:uid="{00000000-0005-0000-0000-0000FC4A0000}"/>
    <cellStyle name="Normal 25 9 2 4 2" xfId="19159" xr:uid="{00000000-0005-0000-0000-0000FD4A0000}"/>
    <cellStyle name="Normal 25 9 2 5" xfId="19160" xr:uid="{00000000-0005-0000-0000-0000FE4A0000}"/>
    <cellStyle name="Normal 25 9 2_Lcc_inputs" xfId="19161" xr:uid="{00000000-0005-0000-0000-0000FF4A0000}"/>
    <cellStyle name="Normal 25 9 3" xfId="19162" xr:uid="{00000000-0005-0000-0000-0000004B0000}"/>
    <cellStyle name="Normal 25 9 3 2" xfId="19163" xr:uid="{00000000-0005-0000-0000-0000014B0000}"/>
    <cellStyle name="Normal 25 9 3 2 2" xfId="19164" xr:uid="{00000000-0005-0000-0000-0000024B0000}"/>
    <cellStyle name="Normal 25 9 3 2 3" xfId="19165" xr:uid="{00000000-0005-0000-0000-0000034B0000}"/>
    <cellStyle name="Normal 25 9 3 3" xfId="19166" xr:uid="{00000000-0005-0000-0000-0000044B0000}"/>
    <cellStyle name="Normal 25 9 3 4" xfId="19167" xr:uid="{00000000-0005-0000-0000-0000054B0000}"/>
    <cellStyle name="Normal 25 9 3_Lcc_inputs" xfId="19168" xr:uid="{00000000-0005-0000-0000-0000064B0000}"/>
    <cellStyle name="Normal 25 9 4" xfId="19169" xr:uid="{00000000-0005-0000-0000-0000074B0000}"/>
    <cellStyle name="Normal 25 9 4 2" xfId="19170" xr:uid="{00000000-0005-0000-0000-0000084B0000}"/>
    <cellStyle name="Normal 25 9 4 2 2" xfId="19171" xr:uid="{00000000-0005-0000-0000-0000094B0000}"/>
    <cellStyle name="Normal 25 9 4 3" xfId="19172" xr:uid="{00000000-0005-0000-0000-00000A4B0000}"/>
    <cellStyle name="Normal 25 9 5" xfId="19173" xr:uid="{00000000-0005-0000-0000-00000B4B0000}"/>
    <cellStyle name="Normal 25 9 5 2" xfId="19174" xr:uid="{00000000-0005-0000-0000-00000C4B0000}"/>
    <cellStyle name="Normal 25 9 6" xfId="19175" xr:uid="{00000000-0005-0000-0000-00000D4B0000}"/>
    <cellStyle name="Normal 25 9 7" xfId="19176" xr:uid="{00000000-0005-0000-0000-00000E4B0000}"/>
    <cellStyle name="Normal 25 9 8" xfId="19177" xr:uid="{00000000-0005-0000-0000-00000F4B0000}"/>
    <cellStyle name="Normal 25 9_Lcc_inputs" xfId="19178" xr:uid="{00000000-0005-0000-0000-0000104B0000}"/>
    <cellStyle name="Normal 25_Lcc_inputs" xfId="19179" xr:uid="{00000000-0005-0000-0000-0000114B0000}"/>
    <cellStyle name="Normal 26" xfId="19180" xr:uid="{00000000-0005-0000-0000-0000124B0000}"/>
    <cellStyle name="Normal 26 10" xfId="19181" xr:uid="{00000000-0005-0000-0000-0000134B0000}"/>
    <cellStyle name="Normal 26 10 2" xfId="19182" xr:uid="{00000000-0005-0000-0000-0000144B0000}"/>
    <cellStyle name="Normal 26 10 2 2" xfId="19183" xr:uid="{00000000-0005-0000-0000-0000154B0000}"/>
    <cellStyle name="Normal 26 10 2 2 2" xfId="19184" xr:uid="{00000000-0005-0000-0000-0000164B0000}"/>
    <cellStyle name="Normal 26 10 2 2 3" xfId="19185" xr:uid="{00000000-0005-0000-0000-0000174B0000}"/>
    <cellStyle name="Normal 26 10 2 3" xfId="19186" xr:uid="{00000000-0005-0000-0000-0000184B0000}"/>
    <cellStyle name="Normal 26 10 2 4" xfId="19187" xr:uid="{00000000-0005-0000-0000-0000194B0000}"/>
    <cellStyle name="Normal 26 10 2_Lcc_inputs" xfId="19188" xr:uid="{00000000-0005-0000-0000-00001A4B0000}"/>
    <cellStyle name="Normal 26 10 3" xfId="19189" xr:uid="{00000000-0005-0000-0000-00001B4B0000}"/>
    <cellStyle name="Normal 26 10 3 2" xfId="19190" xr:uid="{00000000-0005-0000-0000-00001C4B0000}"/>
    <cellStyle name="Normal 26 10 3 2 2" xfId="19191" xr:uid="{00000000-0005-0000-0000-00001D4B0000}"/>
    <cellStyle name="Normal 26 10 3 3" xfId="19192" xr:uid="{00000000-0005-0000-0000-00001E4B0000}"/>
    <cellStyle name="Normal 26 10 4" xfId="19193" xr:uid="{00000000-0005-0000-0000-00001F4B0000}"/>
    <cellStyle name="Normal 26 10 4 2" xfId="19194" xr:uid="{00000000-0005-0000-0000-0000204B0000}"/>
    <cellStyle name="Normal 26 10 5" xfId="19195" xr:uid="{00000000-0005-0000-0000-0000214B0000}"/>
    <cellStyle name="Normal 26 10 6" xfId="19196" xr:uid="{00000000-0005-0000-0000-0000224B0000}"/>
    <cellStyle name="Normal 26 10 7" xfId="19197" xr:uid="{00000000-0005-0000-0000-0000234B0000}"/>
    <cellStyle name="Normal 26 10_Lcc_inputs" xfId="19198" xr:uid="{00000000-0005-0000-0000-0000244B0000}"/>
    <cellStyle name="Normal 26 11" xfId="19199" xr:uid="{00000000-0005-0000-0000-0000254B0000}"/>
    <cellStyle name="Normal 26 11 2" xfId="19200" xr:uid="{00000000-0005-0000-0000-0000264B0000}"/>
    <cellStyle name="Normal 26 11 2 2" xfId="19201" xr:uid="{00000000-0005-0000-0000-0000274B0000}"/>
    <cellStyle name="Normal 26 11 2 3" xfId="19202" xr:uid="{00000000-0005-0000-0000-0000284B0000}"/>
    <cellStyle name="Normal 26 11 3" xfId="19203" xr:uid="{00000000-0005-0000-0000-0000294B0000}"/>
    <cellStyle name="Normal 26 11 3 2" xfId="19204" xr:uid="{00000000-0005-0000-0000-00002A4B0000}"/>
    <cellStyle name="Normal 26 11 4" xfId="19205" xr:uid="{00000000-0005-0000-0000-00002B4B0000}"/>
    <cellStyle name="Normal 26 11 5" xfId="19206" xr:uid="{00000000-0005-0000-0000-00002C4B0000}"/>
    <cellStyle name="Normal 26 11_Lcc_inputs" xfId="19207" xr:uid="{00000000-0005-0000-0000-00002D4B0000}"/>
    <cellStyle name="Normal 26 12" xfId="19208" xr:uid="{00000000-0005-0000-0000-00002E4B0000}"/>
    <cellStyle name="Normal 26 12 2" xfId="19209" xr:uid="{00000000-0005-0000-0000-00002F4B0000}"/>
    <cellStyle name="Normal 26 12 2 2" xfId="19210" xr:uid="{00000000-0005-0000-0000-0000304B0000}"/>
    <cellStyle name="Normal 26 12 2 3" xfId="19211" xr:uid="{00000000-0005-0000-0000-0000314B0000}"/>
    <cellStyle name="Normal 26 12 3" xfId="19212" xr:uid="{00000000-0005-0000-0000-0000324B0000}"/>
    <cellStyle name="Normal 26 12 4" xfId="19213" xr:uid="{00000000-0005-0000-0000-0000334B0000}"/>
    <cellStyle name="Normal 26 12_Lcc_inputs" xfId="19214" xr:uid="{00000000-0005-0000-0000-0000344B0000}"/>
    <cellStyle name="Normal 26 13" xfId="19215" xr:uid="{00000000-0005-0000-0000-0000354B0000}"/>
    <cellStyle name="Normal 26 13 2" xfId="19216" xr:uid="{00000000-0005-0000-0000-0000364B0000}"/>
    <cellStyle name="Normal 26 13 3" xfId="19217" xr:uid="{00000000-0005-0000-0000-0000374B0000}"/>
    <cellStyle name="Normal 26 14" xfId="19218" xr:uid="{00000000-0005-0000-0000-0000384B0000}"/>
    <cellStyle name="Normal 26 14 2" xfId="19219" xr:uid="{00000000-0005-0000-0000-0000394B0000}"/>
    <cellStyle name="Normal 26 15" xfId="19220" xr:uid="{00000000-0005-0000-0000-00003A4B0000}"/>
    <cellStyle name="Normal 26 16" xfId="19221" xr:uid="{00000000-0005-0000-0000-00003B4B0000}"/>
    <cellStyle name="Normal 26 2" xfId="19222" xr:uid="{00000000-0005-0000-0000-00003C4B0000}"/>
    <cellStyle name="Normal 26 2 10" xfId="19223" xr:uid="{00000000-0005-0000-0000-00003D4B0000}"/>
    <cellStyle name="Normal 26 2 2" xfId="19224" xr:uid="{00000000-0005-0000-0000-00003E4B0000}"/>
    <cellStyle name="Normal 26 2 2 2" xfId="19225" xr:uid="{00000000-0005-0000-0000-00003F4B0000}"/>
    <cellStyle name="Normal 26 2 2 2 2" xfId="19226" xr:uid="{00000000-0005-0000-0000-0000404B0000}"/>
    <cellStyle name="Normal 26 2 2 2 2 2" xfId="19227" xr:uid="{00000000-0005-0000-0000-0000414B0000}"/>
    <cellStyle name="Normal 26 2 2 2 2 2 2" xfId="19228" xr:uid="{00000000-0005-0000-0000-0000424B0000}"/>
    <cellStyle name="Normal 26 2 2 2 2 3" xfId="19229" xr:uid="{00000000-0005-0000-0000-0000434B0000}"/>
    <cellStyle name="Normal 26 2 2 2 3" xfId="19230" xr:uid="{00000000-0005-0000-0000-0000444B0000}"/>
    <cellStyle name="Normal 26 2 2 2 3 2" xfId="19231" xr:uid="{00000000-0005-0000-0000-0000454B0000}"/>
    <cellStyle name="Normal 26 2 2 2 3 2 2" xfId="19232" xr:uid="{00000000-0005-0000-0000-0000464B0000}"/>
    <cellStyle name="Normal 26 2 2 2 3 3" xfId="19233" xr:uid="{00000000-0005-0000-0000-0000474B0000}"/>
    <cellStyle name="Normal 26 2 2 2 4" xfId="19234" xr:uid="{00000000-0005-0000-0000-0000484B0000}"/>
    <cellStyle name="Normal 26 2 2 2 4 2" xfId="19235" xr:uid="{00000000-0005-0000-0000-0000494B0000}"/>
    <cellStyle name="Normal 26 2 2 2 5" xfId="19236" xr:uid="{00000000-0005-0000-0000-00004A4B0000}"/>
    <cellStyle name="Normal 26 2 2 2_Lcc_inputs" xfId="19237" xr:uid="{00000000-0005-0000-0000-00004B4B0000}"/>
    <cellStyle name="Normal 26 2 2 3" xfId="19238" xr:uid="{00000000-0005-0000-0000-00004C4B0000}"/>
    <cellStyle name="Normal 26 2 2 3 2" xfId="19239" xr:uid="{00000000-0005-0000-0000-00004D4B0000}"/>
    <cellStyle name="Normal 26 2 2 3 2 2" xfId="19240" xr:uid="{00000000-0005-0000-0000-00004E4B0000}"/>
    <cellStyle name="Normal 26 2 2 3 2 3" xfId="19241" xr:uid="{00000000-0005-0000-0000-00004F4B0000}"/>
    <cellStyle name="Normal 26 2 2 3 3" xfId="19242" xr:uid="{00000000-0005-0000-0000-0000504B0000}"/>
    <cellStyle name="Normal 26 2 2 3 4" xfId="19243" xr:uid="{00000000-0005-0000-0000-0000514B0000}"/>
    <cellStyle name="Normal 26 2 2 3_Lcc_inputs" xfId="19244" xr:uid="{00000000-0005-0000-0000-0000524B0000}"/>
    <cellStyle name="Normal 26 2 2 4" xfId="19245" xr:uid="{00000000-0005-0000-0000-0000534B0000}"/>
    <cellStyle name="Normal 26 2 2 4 2" xfId="19246" xr:uid="{00000000-0005-0000-0000-0000544B0000}"/>
    <cellStyle name="Normal 26 2 2 4 2 2" xfId="19247" xr:uid="{00000000-0005-0000-0000-0000554B0000}"/>
    <cellStyle name="Normal 26 2 2 4 3" xfId="19248" xr:uid="{00000000-0005-0000-0000-0000564B0000}"/>
    <cellStyle name="Normal 26 2 2 5" xfId="19249" xr:uid="{00000000-0005-0000-0000-0000574B0000}"/>
    <cellStyle name="Normal 26 2 2 5 2" xfId="19250" xr:uid="{00000000-0005-0000-0000-0000584B0000}"/>
    <cellStyle name="Normal 26 2 2 6" xfId="19251" xr:uid="{00000000-0005-0000-0000-0000594B0000}"/>
    <cellStyle name="Normal 26 2 2 7" xfId="19252" xr:uid="{00000000-0005-0000-0000-00005A4B0000}"/>
    <cellStyle name="Normal 26 2 2 8" xfId="19253" xr:uid="{00000000-0005-0000-0000-00005B4B0000}"/>
    <cellStyle name="Normal 26 2 2_Lcc_inputs" xfId="19254" xr:uid="{00000000-0005-0000-0000-00005C4B0000}"/>
    <cellStyle name="Normal 26 2 3" xfId="19255" xr:uid="{00000000-0005-0000-0000-00005D4B0000}"/>
    <cellStyle name="Normal 26 2 3 2" xfId="19256" xr:uid="{00000000-0005-0000-0000-00005E4B0000}"/>
    <cellStyle name="Normal 26 2 3 2 2" xfId="19257" xr:uid="{00000000-0005-0000-0000-00005F4B0000}"/>
    <cellStyle name="Normal 26 2 3 2 2 2" xfId="19258" xr:uid="{00000000-0005-0000-0000-0000604B0000}"/>
    <cellStyle name="Normal 26 2 3 2 2 3" xfId="19259" xr:uid="{00000000-0005-0000-0000-0000614B0000}"/>
    <cellStyle name="Normal 26 2 3 2 3" xfId="19260" xr:uid="{00000000-0005-0000-0000-0000624B0000}"/>
    <cellStyle name="Normal 26 2 3 2 4" xfId="19261" xr:uid="{00000000-0005-0000-0000-0000634B0000}"/>
    <cellStyle name="Normal 26 2 3 2_Lcc_inputs" xfId="19262" xr:uid="{00000000-0005-0000-0000-0000644B0000}"/>
    <cellStyle name="Normal 26 2 3 3" xfId="19263" xr:uid="{00000000-0005-0000-0000-0000654B0000}"/>
    <cellStyle name="Normal 26 2 3 3 2" xfId="19264" xr:uid="{00000000-0005-0000-0000-0000664B0000}"/>
    <cellStyle name="Normal 26 2 3 3 2 2" xfId="19265" xr:uid="{00000000-0005-0000-0000-0000674B0000}"/>
    <cellStyle name="Normal 26 2 3 3 3" xfId="19266" xr:uid="{00000000-0005-0000-0000-0000684B0000}"/>
    <cellStyle name="Normal 26 2 3 4" xfId="19267" xr:uid="{00000000-0005-0000-0000-0000694B0000}"/>
    <cellStyle name="Normal 26 2 3 4 2" xfId="19268" xr:uid="{00000000-0005-0000-0000-00006A4B0000}"/>
    <cellStyle name="Normal 26 2 3 5" xfId="19269" xr:uid="{00000000-0005-0000-0000-00006B4B0000}"/>
    <cellStyle name="Normal 26 2 3 6" xfId="19270" xr:uid="{00000000-0005-0000-0000-00006C4B0000}"/>
    <cellStyle name="Normal 26 2 3 7" xfId="19271" xr:uid="{00000000-0005-0000-0000-00006D4B0000}"/>
    <cellStyle name="Normal 26 2 3_Lcc_inputs" xfId="19272" xr:uid="{00000000-0005-0000-0000-00006E4B0000}"/>
    <cellStyle name="Normal 26 2 4" xfId="19273" xr:uid="{00000000-0005-0000-0000-00006F4B0000}"/>
    <cellStyle name="Normal 26 2 4 2" xfId="19274" xr:uid="{00000000-0005-0000-0000-0000704B0000}"/>
    <cellStyle name="Normal 26 2 4 2 2" xfId="19275" xr:uid="{00000000-0005-0000-0000-0000714B0000}"/>
    <cellStyle name="Normal 26 2 4 2 3" xfId="19276" xr:uid="{00000000-0005-0000-0000-0000724B0000}"/>
    <cellStyle name="Normal 26 2 4 3" xfId="19277" xr:uid="{00000000-0005-0000-0000-0000734B0000}"/>
    <cellStyle name="Normal 26 2 4 3 2" xfId="19278" xr:uid="{00000000-0005-0000-0000-0000744B0000}"/>
    <cellStyle name="Normal 26 2 4 4" xfId="19279" xr:uid="{00000000-0005-0000-0000-0000754B0000}"/>
    <cellStyle name="Normal 26 2 4 5" xfId="19280" xr:uid="{00000000-0005-0000-0000-0000764B0000}"/>
    <cellStyle name="Normal 26 2 4_Lcc_inputs" xfId="19281" xr:uid="{00000000-0005-0000-0000-0000774B0000}"/>
    <cellStyle name="Normal 26 2 5" xfId="19282" xr:uid="{00000000-0005-0000-0000-0000784B0000}"/>
    <cellStyle name="Normal 26 2 5 2" xfId="19283" xr:uid="{00000000-0005-0000-0000-0000794B0000}"/>
    <cellStyle name="Normal 26 2 5 2 2" xfId="19284" xr:uid="{00000000-0005-0000-0000-00007A4B0000}"/>
    <cellStyle name="Normal 26 2 5 2 3" xfId="19285" xr:uid="{00000000-0005-0000-0000-00007B4B0000}"/>
    <cellStyle name="Normal 26 2 5 3" xfId="19286" xr:uid="{00000000-0005-0000-0000-00007C4B0000}"/>
    <cellStyle name="Normal 26 2 5 3 2" xfId="19287" xr:uid="{00000000-0005-0000-0000-00007D4B0000}"/>
    <cellStyle name="Normal 26 2 5 4" xfId="19288" xr:uid="{00000000-0005-0000-0000-00007E4B0000}"/>
    <cellStyle name="Normal 26 2 5 5" xfId="19289" xr:uid="{00000000-0005-0000-0000-00007F4B0000}"/>
    <cellStyle name="Normal 26 2 5_Lcc_inputs" xfId="19290" xr:uid="{00000000-0005-0000-0000-0000804B0000}"/>
    <cellStyle name="Normal 26 2 6" xfId="19291" xr:uid="{00000000-0005-0000-0000-0000814B0000}"/>
    <cellStyle name="Normal 26 2 6 2" xfId="19292" xr:uid="{00000000-0005-0000-0000-0000824B0000}"/>
    <cellStyle name="Normal 26 2 6 2 2" xfId="19293" xr:uid="{00000000-0005-0000-0000-0000834B0000}"/>
    <cellStyle name="Normal 26 2 6 3" xfId="19294" xr:uid="{00000000-0005-0000-0000-0000844B0000}"/>
    <cellStyle name="Normal 26 2 6 4" xfId="19295" xr:uid="{00000000-0005-0000-0000-0000854B0000}"/>
    <cellStyle name="Normal 26 2 6_Lcc_inputs" xfId="19296" xr:uid="{00000000-0005-0000-0000-0000864B0000}"/>
    <cellStyle name="Normal 26 2 7" xfId="19297" xr:uid="{00000000-0005-0000-0000-0000874B0000}"/>
    <cellStyle name="Normal 26 2 7 2" xfId="19298" xr:uid="{00000000-0005-0000-0000-0000884B0000}"/>
    <cellStyle name="Normal 26 2 7 3" xfId="19299" xr:uid="{00000000-0005-0000-0000-0000894B0000}"/>
    <cellStyle name="Normal 26 2 8" xfId="19300" xr:uid="{00000000-0005-0000-0000-00008A4B0000}"/>
    <cellStyle name="Normal 26 2 8 2" xfId="19301" xr:uid="{00000000-0005-0000-0000-00008B4B0000}"/>
    <cellStyle name="Normal 26 2 9" xfId="19302" xr:uid="{00000000-0005-0000-0000-00008C4B0000}"/>
    <cellStyle name="Normal 26 2_Lcc_inputs" xfId="19303" xr:uid="{00000000-0005-0000-0000-00008D4B0000}"/>
    <cellStyle name="Normal 26 3" xfId="19304" xr:uid="{00000000-0005-0000-0000-00008E4B0000}"/>
    <cellStyle name="Normal 26 3 2" xfId="19305" xr:uid="{00000000-0005-0000-0000-00008F4B0000}"/>
    <cellStyle name="Normal 26 3 2 2" xfId="19306" xr:uid="{00000000-0005-0000-0000-0000904B0000}"/>
    <cellStyle name="Normal 26 3 2 2 2" xfId="19307" xr:uid="{00000000-0005-0000-0000-0000914B0000}"/>
    <cellStyle name="Normal 26 3 2 2 2 2" xfId="19308" xr:uid="{00000000-0005-0000-0000-0000924B0000}"/>
    <cellStyle name="Normal 26 3 2 2 2 2 2" xfId="19309" xr:uid="{00000000-0005-0000-0000-0000934B0000}"/>
    <cellStyle name="Normal 26 3 2 2 2 3" xfId="19310" xr:uid="{00000000-0005-0000-0000-0000944B0000}"/>
    <cellStyle name="Normal 26 3 2 2 3" xfId="19311" xr:uid="{00000000-0005-0000-0000-0000954B0000}"/>
    <cellStyle name="Normal 26 3 2 2 3 2" xfId="19312" xr:uid="{00000000-0005-0000-0000-0000964B0000}"/>
    <cellStyle name="Normal 26 3 2 2 3 2 2" xfId="19313" xr:uid="{00000000-0005-0000-0000-0000974B0000}"/>
    <cellStyle name="Normal 26 3 2 2 3 3" xfId="19314" xr:uid="{00000000-0005-0000-0000-0000984B0000}"/>
    <cellStyle name="Normal 26 3 2 2 4" xfId="19315" xr:uid="{00000000-0005-0000-0000-0000994B0000}"/>
    <cellStyle name="Normal 26 3 2 2 4 2" xfId="19316" xr:uid="{00000000-0005-0000-0000-00009A4B0000}"/>
    <cellStyle name="Normal 26 3 2 2 5" xfId="19317" xr:uid="{00000000-0005-0000-0000-00009B4B0000}"/>
    <cellStyle name="Normal 26 3 2 2_Lcc_inputs" xfId="19318" xr:uid="{00000000-0005-0000-0000-00009C4B0000}"/>
    <cellStyle name="Normal 26 3 2 3" xfId="19319" xr:uid="{00000000-0005-0000-0000-00009D4B0000}"/>
    <cellStyle name="Normal 26 3 2 3 2" xfId="19320" xr:uid="{00000000-0005-0000-0000-00009E4B0000}"/>
    <cellStyle name="Normal 26 3 2 3 2 2" xfId="19321" xr:uid="{00000000-0005-0000-0000-00009F4B0000}"/>
    <cellStyle name="Normal 26 3 2 3 2 3" xfId="19322" xr:uid="{00000000-0005-0000-0000-0000A04B0000}"/>
    <cellStyle name="Normal 26 3 2 3 3" xfId="19323" xr:uid="{00000000-0005-0000-0000-0000A14B0000}"/>
    <cellStyle name="Normal 26 3 2 3 4" xfId="19324" xr:uid="{00000000-0005-0000-0000-0000A24B0000}"/>
    <cellStyle name="Normal 26 3 2 3_Lcc_inputs" xfId="19325" xr:uid="{00000000-0005-0000-0000-0000A34B0000}"/>
    <cellStyle name="Normal 26 3 2 4" xfId="19326" xr:uid="{00000000-0005-0000-0000-0000A44B0000}"/>
    <cellStyle name="Normal 26 3 2 4 2" xfId="19327" xr:uid="{00000000-0005-0000-0000-0000A54B0000}"/>
    <cellStyle name="Normal 26 3 2 4 2 2" xfId="19328" xr:uid="{00000000-0005-0000-0000-0000A64B0000}"/>
    <cellStyle name="Normal 26 3 2 4 3" xfId="19329" xr:uid="{00000000-0005-0000-0000-0000A74B0000}"/>
    <cellStyle name="Normal 26 3 2 5" xfId="19330" xr:uid="{00000000-0005-0000-0000-0000A84B0000}"/>
    <cellStyle name="Normal 26 3 2 5 2" xfId="19331" xr:uid="{00000000-0005-0000-0000-0000A94B0000}"/>
    <cellStyle name="Normal 26 3 2 6" xfId="19332" xr:uid="{00000000-0005-0000-0000-0000AA4B0000}"/>
    <cellStyle name="Normal 26 3 2 7" xfId="19333" xr:uid="{00000000-0005-0000-0000-0000AB4B0000}"/>
    <cellStyle name="Normal 26 3 2 8" xfId="19334" xr:uid="{00000000-0005-0000-0000-0000AC4B0000}"/>
    <cellStyle name="Normal 26 3 2_Lcc_inputs" xfId="19335" xr:uid="{00000000-0005-0000-0000-0000AD4B0000}"/>
    <cellStyle name="Normal 26 3 3" xfId="19336" xr:uid="{00000000-0005-0000-0000-0000AE4B0000}"/>
    <cellStyle name="Normal 26 3 3 2" xfId="19337" xr:uid="{00000000-0005-0000-0000-0000AF4B0000}"/>
    <cellStyle name="Normal 26 3 3 2 2" xfId="19338" xr:uid="{00000000-0005-0000-0000-0000B04B0000}"/>
    <cellStyle name="Normal 26 3 3 2 2 2" xfId="19339" xr:uid="{00000000-0005-0000-0000-0000B14B0000}"/>
    <cellStyle name="Normal 26 3 3 2 2 3" xfId="19340" xr:uid="{00000000-0005-0000-0000-0000B24B0000}"/>
    <cellStyle name="Normal 26 3 3 2 3" xfId="19341" xr:uid="{00000000-0005-0000-0000-0000B34B0000}"/>
    <cellStyle name="Normal 26 3 3 2 4" xfId="19342" xr:uid="{00000000-0005-0000-0000-0000B44B0000}"/>
    <cellStyle name="Normal 26 3 3 2_Lcc_inputs" xfId="19343" xr:uid="{00000000-0005-0000-0000-0000B54B0000}"/>
    <cellStyle name="Normal 26 3 3 3" xfId="19344" xr:uid="{00000000-0005-0000-0000-0000B64B0000}"/>
    <cellStyle name="Normal 26 3 3 3 2" xfId="19345" xr:uid="{00000000-0005-0000-0000-0000B74B0000}"/>
    <cellStyle name="Normal 26 3 3 3 2 2" xfId="19346" xr:uid="{00000000-0005-0000-0000-0000B84B0000}"/>
    <cellStyle name="Normal 26 3 3 3 3" xfId="19347" xr:uid="{00000000-0005-0000-0000-0000B94B0000}"/>
    <cellStyle name="Normal 26 3 3 4" xfId="19348" xr:uid="{00000000-0005-0000-0000-0000BA4B0000}"/>
    <cellStyle name="Normal 26 3 3 4 2" xfId="19349" xr:uid="{00000000-0005-0000-0000-0000BB4B0000}"/>
    <cellStyle name="Normal 26 3 3 5" xfId="19350" xr:uid="{00000000-0005-0000-0000-0000BC4B0000}"/>
    <cellStyle name="Normal 26 3 3 6" xfId="19351" xr:uid="{00000000-0005-0000-0000-0000BD4B0000}"/>
    <cellStyle name="Normal 26 3 3 7" xfId="19352" xr:uid="{00000000-0005-0000-0000-0000BE4B0000}"/>
    <cellStyle name="Normal 26 3 3_Lcc_inputs" xfId="19353" xr:uid="{00000000-0005-0000-0000-0000BF4B0000}"/>
    <cellStyle name="Normal 26 3 4" xfId="19354" xr:uid="{00000000-0005-0000-0000-0000C04B0000}"/>
    <cellStyle name="Normal 26 3 4 2" xfId="19355" xr:uid="{00000000-0005-0000-0000-0000C14B0000}"/>
    <cellStyle name="Normal 26 3 4 2 2" xfId="19356" xr:uid="{00000000-0005-0000-0000-0000C24B0000}"/>
    <cellStyle name="Normal 26 3 4 2 3" xfId="19357" xr:uid="{00000000-0005-0000-0000-0000C34B0000}"/>
    <cellStyle name="Normal 26 3 4 3" xfId="19358" xr:uid="{00000000-0005-0000-0000-0000C44B0000}"/>
    <cellStyle name="Normal 26 3 4 3 2" xfId="19359" xr:uid="{00000000-0005-0000-0000-0000C54B0000}"/>
    <cellStyle name="Normal 26 3 4 4" xfId="19360" xr:uid="{00000000-0005-0000-0000-0000C64B0000}"/>
    <cellStyle name="Normal 26 3 4 5" xfId="19361" xr:uid="{00000000-0005-0000-0000-0000C74B0000}"/>
    <cellStyle name="Normal 26 3 4_Lcc_inputs" xfId="19362" xr:uid="{00000000-0005-0000-0000-0000C84B0000}"/>
    <cellStyle name="Normal 26 3 5" xfId="19363" xr:uid="{00000000-0005-0000-0000-0000C94B0000}"/>
    <cellStyle name="Normal 26 3 5 2" xfId="19364" xr:uid="{00000000-0005-0000-0000-0000CA4B0000}"/>
    <cellStyle name="Normal 26 3 5 2 2" xfId="19365" xr:uid="{00000000-0005-0000-0000-0000CB4B0000}"/>
    <cellStyle name="Normal 26 3 5 2 3" xfId="19366" xr:uid="{00000000-0005-0000-0000-0000CC4B0000}"/>
    <cellStyle name="Normal 26 3 5 3" xfId="19367" xr:uid="{00000000-0005-0000-0000-0000CD4B0000}"/>
    <cellStyle name="Normal 26 3 5 4" xfId="19368" xr:uid="{00000000-0005-0000-0000-0000CE4B0000}"/>
    <cellStyle name="Normal 26 3 5_Lcc_inputs" xfId="19369" xr:uid="{00000000-0005-0000-0000-0000CF4B0000}"/>
    <cellStyle name="Normal 26 3 6" xfId="19370" xr:uid="{00000000-0005-0000-0000-0000D04B0000}"/>
    <cellStyle name="Normal 26 3 6 2" xfId="19371" xr:uid="{00000000-0005-0000-0000-0000D14B0000}"/>
    <cellStyle name="Normal 26 3 6 3" xfId="19372" xr:uid="{00000000-0005-0000-0000-0000D24B0000}"/>
    <cellStyle name="Normal 26 3 7" xfId="19373" xr:uid="{00000000-0005-0000-0000-0000D34B0000}"/>
    <cellStyle name="Normal 26 3 7 2" xfId="19374" xr:uid="{00000000-0005-0000-0000-0000D44B0000}"/>
    <cellStyle name="Normal 26 3 8" xfId="19375" xr:uid="{00000000-0005-0000-0000-0000D54B0000}"/>
    <cellStyle name="Normal 26 3 9" xfId="19376" xr:uid="{00000000-0005-0000-0000-0000D64B0000}"/>
    <cellStyle name="Normal 26 3_Lcc_inputs" xfId="19377" xr:uid="{00000000-0005-0000-0000-0000D74B0000}"/>
    <cellStyle name="Normal 26 4" xfId="19378" xr:uid="{00000000-0005-0000-0000-0000D84B0000}"/>
    <cellStyle name="Normal 26 4 2" xfId="19379" xr:uid="{00000000-0005-0000-0000-0000D94B0000}"/>
    <cellStyle name="Normal 26 4 2 2" xfId="19380" xr:uid="{00000000-0005-0000-0000-0000DA4B0000}"/>
    <cellStyle name="Normal 26 4 2 2 2" xfId="19381" xr:uid="{00000000-0005-0000-0000-0000DB4B0000}"/>
    <cellStyle name="Normal 26 4 2 2 2 2" xfId="19382" xr:uid="{00000000-0005-0000-0000-0000DC4B0000}"/>
    <cellStyle name="Normal 26 4 2 2 2 2 2" xfId="19383" xr:uid="{00000000-0005-0000-0000-0000DD4B0000}"/>
    <cellStyle name="Normal 26 4 2 2 2 3" xfId="19384" xr:uid="{00000000-0005-0000-0000-0000DE4B0000}"/>
    <cellStyle name="Normal 26 4 2 2 3" xfId="19385" xr:uid="{00000000-0005-0000-0000-0000DF4B0000}"/>
    <cellStyle name="Normal 26 4 2 2 3 2" xfId="19386" xr:uid="{00000000-0005-0000-0000-0000E04B0000}"/>
    <cellStyle name="Normal 26 4 2 2 3 2 2" xfId="19387" xr:uid="{00000000-0005-0000-0000-0000E14B0000}"/>
    <cellStyle name="Normal 26 4 2 2 3 3" xfId="19388" xr:uid="{00000000-0005-0000-0000-0000E24B0000}"/>
    <cellStyle name="Normal 26 4 2 2 4" xfId="19389" xr:uid="{00000000-0005-0000-0000-0000E34B0000}"/>
    <cellStyle name="Normal 26 4 2 2 4 2" xfId="19390" xr:uid="{00000000-0005-0000-0000-0000E44B0000}"/>
    <cellStyle name="Normal 26 4 2 2 5" xfId="19391" xr:uid="{00000000-0005-0000-0000-0000E54B0000}"/>
    <cellStyle name="Normal 26 4 2 2_Lcc_inputs" xfId="19392" xr:uid="{00000000-0005-0000-0000-0000E64B0000}"/>
    <cellStyle name="Normal 26 4 2 3" xfId="19393" xr:uid="{00000000-0005-0000-0000-0000E74B0000}"/>
    <cellStyle name="Normal 26 4 2 3 2" xfId="19394" xr:uid="{00000000-0005-0000-0000-0000E84B0000}"/>
    <cellStyle name="Normal 26 4 2 3 2 2" xfId="19395" xr:uid="{00000000-0005-0000-0000-0000E94B0000}"/>
    <cellStyle name="Normal 26 4 2 3 2 3" xfId="19396" xr:uid="{00000000-0005-0000-0000-0000EA4B0000}"/>
    <cellStyle name="Normal 26 4 2 3 3" xfId="19397" xr:uid="{00000000-0005-0000-0000-0000EB4B0000}"/>
    <cellStyle name="Normal 26 4 2 3 4" xfId="19398" xr:uid="{00000000-0005-0000-0000-0000EC4B0000}"/>
    <cellStyle name="Normal 26 4 2 3_Lcc_inputs" xfId="19399" xr:uid="{00000000-0005-0000-0000-0000ED4B0000}"/>
    <cellStyle name="Normal 26 4 2 4" xfId="19400" xr:uid="{00000000-0005-0000-0000-0000EE4B0000}"/>
    <cellStyle name="Normal 26 4 2 4 2" xfId="19401" xr:uid="{00000000-0005-0000-0000-0000EF4B0000}"/>
    <cellStyle name="Normal 26 4 2 4 2 2" xfId="19402" xr:uid="{00000000-0005-0000-0000-0000F04B0000}"/>
    <cellStyle name="Normal 26 4 2 4 3" xfId="19403" xr:uid="{00000000-0005-0000-0000-0000F14B0000}"/>
    <cellStyle name="Normal 26 4 2 5" xfId="19404" xr:uid="{00000000-0005-0000-0000-0000F24B0000}"/>
    <cellStyle name="Normal 26 4 2 5 2" xfId="19405" xr:uid="{00000000-0005-0000-0000-0000F34B0000}"/>
    <cellStyle name="Normal 26 4 2 6" xfId="19406" xr:uid="{00000000-0005-0000-0000-0000F44B0000}"/>
    <cellStyle name="Normal 26 4 2 7" xfId="19407" xr:uid="{00000000-0005-0000-0000-0000F54B0000}"/>
    <cellStyle name="Normal 26 4 2 8" xfId="19408" xr:uid="{00000000-0005-0000-0000-0000F64B0000}"/>
    <cellStyle name="Normal 26 4 2_Lcc_inputs" xfId="19409" xr:uid="{00000000-0005-0000-0000-0000F74B0000}"/>
    <cellStyle name="Normal 26 4 3" xfId="19410" xr:uid="{00000000-0005-0000-0000-0000F84B0000}"/>
    <cellStyle name="Normal 26 4 3 2" xfId="19411" xr:uid="{00000000-0005-0000-0000-0000F94B0000}"/>
    <cellStyle name="Normal 26 4 3 2 2" xfId="19412" xr:uid="{00000000-0005-0000-0000-0000FA4B0000}"/>
    <cellStyle name="Normal 26 4 3 2 2 2" xfId="19413" xr:uid="{00000000-0005-0000-0000-0000FB4B0000}"/>
    <cellStyle name="Normal 26 4 3 2 3" xfId="19414" xr:uid="{00000000-0005-0000-0000-0000FC4B0000}"/>
    <cellStyle name="Normal 26 4 3 3" xfId="19415" xr:uid="{00000000-0005-0000-0000-0000FD4B0000}"/>
    <cellStyle name="Normal 26 4 3 3 2" xfId="19416" xr:uid="{00000000-0005-0000-0000-0000FE4B0000}"/>
    <cellStyle name="Normal 26 4 3 3 2 2" xfId="19417" xr:uid="{00000000-0005-0000-0000-0000FF4B0000}"/>
    <cellStyle name="Normal 26 4 3 3 3" xfId="19418" xr:uid="{00000000-0005-0000-0000-0000004C0000}"/>
    <cellStyle name="Normal 26 4 3 4" xfId="19419" xr:uid="{00000000-0005-0000-0000-0000014C0000}"/>
    <cellStyle name="Normal 26 4 3 4 2" xfId="19420" xr:uid="{00000000-0005-0000-0000-0000024C0000}"/>
    <cellStyle name="Normal 26 4 3 5" xfId="19421" xr:uid="{00000000-0005-0000-0000-0000034C0000}"/>
    <cellStyle name="Normal 26 4 3_Lcc_inputs" xfId="19422" xr:uid="{00000000-0005-0000-0000-0000044C0000}"/>
    <cellStyle name="Normal 26 4 4" xfId="19423" xr:uid="{00000000-0005-0000-0000-0000054C0000}"/>
    <cellStyle name="Normal 26 4 4 2" xfId="19424" xr:uid="{00000000-0005-0000-0000-0000064C0000}"/>
    <cellStyle name="Normal 26 4 4 2 2" xfId="19425" xr:uid="{00000000-0005-0000-0000-0000074C0000}"/>
    <cellStyle name="Normal 26 4 4 2 3" xfId="19426" xr:uid="{00000000-0005-0000-0000-0000084C0000}"/>
    <cellStyle name="Normal 26 4 4 3" xfId="19427" xr:uid="{00000000-0005-0000-0000-0000094C0000}"/>
    <cellStyle name="Normal 26 4 4 4" xfId="19428" xr:uid="{00000000-0005-0000-0000-00000A4C0000}"/>
    <cellStyle name="Normal 26 4 4_Lcc_inputs" xfId="19429" xr:uid="{00000000-0005-0000-0000-00000B4C0000}"/>
    <cellStyle name="Normal 26 4 5" xfId="19430" xr:uid="{00000000-0005-0000-0000-00000C4C0000}"/>
    <cellStyle name="Normal 26 4 5 2" xfId="19431" xr:uid="{00000000-0005-0000-0000-00000D4C0000}"/>
    <cellStyle name="Normal 26 4 5 2 2" xfId="19432" xr:uid="{00000000-0005-0000-0000-00000E4C0000}"/>
    <cellStyle name="Normal 26 4 5 3" xfId="19433" xr:uid="{00000000-0005-0000-0000-00000F4C0000}"/>
    <cellStyle name="Normal 26 4 6" xfId="19434" xr:uid="{00000000-0005-0000-0000-0000104C0000}"/>
    <cellStyle name="Normal 26 4 6 2" xfId="19435" xr:uid="{00000000-0005-0000-0000-0000114C0000}"/>
    <cellStyle name="Normal 26 4 7" xfId="19436" xr:uid="{00000000-0005-0000-0000-0000124C0000}"/>
    <cellStyle name="Normal 26 4 8" xfId="19437" xr:uid="{00000000-0005-0000-0000-0000134C0000}"/>
    <cellStyle name="Normal 26 4 9" xfId="19438" xr:uid="{00000000-0005-0000-0000-0000144C0000}"/>
    <cellStyle name="Normal 26 4_Lcc_inputs" xfId="19439" xr:uid="{00000000-0005-0000-0000-0000154C0000}"/>
    <cellStyle name="Normal 26 5" xfId="19440" xr:uid="{00000000-0005-0000-0000-0000164C0000}"/>
    <cellStyle name="Normal 26 5 2" xfId="19441" xr:uid="{00000000-0005-0000-0000-0000174C0000}"/>
    <cellStyle name="Normal 26 5 2 2" xfId="19442" xr:uid="{00000000-0005-0000-0000-0000184C0000}"/>
    <cellStyle name="Normal 26 5 2 2 2" xfId="19443" xr:uid="{00000000-0005-0000-0000-0000194C0000}"/>
    <cellStyle name="Normal 26 5 2 2 2 2" xfId="19444" xr:uid="{00000000-0005-0000-0000-00001A4C0000}"/>
    <cellStyle name="Normal 26 5 2 2 2 2 2" xfId="19445" xr:uid="{00000000-0005-0000-0000-00001B4C0000}"/>
    <cellStyle name="Normal 26 5 2 2 2 3" xfId="19446" xr:uid="{00000000-0005-0000-0000-00001C4C0000}"/>
    <cellStyle name="Normal 26 5 2 2 3" xfId="19447" xr:uid="{00000000-0005-0000-0000-00001D4C0000}"/>
    <cellStyle name="Normal 26 5 2 2 3 2" xfId="19448" xr:uid="{00000000-0005-0000-0000-00001E4C0000}"/>
    <cellStyle name="Normal 26 5 2 2 3 2 2" xfId="19449" xr:uid="{00000000-0005-0000-0000-00001F4C0000}"/>
    <cellStyle name="Normal 26 5 2 2 3 3" xfId="19450" xr:uid="{00000000-0005-0000-0000-0000204C0000}"/>
    <cellStyle name="Normal 26 5 2 2 4" xfId="19451" xr:uid="{00000000-0005-0000-0000-0000214C0000}"/>
    <cellStyle name="Normal 26 5 2 2 4 2" xfId="19452" xr:uid="{00000000-0005-0000-0000-0000224C0000}"/>
    <cellStyle name="Normal 26 5 2 2 5" xfId="19453" xr:uid="{00000000-0005-0000-0000-0000234C0000}"/>
    <cellStyle name="Normal 26 5 2 2_Lcc_inputs" xfId="19454" xr:uid="{00000000-0005-0000-0000-0000244C0000}"/>
    <cellStyle name="Normal 26 5 2 3" xfId="19455" xr:uid="{00000000-0005-0000-0000-0000254C0000}"/>
    <cellStyle name="Normal 26 5 2 3 2" xfId="19456" xr:uid="{00000000-0005-0000-0000-0000264C0000}"/>
    <cellStyle name="Normal 26 5 2 3 2 2" xfId="19457" xr:uid="{00000000-0005-0000-0000-0000274C0000}"/>
    <cellStyle name="Normal 26 5 2 3 2 3" xfId="19458" xr:uid="{00000000-0005-0000-0000-0000284C0000}"/>
    <cellStyle name="Normal 26 5 2 3 3" xfId="19459" xr:uid="{00000000-0005-0000-0000-0000294C0000}"/>
    <cellStyle name="Normal 26 5 2 3 4" xfId="19460" xr:uid="{00000000-0005-0000-0000-00002A4C0000}"/>
    <cellStyle name="Normal 26 5 2 3_Lcc_inputs" xfId="19461" xr:uid="{00000000-0005-0000-0000-00002B4C0000}"/>
    <cellStyle name="Normal 26 5 2 4" xfId="19462" xr:uid="{00000000-0005-0000-0000-00002C4C0000}"/>
    <cellStyle name="Normal 26 5 2 4 2" xfId="19463" xr:uid="{00000000-0005-0000-0000-00002D4C0000}"/>
    <cellStyle name="Normal 26 5 2 4 2 2" xfId="19464" xr:uid="{00000000-0005-0000-0000-00002E4C0000}"/>
    <cellStyle name="Normal 26 5 2 4 3" xfId="19465" xr:uid="{00000000-0005-0000-0000-00002F4C0000}"/>
    <cellStyle name="Normal 26 5 2 5" xfId="19466" xr:uid="{00000000-0005-0000-0000-0000304C0000}"/>
    <cellStyle name="Normal 26 5 2 5 2" xfId="19467" xr:uid="{00000000-0005-0000-0000-0000314C0000}"/>
    <cellStyle name="Normal 26 5 2 6" xfId="19468" xr:uid="{00000000-0005-0000-0000-0000324C0000}"/>
    <cellStyle name="Normal 26 5 2 7" xfId="19469" xr:uid="{00000000-0005-0000-0000-0000334C0000}"/>
    <cellStyle name="Normal 26 5 2 8" xfId="19470" xr:uid="{00000000-0005-0000-0000-0000344C0000}"/>
    <cellStyle name="Normal 26 5 2_Lcc_inputs" xfId="19471" xr:uid="{00000000-0005-0000-0000-0000354C0000}"/>
    <cellStyle name="Normal 26 5 3" xfId="19472" xr:uid="{00000000-0005-0000-0000-0000364C0000}"/>
    <cellStyle name="Normal 26 5 3 2" xfId="19473" xr:uid="{00000000-0005-0000-0000-0000374C0000}"/>
    <cellStyle name="Normal 26 5 3 2 2" xfId="19474" xr:uid="{00000000-0005-0000-0000-0000384C0000}"/>
    <cellStyle name="Normal 26 5 3 2 2 2" xfId="19475" xr:uid="{00000000-0005-0000-0000-0000394C0000}"/>
    <cellStyle name="Normal 26 5 3 2 3" xfId="19476" xr:uid="{00000000-0005-0000-0000-00003A4C0000}"/>
    <cellStyle name="Normal 26 5 3 3" xfId="19477" xr:uid="{00000000-0005-0000-0000-00003B4C0000}"/>
    <cellStyle name="Normal 26 5 3 3 2" xfId="19478" xr:uid="{00000000-0005-0000-0000-00003C4C0000}"/>
    <cellStyle name="Normal 26 5 3 3 2 2" xfId="19479" xr:uid="{00000000-0005-0000-0000-00003D4C0000}"/>
    <cellStyle name="Normal 26 5 3 3 3" xfId="19480" xr:uid="{00000000-0005-0000-0000-00003E4C0000}"/>
    <cellStyle name="Normal 26 5 3 4" xfId="19481" xr:uid="{00000000-0005-0000-0000-00003F4C0000}"/>
    <cellStyle name="Normal 26 5 3 4 2" xfId="19482" xr:uid="{00000000-0005-0000-0000-0000404C0000}"/>
    <cellStyle name="Normal 26 5 3 5" xfId="19483" xr:uid="{00000000-0005-0000-0000-0000414C0000}"/>
    <cellStyle name="Normal 26 5 3_Lcc_inputs" xfId="19484" xr:uid="{00000000-0005-0000-0000-0000424C0000}"/>
    <cellStyle name="Normal 26 5 4" xfId="19485" xr:uid="{00000000-0005-0000-0000-0000434C0000}"/>
    <cellStyle name="Normal 26 5 4 2" xfId="19486" xr:uid="{00000000-0005-0000-0000-0000444C0000}"/>
    <cellStyle name="Normal 26 5 4 2 2" xfId="19487" xr:uid="{00000000-0005-0000-0000-0000454C0000}"/>
    <cellStyle name="Normal 26 5 4 2 3" xfId="19488" xr:uid="{00000000-0005-0000-0000-0000464C0000}"/>
    <cellStyle name="Normal 26 5 4 3" xfId="19489" xr:uid="{00000000-0005-0000-0000-0000474C0000}"/>
    <cellStyle name="Normal 26 5 4 4" xfId="19490" xr:uid="{00000000-0005-0000-0000-0000484C0000}"/>
    <cellStyle name="Normal 26 5 4_Lcc_inputs" xfId="19491" xr:uid="{00000000-0005-0000-0000-0000494C0000}"/>
    <cellStyle name="Normal 26 5 5" xfId="19492" xr:uid="{00000000-0005-0000-0000-00004A4C0000}"/>
    <cellStyle name="Normal 26 5 5 2" xfId="19493" xr:uid="{00000000-0005-0000-0000-00004B4C0000}"/>
    <cellStyle name="Normal 26 5 5 2 2" xfId="19494" xr:uid="{00000000-0005-0000-0000-00004C4C0000}"/>
    <cellStyle name="Normal 26 5 5 3" xfId="19495" xr:uid="{00000000-0005-0000-0000-00004D4C0000}"/>
    <cellStyle name="Normal 26 5 6" xfId="19496" xr:uid="{00000000-0005-0000-0000-00004E4C0000}"/>
    <cellStyle name="Normal 26 5 6 2" xfId="19497" xr:uid="{00000000-0005-0000-0000-00004F4C0000}"/>
    <cellStyle name="Normal 26 5 7" xfId="19498" xr:uid="{00000000-0005-0000-0000-0000504C0000}"/>
    <cellStyle name="Normal 26 5 8" xfId="19499" xr:uid="{00000000-0005-0000-0000-0000514C0000}"/>
    <cellStyle name="Normal 26 5 9" xfId="19500" xr:uid="{00000000-0005-0000-0000-0000524C0000}"/>
    <cellStyle name="Normal 26 5_Lcc_inputs" xfId="19501" xr:uid="{00000000-0005-0000-0000-0000534C0000}"/>
    <cellStyle name="Normal 26 6" xfId="19502" xr:uid="{00000000-0005-0000-0000-0000544C0000}"/>
    <cellStyle name="Normal 26 6 2" xfId="19503" xr:uid="{00000000-0005-0000-0000-0000554C0000}"/>
    <cellStyle name="Normal 26 6 2 2" xfId="19504" xr:uid="{00000000-0005-0000-0000-0000564C0000}"/>
    <cellStyle name="Normal 26 6 2 2 2" xfId="19505" xr:uid="{00000000-0005-0000-0000-0000574C0000}"/>
    <cellStyle name="Normal 26 6 2 2 2 2" xfId="19506" xr:uid="{00000000-0005-0000-0000-0000584C0000}"/>
    <cellStyle name="Normal 26 6 2 2 2 2 2" xfId="19507" xr:uid="{00000000-0005-0000-0000-0000594C0000}"/>
    <cellStyle name="Normal 26 6 2 2 2 3" xfId="19508" xr:uid="{00000000-0005-0000-0000-00005A4C0000}"/>
    <cellStyle name="Normal 26 6 2 2 3" xfId="19509" xr:uid="{00000000-0005-0000-0000-00005B4C0000}"/>
    <cellStyle name="Normal 26 6 2 2 3 2" xfId="19510" xr:uid="{00000000-0005-0000-0000-00005C4C0000}"/>
    <cellStyle name="Normal 26 6 2 2 3 2 2" xfId="19511" xr:uid="{00000000-0005-0000-0000-00005D4C0000}"/>
    <cellStyle name="Normal 26 6 2 2 3 3" xfId="19512" xr:uid="{00000000-0005-0000-0000-00005E4C0000}"/>
    <cellStyle name="Normal 26 6 2 2 4" xfId="19513" xr:uid="{00000000-0005-0000-0000-00005F4C0000}"/>
    <cellStyle name="Normal 26 6 2 2 4 2" xfId="19514" xr:uid="{00000000-0005-0000-0000-0000604C0000}"/>
    <cellStyle name="Normal 26 6 2 2 5" xfId="19515" xr:uid="{00000000-0005-0000-0000-0000614C0000}"/>
    <cellStyle name="Normal 26 6 2 2_Lcc_inputs" xfId="19516" xr:uid="{00000000-0005-0000-0000-0000624C0000}"/>
    <cellStyle name="Normal 26 6 2 3" xfId="19517" xr:uid="{00000000-0005-0000-0000-0000634C0000}"/>
    <cellStyle name="Normal 26 6 2 3 2" xfId="19518" xr:uid="{00000000-0005-0000-0000-0000644C0000}"/>
    <cellStyle name="Normal 26 6 2 3 2 2" xfId="19519" xr:uid="{00000000-0005-0000-0000-0000654C0000}"/>
    <cellStyle name="Normal 26 6 2 3 2 3" xfId="19520" xr:uid="{00000000-0005-0000-0000-0000664C0000}"/>
    <cellStyle name="Normal 26 6 2 3 3" xfId="19521" xr:uid="{00000000-0005-0000-0000-0000674C0000}"/>
    <cellStyle name="Normal 26 6 2 3 4" xfId="19522" xr:uid="{00000000-0005-0000-0000-0000684C0000}"/>
    <cellStyle name="Normal 26 6 2 3_Lcc_inputs" xfId="19523" xr:uid="{00000000-0005-0000-0000-0000694C0000}"/>
    <cellStyle name="Normal 26 6 2 4" xfId="19524" xr:uid="{00000000-0005-0000-0000-00006A4C0000}"/>
    <cellStyle name="Normal 26 6 2 4 2" xfId="19525" xr:uid="{00000000-0005-0000-0000-00006B4C0000}"/>
    <cellStyle name="Normal 26 6 2 4 2 2" xfId="19526" xr:uid="{00000000-0005-0000-0000-00006C4C0000}"/>
    <cellStyle name="Normal 26 6 2 4 3" xfId="19527" xr:uid="{00000000-0005-0000-0000-00006D4C0000}"/>
    <cellStyle name="Normal 26 6 2 5" xfId="19528" xr:uid="{00000000-0005-0000-0000-00006E4C0000}"/>
    <cellStyle name="Normal 26 6 2 5 2" xfId="19529" xr:uid="{00000000-0005-0000-0000-00006F4C0000}"/>
    <cellStyle name="Normal 26 6 2 6" xfId="19530" xr:uid="{00000000-0005-0000-0000-0000704C0000}"/>
    <cellStyle name="Normal 26 6 2 7" xfId="19531" xr:uid="{00000000-0005-0000-0000-0000714C0000}"/>
    <cellStyle name="Normal 26 6 2 8" xfId="19532" xr:uid="{00000000-0005-0000-0000-0000724C0000}"/>
    <cellStyle name="Normal 26 6 2_Lcc_inputs" xfId="19533" xr:uid="{00000000-0005-0000-0000-0000734C0000}"/>
    <cellStyle name="Normal 26 6 3" xfId="19534" xr:uid="{00000000-0005-0000-0000-0000744C0000}"/>
    <cellStyle name="Normal 26 6 3 2" xfId="19535" xr:uid="{00000000-0005-0000-0000-0000754C0000}"/>
    <cellStyle name="Normal 26 6 3 2 2" xfId="19536" xr:uid="{00000000-0005-0000-0000-0000764C0000}"/>
    <cellStyle name="Normal 26 6 3 2 2 2" xfId="19537" xr:uid="{00000000-0005-0000-0000-0000774C0000}"/>
    <cellStyle name="Normal 26 6 3 2 3" xfId="19538" xr:uid="{00000000-0005-0000-0000-0000784C0000}"/>
    <cellStyle name="Normal 26 6 3 3" xfId="19539" xr:uid="{00000000-0005-0000-0000-0000794C0000}"/>
    <cellStyle name="Normal 26 6 3 3 2" xfId="19540" xr:uid="{00000000-0005-0000-0000-00007A4C0000}"/>
    <cellStyle name="Normal 26 6 3 3 2 2" xfId="19541" xr:uid="{00000000-0005-0000-0000-00007B4C0000}"/>
    <cellStyle name="Normal 26 6 3 3 3" xfId="19542" xr:uid="{00000000-0005-0000-0000-00007C4C0000}"/>
    <cellStyle name="Normal 26 6 3 4" xfId="19543" xr:uid="{00000000-0005-0000-0000-00007D4C0000}"/>
    <cellStyle name="Normal 26 6 3 4 2" xfId="19544" xr:uid="{00000000-0005-0000-0000-00007E4C0000}"/>
    <cellStyle name="Normal 26 6 3 5" xfId="19545" xr:uid="{00000000-0005-0000-0000-00007F4C0000}"/>
    <cellStyle name="Normal 26 6 3_Lcc_inputs" xfId="19546" xr:uid="{00000000-0005-0000-0000-0000804C0000}"/>
    <cellStyle name="Normal 26 6 4" xfId="19547" xr:uid="{00000000-0005-0000-0000-0000814C0000}"/>
    <cellStyle name="Normal 26 6 4 2" xfId="19548" xr:uid="{00000000-0005-0000-0000-0000824C0000}"/>
    <cellStyle name="Normal 26 6 4 2 2" xfId="19549" xr:uid="{00000000-0005-0000-0000-0000834C0000}"/>
    <cellStyle name="Normal 26 6 4 2 3" xfId="19550" xr:uid="{00000000-0005-0000-0000-0000844C0000}"/>
    <cellStyle name="Normal 26 6 4 3" xfId="19551" xr:uid="{00000000-0005-0000-0000-0000854C0000}"/>
    <cellStyle name="Normal 26 6 4 4" xfId="19552" xr:uid="{00000000-0005-0000-0000-0000864C0000}"/>
    <cellStyle name="Normal 26 6 4_Lcc_inputs" xfId="19553" xr:uid="{00000000-0005-0000-0000-0000874C0000}"/>
    <cellStyle name="Normal 26 6 5" xfId="19554" xr:uid="{00000000-0005-0000-0000-0000884C0000}"/>
    <cellStyle name="Normal 26 6 5 2" xfId="19555" xr:uid="{00000000-0005-0000-0000-0000894C0000}"/>
    <cellStyle name="Normal 26 6 5 2 2" xfId="19556" xr:uid="{00000000-0005-0000-0000-00008A4C0000}"/>
    <cellStyle name="Normal 26 6 5 3" xfId="19557" xr:uid="{00000000-0005-0000-0000-00008B4C0000}"/>
    <cellStyle name="Normal 26 6 6" xfId="19558" xr:uid="{00000000-0005-0000-0000-00008C4C0000}"/>
    <cellStyle name="Normal 26 6 6 2" xfId="19559" xr:uid="{00000000-0005-0000-0000-00008D4C0000}"/>
    <cellStyle name="Normal 26 6 7" xfId="19560" xr:uid="{00000000-0005-0000-0000-00008E4C0000}"/>
    <cellStyle name="Normal 26 6 8" xfId="19561" xr:uid="{00000000-0005-0000-0000-00008F4C0000}"/>
    <cellStyle name="Normal 26 6 9" xfId="19562" xr:uid="{00000000-0005-0000-0000-0000904C0000}"/>
    <cellStyle name="Normal 26 6_Lcc_inputs" xfId="19563" xr:uid="{00000000-0005-0000-0000-0000914C0000}"/>
    <cellStyle name="Normal 26 7" xfId="19564" xr:uid="{00000000-0005-0000-0000-0000924C0000}"/>
    <cellStyle name="Normal 26 7 2" xfId="19565" xr:uid="{00000000-0005-0000-0000-0000934C0000}"/>
    <cellStyle name="Normal 26 7 2 2" xfId="19566" xr:uid="{00000000-0005-0000-0000-0000944C0000}"/>
    <cellStyle name="Normal 26 7 2 2 2" xfId="19567" xr:uid="{00000000-0005-0000-0000-0000954C0000}"/>
    <cellStyle name="Normal 26 7 2 2 2 2" xfId="19568" xr:uid="{00000000-0005-0000-0000-0000964C0000}"/>
    <cellStyle name="Normal 26 7 2 2 2 2 2" xfId="19569" xr:uid="{00000000-0005-0000-0000-0000974C0000}"/>
    <cellStyle name="Normal 26 7 2 2 2 3" xfId="19570" xr:uid="{00000000-0005-0000-0000-0000984C0000}"/>
    <cellStyle name="Normal 26 7 2 2 3" xfId="19571" xr:uid="{00000000-0005-0000-0000-0000994C0000}"/>
    <cellStyle name="Normal 26 7 2 2 3 2" xfId="19572" xr:uid="{00000000-0005-0000-0000-00009A4C0000}"/>
    <cellStyle name="Normal 26 7 2 2 3 2 2" xfId="19573" xr:uid="{00000000-0005-0000-0000-00009B4C0000}"/>
    <cellStyle name="Normal 26 7 2 2 3 3" xfId="19574" xr:uid="{00000000-0005-0000-0000-00009C4C0000}"/>
    <cellStyle name="Normal 26 7 2 2 4" xfId="19575" xr:uid="{00000000-0005-0000-0000-00009D4C0000}"/>
    <cellStyle name="Normal 26 7 2 2 4 2" xfId="19576" xr:uid="{00000000-0005-0000-0000-00009E4C0000}"/>
    <cellStyle name="Normal 26 7 2 2 5" xfId="19577" xr:uid="{00000000-0005-0000-0000-00009F4C0000}"/>
    <cellStyle name="Normal 26 7 2 2_Lcc_inputs" xfId="19578" xr:uid="{00000000-0005-0000-0000-0000A04C0000}"/>
    <cellStyle name="Normal 26 7 2 3" xfId="19579" xr:uid="{00000000-0005-0000-0000-0000A14C0000}"/>
    <cellStyle name="Normal 26 7 2 3 2" xfId="19580" xr:uid="{00000000-0005-0000-0000-0000A24C0000}"/>
    <cellStyle name="Normal 26 7 2 3 2 2" xfId="19581" xr:uid="{00000000-0005-0000-0000-0000A34C0000}"/>
    <cellStyle name="Normal 26 7 2 3 2 3" xfId="19582" xr:uid="{00000000-0005-0000-0000-0000A44C0000}"/>
    <cellStyle name="Normal 26 7 2 3 3" xfId="19583" xr:uid="{00000000-0005-0000-0000-0000A54C0000}"/>
    <cellStyle name="Normal 26 7 2 3 4" xfId="19584" xr:uid="{00000000-0005-0000-0000-0000A64C0000}"/>
    <cellStyle name="Normal 26 7 2 3_Lcc_inputs" xfId="19585" xr:uid="{00000000-0005-0000-0000-0000A74C0000}"/>
    <cellStyle name="Normal 26 7 2 4" xfId="19586" xr:uid="{00000000-0005-0000-0000-0000A84C0000}"/>
    <cellStyle name="Normal 26 7 2 4 2" xfId="19587" xr:uid="{00000000-0005-0000-0000-0000A94C0000}"/>
    <cellStyle name="Normal 26 7 2 4 2 2" xfId="19588" xr:uid="{00000000-0005-0000-0000-0000AA4C0000}"/>
    <cellStyle name="Normal 26 7 2 4 3" xfId="19589" xr:uid="{00000000-0005-0000-0000-0000AB4C0000}"/>
    <cellStyle name="Normal 26 7 2 5" xfId="19590" xr:uid="{00000000-0005-0000-0000-0000AC4C0000}"/>
    <cellStyle name="Normal 26 7 2 5 2" xfId="19591" xr:uid="{00000000-0005-0000-0000-0000AD4C0000}"/>
    <cellStyle name="Normal 26 7 2 6" xfId="19592" xr:uid="{00000000-0005-0000-0000-0000AE4C0000}"/>
    <cellStyle name="Normal 26 7 2 7" xfId="19593" xr:uid="{00000000-0005-0000-0000-0000AF4C0000}"/>
    <cellStyle name="Normal 26 7 2 8" xfId="19594" xr:uid="{00000000-0005-0000-0000-0000B04C0000}"/>
    <cellStyle name="Normal 26 7 2_Lcc_inputs" xfId="19595" xr:uid="{00000000-0005-0000-0000-0000B14C0000}"/>
    <cellStyle name="Normal 26 7 3" xfId="19596" xr:uid="{00000000-0005-0000-0000-0000B24C0000}"/>
    <cellStyle name="Normal 26 7 3 2" xfId="19597" xr:uid="{00000000-0005-0000-0000-0000B34C0000}"/>
    <cellStyle name="Normal 26 7 3 2 2" xfId="19598" xr:uid="{00000000-0005-0000-0000-0000B44C0000}"/>
    <cellStyle name="Normal 26 7 3 2 2 2" xfId="19599" xr:uid="{00000000-0005-0000-0000-0000B54C0000}"/>
    <cellStyle name="Normal 26 7 3 2 3" xfId="19600" xr:uid="{00000000-0005-0000-0000-0000B64C0000}"/>
    <cellStyle name="Normal 26 7 3 3" xfId="19601" xr:uid="{00000000-0005-0000-0000-0000B74C0000}"/>
    <cellStyle name="Normal 26 7 3 3 2" xfId="19602" xr:uid="{00000000-0005-0000-0000-0000B84C0000}"/>
    <cellStyle name="Normal 26 7 3 3 2 2" xfId="19603" xr:uid="{00000000-0005-0000-0000-0000B94C0000}"/>
    <cellStyle name="Normal 26 7 3 3 3" xfId="19604" xr:uid="{00000000-0005-0000-0000-0000BA4C0000}"/>
    <cellStyle name="Normal 26 7 3 4" xfId="19605" xr:uid="{00000000-0005-0000-0000-0000BB4C0000}"/>
    <cellStyle name="Normal 26 7 3 4 2" xfId="19606" xr:uid="{00000000-0005-0000-0000-0000BC4C0000}"/>
    <cellStyle name="Normal 26 7 3 5" xfId="19607" xr:uid="{00000000-0005-0000-0000-0000BD4C0000}"/>
    <cellStyle name="Normal 26 7 3_Lcc_inputs" xfId="19608" xr:uid="{00000000-0005-0000-0000-0000BE4C0000}"/>
    <cellStyle name="Normal 26 7 4" xfId="19609" xr:uid="{00000000-0005-0000-0000-0000BF4C0000}"/>
    <cellStyle name="Normal 26 7 4 2" xfId="19610" xr:uid="{00000000-0005-0000-0000-0000C04C0000}"/>
    <cellStyle name="Normal 26 7 4 2 2" xfId="19611" xr:uid="{00000000-0005-0000-0000-0000C14C0000}"/>
    <cellStyle name="Normal 26 7 4 2 3" xfId="19612" xr:uid="{00000000-0005-0000-0000-0000C24C0000}"/>
    <cellStyle name="Normal 26 7 4 3" xfId="19613" xr:uid="{00000000-0005-0000-0000-0000C34C0000}"/>
    <cellStyle name="Normal 26 7 4 4" xfId="19614" xr:uid="{00000000-0005-0000-0000-0000C44C0000}"/>
    <cellStyle name="Normal 26 7 4_Lcc_inputs" xfId="19615" xr:uid="{00000000-0005-0000-0000-0000C54C0000}"/>
    <cellStyle name="Normal 26 7 5" xfId="19616" xr:uid="{00000000-0005-0000-0000-0000C64C0000}"/>
    <cellStyle name="Normal 26 7 5 2" xfId="19617" xr:uid="{00000000-0005-0000-0000-0000C74C0000}"/>
    <cellStyle name="Normal 26 7 5 2 2" xfId="19618" xr:uid="{00000000-0005-0000-0000-0000C84C0000}"/>
    <cellStyle name="Normal 26 7 5 3" xfId="19619" xr:uid="{00000000-0005-0000-0000-0000C94C0000}"/>
    <cellStyle name="Normal 26 7 6" xfId="19620" xr:uid="{00000000-0005-0000-0000-0000CA4C0000}"/>
    <cellStyle name="Normal 26 7 6 2" xfId="19621" xr:uid="{00000000-0005-0000-0000-0000CB4C0000}"/>
    <cellStyle name="Normal 26 7 7" xfId="19622" xr:uid="{00000000-0005-0000-0000-0000CC4C0000}"/>
    <cellStyle name="Normal 26 7 8" xfId="19623" xr:uid="{00000000-0005-0000-0000-0000CD4C0000}"/>
    <cellStyle name="Normal 26 7 9" xfId="19624" xr:uid="{00000000-0005-0000-0000-0000CE4C0000}"/>
    <cellStyle name="Normal 26 7_Lcc_inputs" xfId="19625" xr:uid="{00000000-0005-0000-0000-0000CF4C0000}"/>
    <cellStyle name="Normal 26 8" xfId="19626" xr:uid="{00000000-0005-0000-0000-0000D04C0000}"/>
    <cellStyle name="Normal 26 8 2" xfId="19627" xr:uid="{00000000-0005-0000-0000-0000D14C0000}"/>
    <cellStyle name="Normal 26 8 2 2" xfId="19628" xr:uid="{00000000-0005-0000-0000-0000D24C0000}"/>
    <cellStyle name="Normal 26 8 2 2 2" xfId="19629" xr:uid="{00000000-0005-0000-0000-0000D34C0000}"/>
    <cellStyle name="Normal 26 8 2 2 2 2" xfId="19630" xr:uid="{00000000-0005-0000-0000-0000D44C0000}"/>
    <cellStyle name="Normal 26 8 2 2 3" xfId="19631" xr:uid="{00000000-0005-0000-0000-0000D54C0000}"/>
    <cellStyle name="Normal 26 8 2 3" xfId="19632" xr:uid="{00000000-0005-0000-0000-0000D64C0000}"/>
    <cellStyle name="Normal 26 8 2 3 2" xfId="19633" xr:uid="{00000000-0005-0000-0000-0000D74C0000}"/>
    <cellStyle name="Normal 26 8 2 3 2 2" xfId="19634" xr:uid="{00000000-0005-0000-0000-0000D84C0000}"/>
    <cellStyle name="Normal 26 8 2 3 3" xfId="19635" xr:uid="{00000000-0005-0000-0000-0000D94C0000}"/>
    <cellStyle name="Normal 26 8 2 4" xfId="19636" xr:uid="{00000000-0005-0000-0000-0000DA4C0000}"/>
    <cellStyle name="Normal 26 8 2 4 2" xfId="19637" xr:uid="{00000000-0005-0000-0000-0000DB4C0000}"/>
    <cellStyle name="Normal 26 8 2 5" xfId="19638" xr:uid="{00000000-0005-0000-0000-0000DC4C0000}"/>
    <cellStyle name="Normal 26 8 2_Lcc_inputs" xfId="19639" xr:uid="{00000000-0005-0000-0000-0000DD4C0000}"/>
    <cellStyle name="Normal 26 8 3" xfId="19640" xr:uid="{00000000-0005-0000-0000-0000DE4C0000}"/>
    <cellStyle name="Normal 26 8 3 2" xfId="19641" xr:uid="{00000000-0005-0000-0000-0000DF4C0000}"/>
    <cellStyle name="Normal 26 8 3 2 2" xfId="19642" xr:uid="{00000000-0005-0000-0000-0000E04C0000}"/>
    <cellStyle name="Normal 26 8 3 2 3" xfId="19643" xr:uid="{00000000-0005-0000-0000-0000E14C0000}"/>
    <cellStyle name="Normal 26 8 3 3" xfId="19644" xr:uid="{00000000-0005-0000-0000-0000E24C0000}"/>
    <cellStyle name="Normal 26 8 3 4" xfId="19645" xr:uid="{00000000-0005-0000-0000-0000E34C0000}"/>
    <cellStyle name="Normal 26 8 3_Lcc_inputs" xfId="19646" xr:uid="{00000000-0005-0000-0000-0000E44C0000}"/>
    <cellStyle name="Normal 26 8 4" xfId="19647" xr:uid="{00000000-0005-0000-0000-0000E54C0000}"/>
    <cellStyle name="Normal 26 8 4 2" xfId="19648" xr:uid="{00000000-0005-0000-0000-0000E64C0000}"/>
    <cellStyle name="Normal 26 8 4 2 2" xfId="19649" xr:uid="{00000000-0005-0000-0000-0000E74C0000}"/>
    <cellStyle name="Normal 26 8 4 3" xfId="19650" xr:uid="{00000000-0005-0000-0000-0000E84C0000}"/>
    <cellStyle name="Normal 26 8 5" xfId="19651" xr:uid="{00000000-0005-0000-0000-0000E94C0000}"/>
    <cellStyle name="Normal 26 8 5 2" xfId="19652" xr:uid="{00000000-0005-0000-0000-0000EA4C0000}"/>
    <cellStyle name="Normal 26 8 6" xfId="19653" xr:uid="{00000000-0005-0000-0000-0000EB4C0000}"/>
    <cellStyle name="Normal 26 8 7" xfId="19654" xr:uid="{00000000-0005-0000-0000-0000EC4C0000}"/>
    <cellStyle name="Normal 26 8 8" xfId="19655" xr:uid="{00000000-0005-0000-0000-0000ED4C0000}"/>
    <cellStyle name="Normal 26 8_Lcc_inputs" xfId="19656" xr:uid="{00000000-0005-0000-0000-0000EE4C0000}"/>
    <cellStyle name="Normal 26 9" xfId="19657" xr:uid="{00000000-0005-0000-0000-0000EF4C0000}"/>
    <cellStyle name="Normal 26 9 2" xfId="19658" xr:uid="{00000000-0005-0000-0000-0000F04C0000}"/>
    <cellStyle name="Normal 26 9 2 2" xfId="19659" xr:uid="{00000000-0005-0000-0000-0000F14C0000}"/>
    <cellStyle name="Normal 26 9 2 2 2" xfId="19660" xr:uid="{00000000-0005-0000-0000-0000F24C0000}"/>
    <cellStyle name="Normal 26 9 2 2 2 2" xfId="19661" xr:uid="{00000000-0005-0000-0000-0000F34C0000}"/>
    <cellStyle name="Normal 26 9 2 2 3" xfId="19662" xr:uid="{00000000-0005-0000-0000-0000F44C0000}"/>
    <cellStyle name="Normal 26 9 2 3" xfId="19663" xr:uid="{00000000-0005-0000-0000-0000F54C0000}"/>
    <cellStyle name="Normal 26 9 2 3 2" xfId="19664" xr:uid="{00000000-0005-0000-0000-0000F64C0000}"/>
    <cellStyle name="Normal 26 9 2 3 2 2" xfId="19665" xr:uid="{00000000-0005-0000-0000-0000F74C0000}"/>
    <cellStyle name="Normal 26 9 2 3 3" xfId="19666" xr:uid="{00000000-0005-0000-0000-0000F84C0000}"/>
    <cellStyle name="Normal 26 9 2 4" xfId="19667" xr:uid="{00000000-0005-0000-0000-0000F94C0000}"/>
    <cellStyle name="Normal 26 9 2 4 2" xfId="19668" xr:uid="{00000000-0005-0000-0000-0000FA4C0000}"/>
    <cellStyle name="Normal 26 9 2 5" xfId="19669" xr:uid="{00000000-0005-0000-0000-0000FB4C0000}"/>
    <cellStyle name="Normal 26 9 2_Lcc_inputs" xfId="19670" xr:uid="{00000000-0005-0000-0000-0000FC4C0000}"/>
    <cellStyle name="Normal 26 9 3" xfId="19671" xr:uid="{00000000-0005-0000-0000-0000FD4C0000}"/>
    <cellStyle name="Normal 26 9 3 2" xfId="19672" xr:uid="{00000000-0005-0000-0000-0000FE4C0000}"/>
    <cellStyle name="Normal 26 9 3 2 2" xfId="19673" xr:uid="{00000000-0005-0000-0000-0000FF4C0000}"/>
    <cellStyle name="Normal 26 9 3 2 3" xfId="19674" xr:uid="{00000000-0005-0000-0000-0000004D0000}"/>
    <cellStyle name="Normal 26 9 3 3" xfId="19675" xr:uid="{00000000-0005-0000-0000-0000014D0000}"/>
    <cellStyle name="Normal 26 9 3 4" xfId="19676" xr:uid="{00000000-0005-0000-0000-0000024D0000}"/>
    <cellStyle name="Normal 26 9 3_Lcc_inputs" xfId="19677" xr:uid="{00000000-0005-0000-0000-0000034D0000}"/>
    <cellStyle name="Normal 26 9 4" xfId="19678" xr:uid="{00000000-0005-0000-0000-0000044D0000}"/>
    <cellStyle name="Normal 26 9 4 2" xfId="19679" xr:uid="{00000000-0005-0000-0000-0000054D0000}"/>
    <cellStyle name="Normal 26 9 4 2 2" xfId="19680" xr:uid="{00000000-0005-0000-0000-0000064D0000}"/>
    <cellStyle name="Normal 26 9 4 3" xfId="19681" xr:uid="{00000000-0005-0000-0000-0000074D0000}"/>
    <cellStyle name="Normal 26 9 5" xfId="19682" xr:uid="{00000000-0005-0000-0000-0000084D0000}"/>
    <cellStyle name="Normal 26 9 5 2" xfId="19683" xr:uid="{00000000-0005-0000-0000-0000094D0000}"/>
    <cellStyle name="Normal 26 9 6" xfId="19684" xr:uid="{00000000-0005-0000-0000-00000A4D0000}"/>
    <cellStyle name="Normal 26 9 7" xfId="19685" xr:uid="{00000000-0005-0000-0000-00000B4D0000}"/>
    <cellStyle name="Normal 26 9 8" xfId="19686" xr:uid="{00000000-0005-0000-0000-00000C4D0000}"/>
    <cellStyle name="Normal 26 9_Lcc_inputs" xfId="19687" xr:uid="{00000000-0005-0000-0000-00000D4D0000}"/>
    <cellStyle name="Normal 26_Lcc_inputs" xfId="19688" xr:uid="{00000000-0005-0000-0000-00000E4D0000}"/>
    <cellStyle name="Normal 27" xfId="19689" xr:uid="{00000000-0005-0000-0000-00000F4D0000}"/>
    <cellStyle name="Normal 27 10" xfId="19690" xr:uid="{00000000-0005-0000-0000-0000104D0000}"/>
    <cellStyle name="Normal 27 10 2" xfId="19691" xr:uid="{00000000-0005-0000-0000-0000114D0000}"/>
    <cellStyle name="Normal 27 10 2 2" xfId="19692" xr:uid="{00000000-0005-0000-0000-0000124D0000}"/>
    <cellStyle name="Normal 27 10 2 2 2" xfId="19693" xr:uid="{00000000-0005-0000-0000-0000134D0000}"/>
    <cellStyle name="Normal 27 10 2 2 3" xfId="19694" xr:uid="{00000000-0005-0000-0000-0000144D0000}"/>
    <cellStyle name="Normal 27 10 2 3" xfId="19695" xr:uid="{00000000-0005-0000-0000-0000154D0000}"/>
    <cellStyle name="Normal 27 10 2 4" xfId="19696" xr:uid="{00000000-0005-0000-0000-0000164D0000}"/>
    <cellStyle name="Normal 27 10 2_Lcc_inputs" xfId="19697" xr:uid="{00000000-0005-0000-0000-0000174D0000}"/>
    <cellStyle name="Normal 27 10 3" xfId="19698" xr:uid="{00000000-0005-0000-0000-0000184D0000}"/>
    <cellStyle name="Normal 27 10 3 2" xfId="19699" xr:uid="{00000000-0005-0000-0000-0000194D0000}"/>
    <cellStyle name="Normal 27 10 3 2 2" xfId="19700" xr:uid="{00000000-0005-0000-0000-00001A4D0000}"/>
    <cellStyle name="Normal 27 10 3 3" xfId="19701" xr:uid="{00000000-0005-0000-0000-00001B4D0000}"/>
    <cellStyle name="Normal 27 10 4" xfId="19702" xr:uid="{00000000-0005-0000-0000-00001C4D0000}"/>
    <cellStyle name="Normal 27 10 4 2" xfId="19703" xr:uid="{00000000-0005-0000-0000-00001D4D0000}"/>
    <cellStyle name="Normal 27 10 5" xfId="19704" xr:uid="{00000000-0005-0000-0000-00001E4D0000}"/>
    <cellStyle name="Normal 27 10 6" xfId="19705" xr:uid="{00000000-0005-0000-0000-00001F4D0000}"/>
    <cellStyle name="Normal 27 10 7" xfId="19706" xr:uid="{00000000-0005-0000-0000-0000204D0000}"/>
    <cellStyle name="Normal 27 10_Lcc_inputs" xfId="19707" xr:uid="{00000000-0005-0000-0000-0000214D0000}"/>
    <cellStyle name="Normal 27 11" xfId="19708" xr:uid="{00000000-0005-0000-0000-0000224D0000}"/>
    <cellStyle name="Normal 27 11 2" xfId="19709" xr:uid="{00000000-0005-0000-0000-0000234D0000}"/>
    <cellStyle name="Normal 27 11 2 2" xfId="19710" xr:uid="{00000000-0005-0000-0000-0000244D0000}"/>
    <cellStyle name="Normal 27 11 2 3" xfId="19711" xr:uid="{00000000-0005-0000-0000-0000254D0000}"/>
    <cellStyle name="Normal 27 11 3" xfId="19712" xr:uid="{00000000-0005-0000-0000-0000264D0000}"/>
    <cellStyle name="Normal 27 11 3 2" xfId="19713" xr:uid="{00000000-0005-0000-0000-0000274D0000}"/>
    <cellStyle name="Normal 27 11 4" xfId="19714" xr:uid="{00000000-0005-0000-0000-0000284D0000}"/>
    <cellStyle name="Normal 27 11 5" xfId="19715" xr:uid="{00000000-0005-0000-0000-0000294D0000}"/>
    <cellStyle name="Normal 27 11_Lcc_inputs" xfId="19716" xr:uid="{00000000-0005-0000-0000-00002A4D0000}"/>
    <cellStyle name="Normal 27 12" xfId="19717" xr:uid="{00000000-0005-0000-0000-00002B4D0000}"/>
    <cellStyle name="Normal 27 12 2" xfId="19718" xr:uid="{00000000-0005-0000-0000-00002C4D0000}"/>
    <cellStyle name="Normal 27 12 2 2" xfId="19719" xr:uid="{00000000-0005-0000-0000-00002D4D0000}"/>
    <cellStyle name="Normal 27 12 2 3" xfId="19720" xr:uid="{00000000-0005-0000-0000-00002E4D0000}"/>
    <cellStyle name="Normal 27 12 3" xfId="19721" xr:uid="{00000000-0005-0000-0000-00002F4D0000}"/>
    <cellStyle name="Normal 27 12 4" xfId="19722" xr:uid="{00000000-0005-0000-0000-0000304D0000}"/>
    <cellStyle name="Normal 27 12_Lcc_inputs" xfId="19723" xr:uid="{00000000-0005-0000-0000-0000314D0000}"/>
    <cellStyle name="Normal 27 13" xfId="19724" xr:uid="{00000000-0005-0000-0000-0000324D0000}"/>
    <cellStyle name="Normal 27 13 2" xfId="19725" xr:uid="{00000000-0005-0000-0000-0000334D0000}"/>
    <cellStyle name="Normal 27 13 3" xfId="19726" xr:uid="{00000000-0005-0000-0000-0000344D0000}"/>
    <cellStyle name="Normal 27 14" xfId="19727" xr:uid="{00000000-0005-0000-0000-0000354D0000}"/>
    <cellStyle name="Normal 27 14 2" xfId="19728" xr:uid="{00000000-0005-0000-0000-0000364D0000}"/>
    <cellStyle name="Normal 27 15" xfId="19729" xr:uid="{00000000-0005-0000-0000-0000374D0000}"/>
    <cellStyle name="Normal 27 16" xfId="19730" xr:uid="{00000000-0005-0000-0000-0000384D0000}"/>
    <cellStyle name="Normal 27 2" xfId="19731" xr:uid="{00000000-0005-0000-0000-0000394D0000}"/>
    <cellStyle name="Normal 27 2 10" xfId="19732" xr:uid="{00000000-0005-0000-0000-00003A4D0000}"/>
    <cellStyle name="Normal 27 2 2" xfId="19733" xr:uid="{00000000-0005-0000-0000-00003B4D0000}"/>
    <cellStyle name="Normal 27 2 2 2" xfId="19734" xr:uid="{00000000-0005-0000-0000-00003C4D0000}"/>
    <cellStyle name="Normal 27 2 2 2 2" xfId="19735" xr:uid="{00000000-0005-0000-0000-00003D4D0000}"/>
    <cellStyle name="Normal 27 2 2 2 2 2" xfId="19736" xr:uid="{00000000-0005-0000-0000-00003E4D0000}"/>
    <cellStyle name="Normal 27 2 2 2 2 2 2" xfId="19737" xr:uid="{00000000-0005-0000-0000-00003F4D0000}"/>
    <cellStyle name="Normal 27 2 2 2 2 3" xfId="19738" xr:uid="{00000000-0005-0000-0000-0000404D0000}"/>
    <cellStyle name="Normal 27 2 2 2 3" xfId="19739" xr:uid="{00000000-0005-0000-0000-0000414D0000}"/>
    <cellStyle name="Normal 27 2 2 2 3 2" xfId="19740" xr:uid="{00000000-0005-0000-0000-0000424D0000}"/>
    <cellStyle name="Normal 27 2 2 2 3 2 2" xfId="19741" xr:uid="{00000000-0005-0000-0000-0000434D0000}"/>
    <cellStyle name="Normal 27 2 2 2 3 3" xfId="19742" xr:uid="{00000000-0005-0000-0000-0000444D0000}"/>
    <cellStyle name="Normal 27 2 2 2 4" xfId="19743" xr:uid="{00000000-0005-0000-0000-0000454D0000}"/>
    <cellStyle name="Normal 27 2 2 2 4 2" xfId="19744" xr:uid="{00000000-0005-0000-0000-0000464D0000}"/>
    <cellStyle name="Normal 27 2 2 2 5" xfId="19745" xr:uid="{00000000-0005-0000-0000-0000474D0000}"/>
    <cellStyle name="Normal 27 2 2 2_Lcc_inputs" xfId="19746" xr:uid="{00000000-0005-0000-0000-0000484D0000}"/>
    <cellStyle name="Normal 27 2 2 3" xfId="19747" xr:uid="{00000000-0005-0000-0000-0000494D0000}"/>
    <cellStyle name="Normal 27 2 2 3 2" xfId="19748" xr:uid="{00000000-0005-0000-0000-00004A4D0000}"/>
    <cellStyle name="Normal 27 2 2 3 2 2" xfId="19749" xr:uid="{00000000-0005-0000-0000-00004B4D0000}"/>
    <cellStyle name="Normal 27 2 2 3 2 3" xfId="19750" xr:uid="{00000000-0005-0000-0000-00004C4D0000}"/>
    <cellStyle name="Normal 27 2 2 3 3" xfId="19751" xr:uid="{00000000-0005-0000-0000-00004D4D0000}"/>
    <cellStyle name="Normal 27 2 2 3 4" xfId="19752" xr:uid="{00000000-0005-0000-0000-00004E4D0000}"/>
    <cellStyle name="Normal 27 2 2 3_Lcc_inputs" xfId="19753" xr:uid="{00000000-0005-0000-0000-00004F4D0000}"/>
    <cellStyle name="Normal 27 2 2 4" xfId="19754" xr:uid="{00000000-0005-0000-0000-0000504D0000}"/>
    <cellStyle name="Normal 27 2 2 4 2" xfId="19755" xr:uid="{00000000-0005-0000-0000-0000514D0000}"/>
    <cellStyle name="Normal 27 2 2 4 2 2" xfId="19756" xr:uid="{00000000-0005-0000-0000-0000524D0000}"/>
    <cellStyle name="Normal 27 2 2 4 3" xfId="19757" xr:uid="{00000000-0005-0000-0000-0000534D0000}"/>
    <cellStyle name="Normal 27 2 2 5" xfId="19758" xr:uid="{00000000-0005-0000-0000-0000544D0000}"/>
    <cellStyle name="Normal 27 2 2 5 2" xfId="19759" xr:uid="{00000000-0005-0000-0000-0000554D0000}"/>
    <cellStyle name="Normal 27 2 2 6" xfId="19760" xr:uid="{00000000-0005-0000-0000-0000564D0000}"/>
    <cellStyle name="Normal 27 2 2 7" xfId="19761" xr:uid="{00000000-0005-0000-0000-0000574D0000}"/>
    <cellStyle name="Normal 27 2 2 8" xfId="19762" xr:uid="{00000000-0005-0000-0000-0000584D0000}"/>
    <cellStyle name="Normal 27 2 2_Lcc_inputs" xfId="19763" xr:uid="{00000000-0005-0000-0000-0000594D0000}"/>
    <cellStyle name="Normal 27 2 3" xfId="19764" xr:uid="{00000000-0005-0000-0000-00005A4D0000}"/>
    <cellStyle name="Normal 27 2 3 2" xfId="19765" xr:uid="{00000000-0005-0000-0000-00005B4D0000}"/>
    <cellStyle name="Normal 27 2 3 2 2" xfId="19766" xr:uid="{00000000-0005-0000-0000-00005C4D0000}"/>
    <cellStyle name="Normal 27 2 3 2 2 2" xfId="19767" xr:uid="{00000000-0005-0000-0000-00005D4D0000}"/>
    <cellStyle name="Normal 27 2 3 2 2 3" xfId="19768" xr:uid="{00000000-0005-0000-0000-00005E4D0000}"/>
    <cellStyle name="Normal 27 2 3 2 3" xfId="19769" xr:uid="{00000000-0005-0000-0000-00005F4D0000}"/>
    <cellStyle name="Normal 27 2 3 2 4" xfId="19770" xr:uid="{00000000-0005-0000-0000-0000604D0000}"/>
    <cellStyle name="Normal 27 2 3 2_Lcc_inputs" xfId="19771" xr:uid="{00000000-0005-0000-0000-0000614D0000}"/>
    <cellStyle name="Normal 27 2 3 3" xfId="19772" xr:uid="{00000000-0005-0000-0000-0000624D0000}"/>
    <cellStyle name="Normal 27 2 3 3 2" xfId="19773" xr:uid="{00000000-0005-0000-0000-0000634D0000}"/>
    <cellStyle name="Normal 27 2 3 3 2 2" xfId="19774" xr:uid="{00000000-0005-0000-0000-0000644D0000}"/>
    <cellStyle name="Normal 27 2 3 3 3" xfId="19775" xr:uid="{00000000-0005-0000-0000-0000654D0000}"/>
    <cellStyle name="Normal 27 2 3 4" xfId="19776" xr:uid="{00000000-0005-0000-0000-0000664D0000}"/>
    <cellStyle name="Normal 27 2 3 4 2" xfId="19777" xr:uid="{00000000-0005-0000-0000-0000674D0000}"/>
    <cellStyle name="Normal 27 2 3 5" xfId="19778" xr:uid="{00000000-0005-0000-0000-0000684D0000}"/>
    <cellStyle name="Normal 27 2 3 6" xfId="19779" xr:uid="{00000000-0005-0000-0000-0000694D0000}"/>
    <cellStyle name="Normal 27 2 3 7" xfId="19780" xr:uid="{00000000-0005-0000-0000-00006A4D0000}"/>
    <cellStyle name="Normal 27 2 3_Lcc_inputs" xfId="19781" xr:uid="{00000000-0005-0000-0000-00006B4D0000}"/>
    <cellStyle name="Normal 27 2 4" xfId="19782" xr:uid="{00000000-0005-0000-0000-00006C4D0000}"/>
    <cellStyle name="Normal 27 2 4 2" xfId="19783" xr:uid="{00000000-0005-0000-0000-00006D4D0000}"/>
    <cellStyle name="Normal 27 2 4 2 2" xfId="19784" xr:uid="{00000000-0005-0000-0000-00006E4D0000}"/>
    <cellStyle name="Normal 27 2 4 2 3" xfId="19785" xr:uid="{00000000-0005-0000-0000-00006F4D0000}"/>
    <cellStyle name="Normal 27 2 4 3" xfId="19786" xr:uid="{00000000-0005-0000-0000-0000704D0000}"/>
    <cellStyle name="Normal 27 2 4 3 2" xfId="19787" xr:uid="{00000000-0005-0000-0000-0000714D0000}"/>
    <cellStyle name="Normal 27 2 4 4" xfId="19788" xr:uid="{00000000-0005-0000-0000-0000724D0000}"/>
    <cellStyle name="Normal 27 2 4 5" xfId="19789" xr:uid="{00000000-0005-0000-0000-0000734D0000}"/>
    <cellStyle name="Normal 27 2 4_Lcc_inputs" xfId="19790" xr:uid="{00000000-0005-0000-0000-0000744D0000}"/>
    <cellStyle name="Normal 27 2 5" xfId="19791" xr:uid="{00000000-0005-0000-0000-0000754D0000}"/>
    <cellStyle name="Normal 27 2 5 2" xfId="19792" xr:uid="{00000000-0005-0000-0000-0000764D0000}"/>
    <cellStyle name="Normal 27 2 5 2 2" xfId="19793" xr:uid="{00000000-0005-0000-0000-0000774D0000}"/>
    <cellStyle name="Normal 27 2 5 2 3" xfId="19794" xr:uid="{00000000-0005-0000-0000-0000784D0000}"/>
    <cellStyle name="Normal 27 2 5 3" xfId="19795" xr:uid="{00000000-0005-0000-0000-0000794D0000}"/>
    <cellStyle name="Normal 27 2 5 3 2" xfId="19796" xr:uid="{00000000-0005-0000-0000-00007A4D0000}"/>
    <cellStyle name="Normal 27 2 5 4" xfId="19797" xr:uid="{00000000-0005-0000-0000-00007B4D0000}"/>
    <cellStyle name="Normal 27 2 5 5" xfId="19798" xr:uid="{00000000-0005-0000-0000-00007C4D0000}"/>
    <cellStyle name="Normal 27 2 5_Lcc_inputs" xfId="19799" xr:uid="{00000000-0005-0000-0000-00007D4D0000}"/>
    <cellStyle name="Normal 27 2 6" xfId="19800" xr:uid="{00000000-0005-0000-0000-00007E4D0000}"/>
    <cellStyle name="Normal 27 2 6 2" xfId="19801" xr:uid="{00000000-0005-0000-0000-00007F4D0000}"/>
    <cellStyle name="Normal 27 2 6 2 2" xfId="19802" xr:uid="{00000000-0005-0000-0000-0000804D0000}"/>
    <cellStyle name="Normal 27 2 6 3" xfId="19803" xr:uid="{00000000-0005-0000-0000-0000814D0000}"/>
    <cellStyle name="Normal 27 2 6 4" xfId="19804" xr:uid="{00000000-0005-0000-0000-0000824D0000}"/>
    <cellStyle name="Normal 27 2 6_Lcc_inputs" xfId="19805" xr:uid="{00000000-0005-0000-0000-0000834D0000}"/>
    <cellStyle name="Normal 27 2 7" xfId="19806" xr:uid="{00000000-0005-0000-0000-0000844D0000}"/>
    <cellStyle name="Normal 27 2 7 2" xfId="19807" xr:uid="{00000000-0005-0000-0000-0000854D0000}"/>
    <cellStyle name="Normal 27 2 7 3" xfId="19808" xr:uid="{00000000-0005-0000-0000-0000864D0000}"/>
    <cellStyle name="Normal 27 2 8" xfId="19809" xr:uid="{00000000-0005-0000-0000-0000874D0000}"/>
    <cellStyle name="Normal 27 2 8 2" xfId="19810" xr:uid="{00000000-0005-0000-0000-0000884D0000}"/>
    <cellStyle name="Normal 27 2 9" xfId="19811" xr:uid="{00000000-0005-0000-0000-0000894D0000}"/>
    <cellStyle name="Normal 27 2_Lcc_inputs" xfId="19812" xr:uid="{00000000-0005-0000-0000-00008A4D0000}"/>
    <cellStyle name="Normal 27 3" xfId="19813" xr:uid="{00000000-0005-0000-0000-00008B4D0000}"/>
    <cellStyle name="Normal 27 3 2" xfId="19814" xr:uid="{00000000-0005-0000-0000-00008C4D0000}"/>
    <cellStyle name="Normal 27 3 2 2" xfId="19815" xr:uid="{00000000-0005-0000-0000-00008D4D0000}"/>
    <cellStyle name="Normal 27 3 2 2 2" xfId="19816" xr:uid="{00000000-0005-0000-0000-00008E4D0000}"/>
    <cellStyle name="Normal 27 3 2 2 2 2" xfId="19817" xr:uid="{00000000-0005-0000-0000-00008F4D0000}"/>
    <cellStyle name="Normal 27 3 2 2 2 2 2" xfId="19818" xr:uid="{00000000-0005-0000-0000-0000904D0000}"/>
    <cellStyle name="Normal 27 3 2 2 2 3" xfId="19819" xr:uid="{00000000-0005-0000-0000-0000914D0000}"/>
    <cellStyle name="Normal 27 3 2 2 3" xfId="19820" xr:uid="{00000000-0005-0000-0000-0000924D0000}"/>
    <cellStyle name="Normal 27 3 2 2 3 2" xfId="19821" xr:uid="{00000000-0005-0000-0000-0000934D0000}"/>
    <cellStyle name="Normal 27 3 2 2 3 2 2" xfId="19822" xr:uid="{00000000-0005-0000-0000-0000944D0000}"/>
    <cellStyle name="Normal 27 3 2 2 3 3" xfId="19823" xr:uid="{00000000-0005-0000-0000-0000954D0000}"/>
    <cellStyle name="Normal 27 3 2 2 4" xfId="19824" xr:uid="{00000000-0005-0000-0000-0000964D0000}"/>
    <cellStyle name="Normal 27 3 2 2 4 2" xfId="19825" xr:uid="{00000000-0005-0000-0000-0000974D0000}"/>
    <cellStyle name="Normal 27 3 2 2 5" xfId="19826" xr:uid="{00000000-0005-0000-0000-0000984D0000}"/>
    <cellStyle name="Normal 27 3 2 2_Lcc_inputs" xfId="19827" xr:uid="{00000000-0005-0000-0000-0000994D0000}"/>
    <cellStyle name="Normal 27 3 2 3" xfId="19828" xr:uid="{00000000-0005-0000-0000-00009A4D0000}"/>
    <cellStyle name="Normal 27 3 2 3 2" xfId="19829" xr:uid="{00000000-0005-0000-0000-00009B4D0000}"/>
    <cellStyle name="Normal 27 3 2 3 2 2" xfId="19830" xr:uid="{00000000-0005-0000-0000-00009C4D0000}"/>
    <cellStyle name="Normal 27 3 2 3 2 3" xfId="19831" xr:uid="{00000000-0005-0000-0000-00009D4D0000}"/>
    <cellStyle name="Normal 27 3 2 3 3" xfId="19832" xr:uid="{00000000-0005-0000-0000-00009E4D0000}"/>
    <cellStyle name="Normal 27 3 2 3 4" xfId="19833" xr:uid="{00000000-0005-0000-0000-00009F4D0000}"/>
    <cellStyle name="Normal 27 3 2 3_Lcc_inputs" xfId="19834" xr:uid="{00000000-0005-0000-0000-0000A04D0000}"/>
    <cellStyle name="Normal 27 3 2 4" xfId="19835" xr:uid="{00000000-0005-0000-0000-0000A14D0000}"/>
    <cellStyle name="Normal 27 3 2 4 2" xfId="19836" xr:uid="{00000000-0005-0000-0000-0000A24D0000}"/>
    <cellStyle name="Normal 27 3 2 4 2 2" xfId="19837" xr:uid="{00000000-0005-0000-0000-0000A34D0000}"/>
    <cellStyle name="Normal 27 3 2 4 3" xfId="19838" xr:uid="{00000000-0005-0000-0000-0000A44D0000}"/>
    <cellStyle name="Normal 27 3 2 5" xfId="19839" xr:uid="{00000000-0005-0000-0000-0000A54D0000}"/>
    <cellStyle name="Normal 27 3 2 5 2" xfId="19840" xr:uid="{00000000-0005-0000-0000-0000A64D0000}"/>
    <cellStyle name="Normal 27 3 2 6" xfId="19841" xr:uid="{00000000-0005-0000-0000-0000A74D0000}"/>
    <cellStyle name="Normal 27 3 2 7" xfId="19842" xr:uid="{00000000-0005-0000-0000-0000A84D0000}"/>
    <cellStyle name="Normal 27 3 2 8" xfId="19843" xr:uid="{00000000-0005-0000-0000-0000A94D0000}"/>
    <cellStyle name="Normal 27 3 2_Lcc_inputs" xfId="19844" xr:uid="{00000000-0005-0000-0000-0000AA4D0000}"/>
    <cellStyle name="Normal 27 3 3" xfId="19845" xr:uid="{00000000-0005-0000-0000-0000AB4D0000}"/>
    <cellStyle name="Normal 27 3 3 2" xfId="19846" xr:uid="{00000000-0005-0000-0000-0000AC4D0000}"/>
    <cellStyle name="Normal 27 3 3 2 2" xfId="19847" xr:uid="{00000000-0005-0000-0000-0000AD4D0000}"/>
    <cellStyle name="Normal 27 3 3 2 2 2" xfId="19848" xr:uid="{00000000-0005-0000-0000-0000AE4D0000}"/>
    <cellStyle name="Normal 27 3 3 2 2 3" xfId="19849" xr:uid="{00000000-0005-0000-0000-0000AF4D0000}"/>
    <cellStyle name="Normal 27 3 3 2 3" xfId="19850" xr:uid="{00000000-0005-0000-0000-0000B04D0000}"/>
    <cellStyle name="Normal 27 3 3 2 4" xfId="19851" xr:uid="{00000000-0005-0000-0000-0000B14D0000}"/>
    <cellStyle name="Normal 27 3 3 2_Lcc_inputs" xfId="19852" xr:uid="{00000000-0005-0000-0000-0000B24D0000}"/>
    <cellStyle name="Normal 27 3 3 3" xfId="19853" xr:uid="{00000000-0005-0000-0000-0000B34D0000}"/>
    <cellStyle name="Normal 27 3 3 3 2" xfId="19854" xr:uid="{00000000-0005-0000-0000-0000B44D0000}"/>
    <cellStyle name="Normal 27 3 3 3 2 2" xfId="19855" xr:uid="{00000000-0005-0000-0000-0000B54D0000}"/>
    <cellStyle name="Normal 27 3 3 3 3" xfId="19856" xr:uid="{00000000-0005-0000-0000-0000B64D0000}"/>
    <cellStyle name="Normal 27 3 3 4" xfId="19857" xr:uid="{00000000-0005-0000-0000-0000B74D0000}"/>
    <cellStyle name="Normal 27 3 3 4 2" xfId="19858" xr:uid="{00000000-0005-0000-0000-0000B84D0000}"/>
    <cellStyle name="Normal 27 3 3 5" xfId="19859" xr:uid="{00000000-0005-0000-0000-0000B94D0000}"/>
    <cellStyle name="Normal 27 3 3 6" xfId="19860" xr:uid="{00000000-0005-0000-0000-0000BA4D0000}"/>
    <cellStyle name="Normal 27 3 3 7" xfId="19861" xr:uid="{00000000-0005-0000-0000-0000BB4D0000}"/>
    <cellStyle name="Normal 27 3 3_Lcc_inputs" xfId="19862" xr:uid="{00000000-0005-0000-0000-0000BC4D0000}"/>
    <cellStyle name="Normal 27 3 4" xfId="19863" xr:uid="{00000000-0005-0000-0000-0000BD4D0000}"/>
    <cellStyle name="Normal 27 3 4 2" xfId="19864" xr:uid="{00000000-0005-0000-0000-0000BE4D0000}"/>
    <cellStyle name="Normal 27 3 4 2 2" xfId="19865" xr:uid="{00000000-0005-0000-0000-0000BF4D0000}"/>
    <cellStyle name="Normal 27 3 4 2 3" xfId="19866" xr:uid="{00000000-0005-0000-0000-0000C04D0000}"/>
    <cellStyle name="Normal 27 3 4 3" xfId="19867" xr:uid="{00000000-0005-0000-0000-0000C14D0000}"/>
    <cellStyle name="Normal 27 3 4 3 2" xfId="19868" xr:uid="{00000000-0005-0000-0000-0000C24D0000}"/>
    <cellStyle name="Normal 27 3 4 4" xfId="19869" xr:uid="{00000000-0005-0000-0000-0000C34D0000}"/>
    <cellStyle name="Normal 27 3 4 5" xfId="19870" xr:uid="{00000000-0005-0000-0000-0000C44D0000}"/>
    <cellStyle name="Normal 27 3 4_Lcc_inputs" xfId="19871" xr:uid="{00000000-0005-0000-0000-0000C54D0000}"/>
    <cellStyle name="Normal 27 3 5" xfId="19872" xr:uid="{00000000-0005-0000-0000-0000C64D0000}"/>
    <cellStyle name="Normal 27 3 5 2" xfId="19873" xr:uid="{00000000-0005-0000-0000-0000C74D0000}"/>
    <cellStyle name="Normal 27 3 5 2 2" xfId="19874" xr:uid="{00000000-0005-0000-0000-0000C84D0000}"/>
    <cellStyle name="Normal 27 3 5 2 3" xfId="19875" xr:uid="{00000000-0005-0000-0000-0000C94D0000}"/>
    <cellStyle name="Normal 27 3 5 3" xfId="19876" xr:uid="{00000000-0005-0000-0000-0000CA4D0000}"/>
    <cellStyle name="Normal 27 3 5 4" xfId="19877" xr:uid="{00000000-0005-0000-0000-0000CB4D0000}"/>
    <cellStyle name="Normal 27 3 5_Lcc_inputs" xfId="19878" xr:uid="{00000000-0005-0000-0000-0000CC4D0000}"/>
    <cellStyle name="Normal 27 3 6" xfId="19879" xr:uid="{00000000-0005-0000-0000-0000CD4D0000}"/>
    <cellStyle name="Normal 27 3 6 2" xfId="19880" xr:uid="{00000000-0005-0000-0000-0000CE4D0000}"/>
    <cellStyle name="Normal 27 3 6 3" xfId="19881" xr:uid="{00000000-0005-0000-0000-0000CF4D0000}"/>
    <cellStyle name="Normal 27 3 7" xfId="19882" xr:uid="{00000000-0005-0000-0000-0000D04D0000}"/>
    <cellStyle name="Normal 27 3 7 2" xfId="19883" xr:uid="{00000000-0005-0000-0000-0000D14D0000}"/>
    <cellStyle name="Normal 27 3 8" xfId="19884" xr:uid="{00000000-0005-0000-0000-0000D24D0000}"/>
    <cellStyle name="Normal 27 3 9" xfId="19885" xr:uid="{00000000-0005-0000-0000-0000D34D0000}"/>
    <cellStyle name="Normal 27 3_Lcc_inputs" xfId="19886" xr:uid="{00000000-0005-0000-0000-0000D44D0000}"/>
    <cellStyle name="Normal 27 4" xfId="19887" xr:uid="{00000000-0005-0000-0000-0000D54D0000}"/>
    <cellStyle name="Normal 27 4 2" xfId="19888" xr:uid="{00000000-0005-0000-0000-0000D64D0000}"/>
    <cellStyle name="Normal 27 4 2 2" xfId="19889" xr:uid="{00000000-0005-0000-0000-0000D74D0000}"/>
    <cellStyle name="Normal 27 4 2 2 2" xfId="19890" xr:uid="{00000000-0005-0000-0000-0000D84D0000}"/>
    <cellStyle name="Normal 27 4 2 2 2 2" xfId="19891" xr:uid="{00000000-0005-0000-0000-0000D94D0000}"/>
    <cellStyle name="Normal 27 4 2 2 2 2 2" xfId="19892" xr:uid="{00000000-0005-0000-0000-0000DA4D0000}"/>
    <cellStyle name="Normal 27 4 2 2 2 3" xfId="19893" xr:uid="{00000000-0005-0000-0000-0000DB4D0000}"/>
    <cellStyle name="Normal 27 4 2 2 3" xfId="19894" xr:uid="{00000000-0005-0000-0000-0000DC4D0000}"/>
    <cellStyle name="Normal 27 4 2 2 3 2" xfId="19895" xr:uid="{00000000-0005-0000-0000-0000DD4D0000}"/>
    <cellStyle name="Normal 27 4 2 2 3 2 2" xfId="19896" xr:uid="{00000000-0005-0000-0000-0000DE4D0000}"/>
    <cellStyle name="Normal 27 4 2 2 3 3" xfId="19897" xr:uid="{00000000-0005-0000-0000-0000DF4D0000}"/>
    <cellStyle name="Normal 27 4 2 2 4" xfId="19898" xr:uid="{00000000-0005-0000-0000-0000E04D0000}"/>
    <cellStyle name="Normal 27 4 2 2 4 2" xfId="19899" xr:uid="{00000000-0005-0000-0000-0000E14D0000}"/>
    <cellStyle name="Normal 27 4 2 2 5" xfId="19900" xr:uid="{00000000-0005-0000-0000-0000E24D0000}"/>
    <cellStyle name="Normal 27 4 2 2_Lcc_inputs" xfId="19901" xr:uid="{00000000-0005-0000-0000-0000E34D0000}"/>
    <cellStyle name="Normal 27 4 2 3" xfId="19902" xr:uid="{00000000-0005-0000-0000-0000E44D0000}"/>
    <cellStyle name="Normal 27 4 2 3 2" xfId="19903" xr:uid="{00000000-0005-0000-0000-0000E54D0000}"/>
    <cellStyle name="Normal 27 4 2 3 2 2" xfId="19904" xr:uid="{00000000-0005-0000-0000-0000E64D0000}"/>
    <cellStyle name="Normal 27 4 2 3 2 3" xfId="19905" xr:uid="{00000000-0005-0000-0000-0000E74D0000}"/>
    <cellStyle name="Normal 27 4 2 3 3" xfId="19906" xr:uid="{00000000-0005-0000-0000-0000E84D0000}"/>
    <cellStyle name="Normal 27 4 2 3 4" xfId="19907" xr:uid="{00000000-0005-0000-0000-0000E94D0000}"/>
    <cellStyle name="Normal 27 4 2 3_Lcc_inputs" xfId="19908" xr:uid="{00000000-0005-0000-0000-0000EA4D0000}"/>
    <cellStyle name="Normal 27 4 2 4" xfId="19909" xr:uid="{00000000-0005-0000-0000-0000EB4D0000}"/>
    <cellStyle name="Normal 27 4 2 4 2" xfId="19910" xr:uid="{00000000-0005-0000-0000-0000EC4D0000}"/>
    <cellStyle name="Normal 27 4 2 4 2 2" xfId="19911" xr:uid="{00000000-0005-0000-0000-0000ED4D0000}"/>
    <cellStyle name="Normal 27 4 2 4 3" xfId="19912" xr:uid="{00000000-0005-0000-0000-0000EE4D0000}"/>
    <cellStyle name="Normal 27 4 2 5" xfId="19913" xr:uid="{00000000-0005-0000-0000-0000EF4D0000}"/>
    <cellStyle name="Normal 27 4 2 5 2" xfId="19914" xr:uid="{00000000-0005-0000-0000-0000F04D0000}"/>
    <cellStyle name="Normal 27 4 2 6" xfId="19915" xr:uid="{00000000-0005-0000-0000-0000F14D0000}"/>
    <cellStyle name="Normal 27 4 2 7" xfId="19916" xr:uid="{00000000-0005-0000-0000-0000F24D0000}"/>
    <cellStyle name="Normal 27 4 2 8" xfId="19917" xr:uid="{00000000-0005-0000-0000-0000F34D0000}"/>
    <cellStyle name="Normal 27 4 2_Lcc_inputs" xfId="19918" xr:uid="{00000000-0005-0000-0000-0000F44D0000}"/>
    <cellStyle name="Normal 27 4 3" xfId="19919" xr:uid="{00000000-0005-0000-0000-0000F54D0000}"/>
    <cellStyle name="Normal 27 4 3 2" xfId="19920" xr:uid="{00000000-0005-0000-0000-0000F64D0000}"/>
    <cellStyle name="Normal 27 4 3 2 2" xfId="19921" xr:uid="{00000000-0005-0000-0000-0000F74D0000}"/>
    <cellStyle name="Normal 27 4 3 2 2 2" xfId="19922" xr:uid="{00000000-0005-0000-0000-0000F84D0000}"/>
    <cellStyle name="Normal 27 4 3 2 3" xfId="19923" xr:uid="{00000000-0005-0000-0000-0000F94D0000}"/>
    <cellStyle name="Normal 27 4 3 3" xfId="19924" xr:uid="{00000000-0005-0000-0000-0000FA4D0000}"/>
    <cellStyle name="Normal 27 4 3 3 2" xfId="19925" xr:uid="{00000000-0005-0000-0000-0000FB4D0000}"/>
    <cellStyle name="Normal 27 4 3 3 2 2" xfId="19926" xr:uid="{00000000-0005-0000-0000-0000FC4D0000}"/>
    <cellStyle name="Normal 27 4 3 3 3" xfId="19927" xr:uid="{00000000-0005-0000-0000-0000FD4D0000}"/>
    <cellStyle name="Normal 27 4 3 4" xfId="19928" xr:uid="{00000000-0005-0000-0000-0000FE4D0000}"/>
    <cellStyle name="Normal 27 4 3 4 2" xfId="19929" xr:uid="{00000000-0005-0000-0000-0000FF4D0000}"/>
    <cellStyle name="Normal 27 4 3 5" xfId="19930" xr:uid="{00000000-0005-0000-0000-0000004E0000}"/>
    <cellStyle name="Normal 27 4 3_Lcc_inputs" xfId="19931" xr:uid="{00000000-0005-0000-0000-0000014E0000}"/>
    <cellStyle name="Normal 27 4 4" xfId="19932" xr:uid="{00000000-0005-0000-0000-0000024E0000}"/>
    <cellStyle name="Normal 27 4 4 2" xfId="19933" xr:uid="{00000000-0005-0000-0000-0000034E0000}"/>
    <cellStyle name="Normal 27 4 4 2 2" xfId="19934" xr:uid="{00000000-0005-0000-0000-0000044E0000}"/>
    <cellStyle name="Normal 27 4 4 2 3" xfId="19935" xr:uid="{00000000-0005-0000-0000-0000054E0000}"/>
    <cellStyle name="Normal 27 4 4 3" xfId="19936" xr:uid="{00000000-0005-0000-0000-0000064E0000}"/>
    <cellStyle name="Normal 27 4 4 4" xfId="19937" xr:uid="{00000000-0005-0000-0000-0000074E0000}"/>
    <cellStyle name="Normal 27 4 4_Lcc_inputs" xfId="19938" xr:uid="{00000000-0005-0000-0000-0000084E0000}"/>
    <cellStyle name="Normal 27 4 5" xfId="19939" xr:uid="{00000000-0005-0000-0000-0000094E0000}"/>
    <cellStyle name="Normal 27 4 5 2" xfId="19940" xr:uid="{00000000-0005-0000-0000-00000A4E0000}"/>
    <cellStyle name="Normal 27 4 5 2 2" xfId="19941" xr:uid="{00000000-0005-0000-0000-00000B4E0000}"/>
    <cellStyle name="Normal 27 4 5 3" xfId="19942" xr:uid="{00000000-0005-0000-0000-00000C4E0000}"/>
    <cellStyle name="Normal 27 4 6" xfId="19943" xr:uid="{00000000-0005-0000-0000-00000D4E0000}"/>
    <cellStyle name="Normal 27 4 6 2" xfId="19944" xr:uid="{00000000-0005-0000-0000-00000E4E0000}"/>
    <cellStyle name="Normal 27 4 7" xfId="19945" xr:uid="{00000000-0005-0000-0000-00000F4E0000}"/>
    <cellStyle name="Normal 27 4 8" xfId="19946" xr:uid="{00000000-0005-0000-0000-0000104E0000}"/>
    <cellStyle name="Normal 27 4 9" xfId="19947" xr:uid="{00000000-0005-0000-0000-0000114E0000}"/>
    <cellStyle name="Normal 27 4_Lcc_inputs" xfId="19948" xr:uid="{00000000-0005-0000-0000-0000124E0000}"/>
    <cellStyle name="Normal 27 5" xfId="19949" xr:uid="{00000000-0005-0000-0000-0000134E0000}"/>
    <cellStyle name="Normal 27 5 2" xfId="19950" xr:uid="{00000000-0005-0000-0000-0000144E0000}"/>
    <cellStyle name="Normal 27 5 2 2" xfId="19951" xr:uid="{00000000-0005-0000-0000-0000154E0000}"/>
    <cellStyle name="Normal 27 5 2 2 2" xfId="19952" xr:uid="{00000000-0005-0000-0000-0000164E0000}"/>
    <cellStyle name="Normal 27 5 2 2 2 2" xfId="19953" xr:uid="{00000000-0005-0000-0000-0000174E0000}"/>
    <cellStyle name="Normal 27 5 2 2 2 2 2" xfId="19954" xr:uid="{00000000-0005-0000-0000-0000184E0000}"/>
    <cellStyle name="Normal 27 5 2 2 2 3" xfId="19955" xr:uid="{00000000-0005-0000-0000-0000194E0000}"/>
    <cellStyle name="Normal 27 5 2 2 3" xfId="19956" xr:uid="{00000000-0005-0000-0000-00001A4E0000}"/>
    <cellStyle name="Normal 27 5 2 2 3 2" xfId="19957" xr:uid="{00000000-0005-0000-0000-00001B4E0000}"/>
    <cellStyle name="Normal 27 5 2 2 3 2 2" xfId="19958" xr:uid="{00000000-0005-0000-0000-00001C4E0000}"/>
    <cellStyle name="Normal 27 5 2 2 3 3" xfId="19959" xr:uid="{00000000-0005-0000-0000-00001D4E0000}"/>
    <cellStyle name="Normal 27 5 2 2 4" xfId="19960" xr:uid="{00000000-0005-0000-0000-00001E4E0000}"/>
    <cellStyle name="Normal 27 5 2 2 4 2" xfId="19961" xr:uid="{00000000-0005-0000-0000-00001F4E0000}"/>
    <cellStyle name="Normal 27 5 2 2 5" xfId="19962" xr:uid="{00000000-0005-0000-0000-0000204E0000}"/>
    <cellStyle name="Normal 27 5 2 2_Lcc_inputs" xfId="19963" xr:uid="{00000000-0005-0000-0000-0000214E0000}"/>
    <cellStyle name="Normal 27 5 2 3" xfId="19964" xr:uid="{00000000-0005-0000-0000-0000224E0000}"/>
    <cellStyle name="Normal 27 5 2 3 2" xfId="19965" xr:uid="{00000000-0005-0000-0000-0000234E0000}"/>
    <cellStyle name="Normal 27 5 2 3 2 2" xfId="19966" xr:uid="{00000000-0005-0000-0000-0000244E0000}"/>
    <cellStyle name="Normal 27 5 2 3 2 3" xfId="19967" xr:uid="{00000000-0005-0000-0000-0000254E0000}"/>
    <cellStyle name="Normal 27 5 2 3 3" xfId="19968" xr:uid="{00000000-0005-0000-0000-0000264E0000}"/>
    <cellStyle name="Normal 27 5 2 3 4" xfId="19969" xr:uid="{00000000-0005-0000-0000-0000274E0000}"/>
    <cellStyle name="Normal 27 5 2 3_Lcc_inputs" xfId="19970" xr:uid="{00000000-0005-0000-0000-0000284E0000}"/>
    <cellStyle name="Normal 27 5 2 4" xfId="19971" xr:uid="{00000000-0005-0000-0000-0000294E0000}"/>
    <cellStyle name="Normal 27 5 2 4 2" xfId="19972" xr:uid="{00000000-0005-0000-0000-00002A4E0000}"/>
    <cellStyle name="Normal 27 5 2 4 2 2" xfId="19973" xr:uid="{00000000-0005-0000-0000-00002B4E0000}"/>
    <cellStyle name="Normal 27 5 2 4 3" xfId="19974" xr:uid="{00000000-0005-0000-0000-00002C4E0000}"/>
    <cellStyle name="Normal 27 5 2 5" xfId="19975" xr:uid="{00000000-0005-0000-0000-00002D4E0000}"/>
    <cellStyle name="Normal 27 5 2 5 2" xfId="19976" xr:uid="{00000000-0005-0000-0000-00002E4E0000}"/>
    <cellStyle name="Normal 27 5 2 6" xfId="19977" xr:uid="{00000000-0005-0000-0000-00002F4E0000}"/>
    <cellStyle name="Normal 27 5 2 7" xfId="19978" xr:uid="{00000000-0005-0000-0000-0000304E0000}"/>
    <cellStyle name="Normal 27 5 2 8" xfId="19979" xr:uid="{00000000-0005-0000-0000-0000314E0000}"/>
    <cellStyle name="Normal 27 5 2_Lcc_inputs" xfId="19980" xr:uid="{00000000-0005-0000-0000-0000324E0000}"/>
    <cellStyle name="Normal 27 5 3" xfId="19981" xr:uid="{00000000-0005-0000-0000-0000334E0000}"/>
    <cellStyle name="Normal 27 5 3 2" xfId="19982" xr:uid="{00000000-0005-0000-0000-0000344E0000}"/>
    <cellStyle name="Normal 27 5 3 2 2" xfId="19983" xr:uid="{00000000-0005-0000-0000-0000354E0000}"/>
    <cellStyle name="Normal 27 5 3 2 2 2" xfId="19984" xr:uid="{00000000-0005-0000-0000-0000364E0000}"/>
    <cellStyle name="Normal 27 5 3 2 3" xfId="19985" xr:uid="{00000000-0005-0000-0000-0000374E0000}"/>
    <cellStyle name="Normal 27 5 3 3" xfId="19986" xr:uid="{00000000-0005-0000-0000-0000384E0000}"/>
    <cellStyle name="Normal 27 5 3 3 2" xfId="19987" xr:uid="{00000000-0005-0000-0000-0000394E0000}"/>
    <cellStyle name="Normal 27 5 3 3 2 2" xfId="19988" xr:uid="{00000000-0005-0000-0000-00003A4E0000}"/>
    <cellStyle name="Normal 27 5 3 3 3" xfId="19989" xr:uid="{00000000-0005-0000-0000-00003B4E0000}"/>
    <cellStyle name="Normal 27 5 3 4" xfId="19990" xr:uid="{00000000-0005-0000-0000-00003C4E0000}"/>
    <cellStyle name="Normal 27 5 3 4 2" xfId="19991" xr:uid="{00000000-0005-0000-0000-00003D4E0000}"/>
    <cellStyle name="Normal 27 5 3 5" xfId="19992" xr:uid="{00000000-0005-0000-0000-00003E4E0000}"/>
    <cellStyle name="Normal 27 5 3_Lcc_inputs" xfId="19993" xr:uid="{00000000-0005-0000-0000-00003F4E0000}"/>
    <cellStyle name="Normal 27 5 4" xfId="19994" xr:uid="{00000000-0005-0000-0000-0000404E0000}"/>
    <cellStyle name="Normal 27 5 4 2" xfId="19995" xr:uid="{00000000-0005-0000-0000-0000414E0000}"/>
    <cellStyle name="Normal 27 5 4 2 2" xfId="19996" xr:uid="{00000000-0005-0000-0000-0000424E0000}"/>
    <cellStyle name="Normal 27 5 4 2 3" xfId="19997" xr:uid="{00000000-0005-0000-0000-0000434E0000}"/>
    <cellStyle name="Normal 27 5 4 3" xfId="19998" xr:uid="{00000000-0005-0000-0000-0000444E0000}"/>
    <cellStyle name="Normal 27 5 4 4" xfId="19999" xr:uid="{00000000-0005-0000-0000-0000454E0000}"/>
    <cellStyle name="Normal 27 5 4_Lcc_inputs" xfId="20000" xr:uid="{00000000-0005-0000-0000-0000464E0000}"/>
    <cellStyle name="Normal 27 5 5" xfId="20001" xr:uid="{00000000-0005-0000-0000-0000474E0000}"/>
    <cellStyle name="Normal 27 5 5 2" xfId="20002" xr:uid="{00000000-0005-0000-0000-0000484E0000}"/>
    <cellStyle name="Normal 27 5 5 2 2" xfId="20003" xr:uid="{00000000-0005-0000-0000-0000494E0000}"/>
    <cellStyle name="Normal 27 5 5 3" xfId="20004" xr:uid="{00000000-0005-0000-0000-00004A4E0000}"/>
    <cellStyle name="Normal 27 5 6" xfId="20005" xr:uid="{00000000-0005-0000-0000-00004B4E0000}"/>
    <cellStyle name="Normal 27 5 6 2" xfId="20006" xr:uid="{00000000-0005-0000-0000-00004C4E0000}"/>
    <cellStyle name="Normal 27 5 7" xfId="20007" xr:uid="{00000000-0005-0000-0000-00004D4E0000}"/>
    <cellStyle name="Normal 27 5 8" xfId="20008" xr:uid="{00000000-0005-0000-0000-00004E4E0000}"/>
    <cellStyle name="Normal 27 5 9" xfId="20009" xr:uid="{00000000-0005-0000-0000-00004F4E0000}"/>
    <cellStyle name="Normal 27 5_Lcc_inputs" xfId="20010" xr:uid="{00000000-0005-0000-0000-0000504E0000}"/>
    <cellStyle name="Normal 27 6" xfId="20011" xr:uid="{00000000-0005-0000-0000-0000514E0000}"/>
    <cellStyle name="Normal 27 6 2" xfId="20012" xr:uid="{00000000-0005-0000-0000-0000524E0000}"/>
    <cellStyle name="Normal 27 6 2 2" xfId="20013" xr:uid="{00000000-0005-0000-0000-0000534E0000}"/>
    <cellStyle name="Normal 27 6 2 2 2" xfId="20014" xr:uid="{00000000-0005-0000-0000-0000544E0000}"/>
    <cellStyle name="Normal 27 6 2 2 2 2" xfId="20015" xr:uid="{00000000-0005-0000-0000-0000554E0000}"/>
    <cellStyle name="Normal 27 6 2 2 2 2 2" xfId="20016" xr:uid="{00000000-0005-0000-0000-0000564E0000}"/>
    <cellStyle name="Normal 27 6 2 2 2 3" xfId="20017" xr:uid="{00000000-0005-0000-0000-0000574E0000}"/>
    <cellStyle name="Normal 27 6 2 2 3" xfId="20018" xr:uid="{00000000-0005-0000-0000-0000584E0000}"/>
    <cellStyle name="Normal 27 6 2 2 3 2" xfId="20019" xr:uid="{00000000-0005-0000-0000-0000594E0000}"/>
    <cellStyle name="Normal 27 6 2 2 3 2 2" xfId="20020" xr:uid="{00000000-0005-0000-0000-00005A4E0000}"/>
    <cellStyle name="Normal 27 6 2 2 3 3" xfId="20021" xr:uid="{00000000-0005-0000-0000-00005B4E0000}"/>
    <cellStyle name="Normal 27 6 2 2 4" xfId="20022" xr:uid="{00000000-0005-0000-0000-00005C4E0000}"/>
    <cellStyle name="Normal 27 6 2 2 4 2" xfId="20023" xr:uid="{00000000-0005-0000-0000-00005D4E0000}"/>
    <cellStyle name="Normal 27 6 2 2 5" xfId="20024" xr:uid="{00000000-0005-0000-0000-00005E4E0000}"/>
    <cellStyle name="Normal 27 6 2 2_Lcc_inputs" xfId="20025" xr:uid="{00000000-0005-0000-0000-00005F4E0000}"/>
    <cellStyle name="Normal 27 6 2 3" xfId="20026" xr:uid="{00000000-0005-0000-0000-0000604E0000}"/>
    <cellStyle name="Normal 27 6 2 3 2" xfId="20027" xr:uid="{00000000-0005-0000-0000-0000614E0000}"/>
    <cellStyle name="Normal 27 6 2 3 2 2" xfId="20028" xr:uid="{00000000-0005-0000-0000-0000624E0000}"/>
    <cellStyle name="Normal 27 6 2 3 2 3" xfId="20029" xr:uid="{00000000-0005-0000-0000-0000634E0000}"/>
    <cellStyle name="Normal 27 6 2 3 3" xfId="20030" xr:uid="{00000000-0005-0000-0000-0000644E0000}"/>
    <cellStyle name="Normal 27 6 2 3 4" xfId="20031" xr:uid="{00000000-0005-0000-0000-0000654E0000}"/>
    <cellStyle name="Normal 27 6 2 3_Lcc_inputs" xfId="20032" xr:uid="{00000000-0005-0000-0000-0000664E0000}"/>
    <cellStyle name="Normal 27 6 2 4" xfId="20033" xr:uid="{00000000-0005-0000-0000-0000674E0000}"/>
    <cellStyle name="Normal 27 6 2 4 2" xfId="20034" xr:uid="{00000000-0005-0000-0000-0000684E0000}"/>
    <cellStyle name="Normal 27 6 2 4 2 2" xfId="20035" xr:uid="{00000000-0005-0000-0000-0000694E0000}"/>
    <cellStyle name="Normal 27 6 2 4 3" xfId="20036" xr:uid="{00000000-0005-0000-0000-00006A4E0000}"/>
    <cellStyle name="Normal 27 6 2 5" xfId="20037" xr:uid="{00000000-0005-0000-0000-00006B4E0000}"/>
    <cellStyle name="Normal 27 6 2 5 2" xfId="20038" xr:uid="{00000000-0005-0000-0000-00006C4E0000}"/>
    <cellStyle name="Normal 27 6 2 6" xfId="20039" xr:uid="{00000000-0005-0000-0000-00006D4E0000}"/>
    <cellStyle name="Normal 27 6 2 7" xfId="20040" xr:uid="{00000000-0005-0000-0000-00006E4E0000}"/>
    <cellStyle name="Normal 27 6 2 8" xfId="20041" xr:uid="{00000000-0005-0000-0000-00006F4E0000}"/>
    <cellStyle name="Normal 27 6 2_Lcc_inputs" xfId="20042" xr:uid="{00000000-0005-0000-0000-0000704E0000}"/>
    <cellStyle name="Normal 27 6 3" xfId="20043" xr:uid="{00000000-0005-0000-0000-0000714E0000}"/>
    <cellStyle name="Normal 27 6 3 2" xfId="20044" xr:uid="{00000000-0005-0000-0000-0000724E0000}"/>
    <cellStyle name="Normal 27 6 3 2 2" xfId="20045" xr:uid="{00000000-0005-0000-0000-0000734E0000}"/>
    <cellStyle name="Normal 27 6 3 2 2 2" xfId="20046" xr:uid="{00000000-0005-0000-0000-0000744E0000}"/>
    <cellStyle name="Normal 27 6 3 2 3" xfId="20047" xr:uid="{00000000-0005-0000-0000-0000754E0000}"/>
    <cellStyle name="Normal 27 6 3 3" xfId="20048" xr:uid="{00000000-0005-0000-0000-0000764E0000}"/>
    <cellStyle name="Normal 27 6 3 3 2" xfId="20049" xr:uid="{00000000-0005-0000-0000-0000774E0000}"/>
    <cellStyle name="Normal 27 6 3 3 2 2" xfId="20050" xr:uid="{00000000-0005-0000-0000-0000784E0000}"/>
    <cellStyle name="Normal 27 6 3 3 3" xfId="20051" xr:uid="{00000000-0005-0000-0000-0000794E0000}"/>
    <cellStyle name="Normal 27 6 3 4" xfId="20052" xr:uid="{00000000-0005-0000-0000-00007A4E0000}"/>
    <cellStyle name="Normal 27 6 3 4 2" xfId="20053" xr:uid="{00000000-0005-0000-0000-00007B4E0000}"/>
    <cellStyle name="Normal 27 6 3 5" xfId="20054" xr:uid="{00000000-0005-0000-0000-00007C4E0000}"/>
    <cellStyle name="Normal 27 6 3_Lcc_inputs" xfId="20055" xr:uid="{00000000-0005-0000-0000-00007D4E0000}"/>
    <cellStyle name="Normal 27 6 4" xfId="20056" xr:uid="{00000000-0005-0000-0000-00007E4E0000}"/>
    <cellStyle name="Normal 27 6 4 2" xfId="20057" xr:uid="{00000000-0005-0000-0000-00007F4E0000}"/>
    <cellStyle name="Normal 27 6 4 2 2" xfId="20058" xr:uid="{00000000-0005-0000-0000-0000804E0000}"/>
    <cellStyle name="Normal 27 6 4 2 3" xfId="20059" xr:uid="{00000000-0005-0000-0000-0000814E0000}"/>
    <cellStyle name="Normal 27 6 4 3" xfId="20060" xr:uid="{00000000-0005-0000-0000-0000824E0000}"/>
    <cellStyle name="Normal 27 6 4 4" xfId="20061" xr:uid="{00000000-0005-0000-0000-0000834E0000}"/>
    <cellStyle name="Normal 27 6 4_Lcc_inputs" xfId="20062" xr:uid="{00000000-0005-0000-0000-0000844E0000}"/>
    <cellStyle name="Normal 27 6 5" xfId="20063" xr:uid="{00000000-0005-0000-0000-0000854E0000}"/>
    <cellStyle name="Normal 27 6 5 2" xfId="20064" xr:uid="{00000000-0005-0000-0000-0000864E0000}"/>
    <cellStyle name="Normal 27 6 5 2 2" xfId="20065" xr:uid="{00000000-0005-0000-0000-0000874E0000}"/>
    <cellStyle name="Normal 27 6 5 3" xfId="20066" xr:uid="{00000000-0005-0000-0000-0000884E0000}"/>
    <cellStyle name="Normal 27 6 6" xfId="20067" xr:uid="{00000000-0005-0000-0000-0000894E0000}"/>
    <cellStyle name="Normal 27 6 6 2" xfId="20068" xr:uid="{00000000-0005-0000-0000-00008A4E0000}"/>
    <cellStyle name="Normal 27 6 7" xfId="20069" xr:uid="{00000000-0005-0000-0000-00008B4E0000}"/>
    <cellStyle name="Normal 27 6 8" xfId="20070" xr:uid="{00000000-0005-0000-0000-00008C4E0000}"/>
    <cellStyle name="Normal 27 6 9" xfId="20071" xr:uid="{00000000-0005-0000-0000-00008D4E0000}"/>
    <cellStyle name="Normal 27 6_Lcc_inputs" xfId="20072" xr:uid="{00000000-0005-0000-0000-00008E4E0000}"/>
    <cellStyle name="Normal 27 7" xfId="20073" xr:uid="{00000000-0005-0000-0000-00008F4E0000}"/>
    <cellStyle name="Normal 27 7 2" xfId="20074" xr:uid="{00000000-0005-0000-0000-0000904E0000}"/>
    <cellStyle name="Normal 27 7 2 2" xfId="20075" xr:uid="{00000000-0005-0000-0000-0000914E0000}"/>
    <cellStyle name="Normal 27 7 2 2 2" xfId="20076" xr:uid="{00000000-0005-0000-0000-0000924E0000}"/>
    <cellStyle name="Normal 27 7 2 2 2 2" xfId="20077" xr:uid="{00000000-0005-0000-0000-0000934E0000}"/>
    <cellStyle name="Normal 27 7 2 2 2 2 2" xfId="20078" xr:uid="{00000000-0005-0000-0000-0000944E0000}"/>
    <cellStyle name="Normal 27 7 2 2 2 3" xfId="20079" xr:uid="{00000000-0005-0000-0000-0000954E0000}"/>
    <cellStyle name="Normal 27 7 2 2 3" xfId="20080" xr:uid="{00000000-0005-0000-0000-0000964E0000}"/>
    <cellStyle name="Normal 27 7 2 2 3 2" xfId="20081" xr:uid="{00000000-0005-0000-0000-0000974E0000}"/>
    <cellStyle name="Normal 27 7 2 2 3 2 2" xfId="20082" xr:uid="{00000000-0005-0000-0000-0000984E0000}"/>
    <cellStyle name="Normal 27 7 2 2 3 3" xfId="20083" xr:uid="{00000000-0005-0000-0000-0000994E0000}"/>
    <cellStyle name="Normal 27 7 2 2 4" xfId="20084" xr:uid="{00000000-0005-0000-0000-00009A4E0000}"/>
    <cellStyle name="Normal 27 7 2 2 4 2" xfId="20085" xr:uid="{00000000-0005-0000-0000-00009B4E0000}"/>
    <cellStyle name="Normal 27 7 2 2 5" xfId="20086" xr:uid="{00000000-0005-0000-0000-00009C4E0000}"/>
    <cellStyle name="Normal 27 7 2 2_Lcc_inputs" xfId="20087" xr:uid="{00000000-0005-0000-0000-00009D4E0000}"/>
    <cellStyle name="Normal 27 7 2 3" xfId="20088" xr:uid="{00000000-0005-0000-0000-00009E4E0000}"/>
    <cellStyle name="Normal 27 7 2 3 2" xfId="20089" xr:uid="{00000000-0005-0000-0000-00009F4E0000}"/>
    <cellStyle name="Normal 27 7 2 3 2 2" xfId="20090" xr:uid="{00000000-0005-0000-0000-0000A04E0000}"/>
    <cellStyle name="Normal 27 7 2 3 2 3" xfId="20091" xr:uid="{00000000-0005-0000-0000-0000A14E0000}"/>
    <cellStyle name="Normal 27 7 2 3 3" xfId="20092" xr:uid="{00000000-0005-0000-0000-0000A24E0000}"/>
    <cellStyle name="Normal 27 7 2 3 4" xfId="20093" xr:uid="{00000000-0005-0000-0000-0000A34E0000}"/>
    <cellStyle name="Normal 27 7 2 3_Lcc_inputs" xfId="20094" xr:uid="{00000000-0005-0000-0000-0000A44E0000}"/>
    <cellStyle name="Normal 27 7 2 4" xfId="20095" xr:uid="{00000000-0005-0000-0000-0000A54E0000}"/>
    <cellStyle name="Normal 27 7 2 4 2" xfId="20096" xr:uid="{00000000-0005-0000-0000-0000A64E0000}"/>
    <cellStyle name="Normal 27 7 2 4 2 2" xfId="20097" xr:uid="{00000000-0005-0000-0000-0000A74E0000}"/>
    <cellStyle name="Normal 27 7 2 4 3" xfId="20098" xr:uid="{00000000-0005-0000-0000-0000A84E0000}"/>
    <cellStyle name="Normal 27 7 2 5" xfId="20099" xr:uid="{00000000-0005-0000-0000-0000A94E0000}"/>
    <cellStyle name="Normal 27 7 2 5 2" xfId="20100" xr:uid="{00000000-0005-0000-0000-0000AA4E0000}"/>
    <cellStyle name="Normal 27 7 2 6" xfId="20101" xr:uid="{00000000-0005-0000-0000-0000AB4E0000}"/>
    <cellStyle name="Normal 27 7 2 7" xfId="20102" xr:uid="{00000000-0005-0000-0000-0000AC4E0000}"/>
    <cellStyle name="Normal 27 7 2 8" xfId="20103" xr:uid="{00000000-0005-0000-0000-0000AD4E0000}"/>
    <cellStyle name="Normal 27 7 2_Lcc_inputs" xfId="20104" xr:uid="{00000000-0005-0000-0000-0000AE4E0000}"/>
    <cellStyle name="Normal 27 7 3" xfId="20105" xr:uid="{00000000-0005-0000-0000-0000AF4E0000}"/>
    <cellStyle name="Normal 27 7 3 2" xfId="20106" xr:uid="{00000000-0005-0000-0000-0000B04E0000}"/>
    <cellStyle name="Normal 27 7 3 2 2" xfId="20107" xr:uid="{00000000-0005-0000-0000-0000B14E0000}"/>
    <cellStyle name="Normal 27 7 3 2 2 2" xfId="20108" xr:uid="{00000000-0005-0000-0000-0000B24E0000}"/>
    <cellStyle name="Normal 27 7 3 2 3" xfId="20109" xr:uid="{00000000-0005-0000-0000-0000B34E0000}"/>
    <cellStyle name="Normal 27 7 3 3" xfId="20110" xr:uid="{00000000-0005-0000-0000-0000B44E0000}"/>
    <cellStyle name="Normal 27 7 3 3 2" xfId="20111" xr:uid="{00000000-0005-0000-0000-0000B54E0000}"/>
    <cellStyle name="Normal 27 7 3 3 2 2" xfId="20112" xr:uid="{00000000-0005-0000-0000-0000B64E0000}"/>
    <cellStyle name="Normal 27 7 3 3 3" xfId="20113" xr:uid="{00000000-0005-0000-0000-0000B74E0000}"/>
    <cellStyle name="Normal 27 7 3 4" xfId="20114" xr:uid="{00000000-0005-0000-0000-0000B84E0000}"/>
    <cellStyle name="Normal 27 7 3 4 2" xfId="20115" xr:uid="{00000000-0005-0000-0000-0000B94E0000}"/>
    <cellStyle name="Normal 27 7 3 5" xfId="20116" xr:uid="{00000000-0005-0000-0000-0000BA4E0000}"/>
    <cellStyle name="Normal 27 7 3_Lcc_inputs" xfId="20117" xr:uid="{00000000-0005-0000-0000-0000BB4E0000}"/>
    <cellStyle name="Normal 27 7 4" xfId="20118" xr:uid="{00000000-0005-0000-0000-0000BC4E0000}"/>
    <cellStyle name="Normal 27 7 4 2" xfId="20119" xr:uid="{00000000-0005-0000-0000-0000BD4E0000}"/>
    <cellStyle name="Normal 27 7 4 2 2" xfId="20120" xr:uid="{00000000-0005-0000-0000-0000BE4E0000}"/>
    <cellStyle name="Normal 27 7 4 2 3" xfId="20121" xr:uid="{00000000-0005-0000-0000-0000BF4E0000}"/>
    <cellStyle name="Normal 27 7 4 3" xfId="20122" xr:uid="{00000000-0005-0000-0000-0000C04E0000}"/>
    <cellStyle name="Normal 27 7 4 4" xfId="20123" xr:uid="{00000000-0005-0000-0000-0000C14E0000}"/>
    <cellStyle name="Normal 27 7 4_Lcc_inputs" xfId="20124" xr:uid="{00000000-0005-0000-0000-0000C24E0000}"/>
    <cellStyle name="Normal 27 7 5" xfId="20125" xr:uid="{00000000-0005-0000-0000-0000C34E0000}"/>
    <cellStyle name="Normal 27 7 5 2" xfId="20126" xr:uid="{00000000-0005-0000-0000-0000C44E0000}"/>
    <cellStyle name="Normal 27 7 5 2 2" xfId="20127" xr:uid="{00000000-0005-0000-0000-0000C54E0000}"/>
    <cellStyle name="Normal 27 7 5 3" xfId="20128" xr:uid="{00000000-0005-0000-0000-0000C64E0000}"/>
    <cellStyle name="Normal 27 7 6" xfId="20129" xr:uid="{00000000-0005-0000-0000-0000C74E0000}"/>
    <cellStyle name="Normal 27 7 6 2" xfId="20130" xr:uid="{00000000-0005-0000-0000-0000C84E0000}"/>
    <cellStyle name="Normal 27 7 7" xfId="20131" xr:uid="{00000000-0005-0000-0000-0000C94E0000}"/>
    <cellStyle name="Normal 27 7 8" xfId="20132" xr:uid="{00000000-0005-0000-0000-0000CA4E0000}"/>
    <cellStyle name="Normal 27 7 9" xfId="20133" xr:uid="{00000000-0005-0000-0000-0000CB4E0000}"/>
    <cellStyle name="Normal 27 7_Lcc_inputs" xfId="20134" xr:uid="{00000000-0005-0000-0000-0000CC4E0000}"/>
    <cellStyle name="Normal 27 8" xfId="20135" xr:uid="{00000000-0005-0000-0000-0000CD4E0000}"/>
    <cellStyle name="Normal 27 8 2" xfId="20136" xr:uid="{00000000-0005-0000-0000-0000CE4E0000}"/>
    <cellStyle name="Normal 27 8 2 2" xfId="20137" xr:uid="{00000000-0005-0000-0000-0000CF4E0000}"/>
    <cellStyle name="Normal 27 8 2 2 2" xfId="20138" xr:uid="{00000000-0005-0000-0000-0000D04E0000}"/>
    <cellStyle name="Normal 27 8 2 2 2 2" xfId="20139" xr:uid="{00000000-0005-0000-0000-0000D14E0000}"/>
    <cellStyle name="Normal 27 8 2 2 3" xfId="20140" xr:uid="{00000000-0005-0000-0000-0000D24E0000}"/>
    <cellStyle name="Normal 27 8 2 3" xfId="20141" xr:uid="{00000000-0005-0000-0000-0000D34E0000}"/>
    <cellStyle name="Normal 27 8 2 3 2" xfId="20142" xr:uid="{00000000-0005-0000-0000-0000D44E0000}"/>
    <cellStyle name="Normal 27 8 2 3 2 2" xfId="20143" xr:uid="{00000000-0005-0000-0000-0000D54E0000}"/>
    <cellStyle name="Normal 27 8 2 3 3" xfId="20144" xr:uid="{00000000-0005-0000-0000-0000D64E0000}"/>
    <cellStyle name="Normal 27 8 2 4" xfId="20145" xr:uid="{00000000-0005-0000-0000-0000D74E0000}"/>
    <cellStyle name="Normal 27 8 2 4 2" xfId="20146" xr:uid="{00000000-0005-0000-0000-0000D84E0000}"/>
    <cellStyle name="Normal 27 8 2 5" xfId="20147" xr:uid="{00000000-0005-0000-0000-0000D94E0000}"/>
    <cellStyle name="Normal 27 8 2_Lcc_inputs" xfId="20148" xr:uid="{00000000-0005-0000-0000-0000DA4E0000}"/>
    <cellStyle name="Normal 27 8 3" xfId="20149" xr:uid="{00000000-0005-0000-0000-0000DB4E0000}"/>
    <cellStyle name="Normal 27 8 3 2" xfId="20150" xr:uid="{00000000-0005-0000-0000-0000DC4E0000}"/>
    <cellStyle name="Normal 27 8 3 2 2" xfId="20151" xr:uid="{00000000-0005-0000-0000-0000DD4E0000}"/>
    <cellStyle name="Normal 27 8 3 2 3" xfId="20152" xr:uid="{00000000-0005-0000-0000-0000DE4E0000}"/>
    <cellStyle name="Normal 27 8 3 3" xfId="20153" xr:uid="{00000000-0005-0000-0000-0000DF4E0000}"/>
    <cellStyle name="Normal 27 8 3 4" xfId="20154" xr:uid="{00000000-0005-0000-0000-0000E04E0000}"/>
    <cellStyle name="Normal 27 8 3_Lcc_inputs" xfId="20155" xr:uid="{00000000-0005-0000-0000-0000E14E0000}"/>
    <cellStyle name="Normal 27 8 4" xfId="20156" xr:uid="{00000000-0005-0000-0000-0000E24E0000}"/>
    <cellStyle name="Normal 27 8 4 2" xfId="20157" xr:uid="{00000000-0005-0000-0000-0000E34E0000}"/>
    <cellStyle name="Normal 27 8 4 2 2" xfId="20158" xr:uid="{00000000-0005-0000-0000-0000E44E0000}"/>
    <cellStyle name="Normal 27 8 4 3" xfId="20159" xr:uid="{00000000-0005-0000-0000-0000E54E0000}"/>
    <cellStyle name="Normal 27 8 5" xfId="20160" xr:uid="{00000000-0005-0000-0000-0000E64E0000}"/>
    <cellStyle name="Normal 27 8 5 2" xfId="20161" xr:uid="{00000000-0005-0000-0000-0000E74E0000}"/>
    <cellStyle name="Normal 27 8 6" xfId="20162" xr:uid="{00000000-0005-0000-0000-0000E84E0000}"/>
    <cellStyle name="Normal 27 8 7" xfId="20163" xr:uid="{00000000-0005-0000-0000-0000E94E0000}"/>
    <cellStyle name="Normal 27 8 8" xfId="20164" xr:uid="{00000000-0005-0000-0000-0000EA4E0000}"/>
    <cellStyle name="Normal 27 8_Lcc_inputs" xfId="20165" xr:uid="{00000000-0005-0000-0000-0000EB4E0000}"/>
    <cellStyle name="Normal 27 9" xfId="20166" xr:uid="{00000000-0005-0000-0000-0000EC4E0000}"/>
    <cellStyle name="Normal 27 9 2" xfId="20167" xr:uid="{00000000-0005-0000-0000-0000ED4E0000}"/>
    <cellStyle name="Normal 27 9 2 2" xfId="20168" xr:uid="{00000000-0005-0000-0000-0000EE4E0000}"/>
    <cellStyle name="Normal 27 9 2 2 2" xfId="20169" xr:uid="{00000000-0005-0000-0000-0000EF4E0000}"/>
    <cellStyle name="Normal 27 9 2 2 2 2" xfId="20170" xr:uid="{00000000-0005-0000-0000-0000F04E0000}"/>
    <cellStyle name="Normal 27 9 2 2 3" xfId="20171" xr:uid="{00000000-0005-0000-0000-0000F14E0000}"/>
    <cellStyle name="Normal 27 9 2 3" xfId="20172" xr:uid="{00000000-0005-0000-0000-0000F24E0000}"/>
    <cellStyle name="Normal 27 9 2 3 2" xfId="20173" xr:uid="{00000000-0005-0000-0000-0000F34E0000}"/>
    <cellStyle name="Normal 27 9 2 3 2 2" xfId="20174" xr:uid="{00000000-0005-0000-0000-0000F44E0000}"/>
    <cellStyle name="Normal 27 9 2 3 3" xfId="20175" xr:uid="{00000000-0005-0000-0000-0000F54E0000}"/>
    <cellStyle name="Normal 27 9 2 4" xfId="20176" xr:uid="{00000000-0005-0000-0000-0000F64E0000}"/>
    <cellStyle name="Normal 27 9 2 4 2" xfId="20177" xr:uid="{00000000-0005-0000-0000-0000F74E0000}"/>
    <cellStyle name="Normal 27 9 2 5" xfId="20178" xr:uid="{00000000-0005-0000-0000-0000F84E0000}"/>
    <cellStyle name="Normal 27 9 2_Lcc_inputs" xfId="20179" xr:uid="{00000000-0005-0000-0000-0000F94E0000}"/>
    <cellStyle name="Normal 27 9 3" xfId="20180" xr:uid="{00000000-0005-0000-0000-0000FA4E0000}"/>
    <cellStyle name="Normal 27 9 3 2" xfId="20181" xr:uid="{00000000-0005-0000-0000-0000FB4E0000}"/>
    <cellStyle name="Normal 27 9 3 2 2" xfId="20182" xr:uid="{00000000-0005-0000-0000-0000FC4E0000}"/>
    <cellStyle name="Normal 27 9 3 2 3" xfId="20183" xr:uid="{00000000-0005-0000-0000-0000FD4E0000}"/>
    <cellStyle name="Normal 27 9 3 3" xfId="20184" xr:uid="{00000000-0005-0000-0000-0000FE4E0000}"/>
    <cellStyle name="Normal 27 9 3 4" xfId="20185" xr:uid="{00000000-0005-0000-0000-0000FF4E0000}"/>
    <cellStyle name="Normal 27 9 3_Lcc_inputs" xfId="20186" xr:uid="{00000000-0005-0000-0000-0000004F0000}"/>
    <cellStyle name="Normal 27 9 4" xfId="20187" xr:uid="{00000000-0005-0000-0000-0000014F0000}"/>
    <cellStyle name="Normal 27 9 4 2" xfId="20188" xr:uid="{00000000-0005-0000-0000-0000024F0000}"/>
    <cellStyle name="Normal 27 9 4 2 2" xfId="20189" xr:uid="{00000000-0005-0000-0000-0000034F0000}"/>
    <cellStyle name="Normal 27 9 4 3" xfId="20190" xr:uid="{00000000-0005-0000-0000-0000044F0000}"/>
    <cellStyle name="Normal 27 9 5" xfId="20191" xr:uid="{00000000-0005-0000-0000-0000054F0000}"/>
    <cellStyle name="Normal 27 9 5 2" xfId="20192" xr:uid="{00000000-0005-0000-0000-0000064F0000}"/>
    <cellStyle name="Normal 27 9 6" xfId="20193" xr:uid="{00000000-0005-0000-0000-0000074F0000}"/>
    <cellStyle name="Normal 27 9 7" xfId="20194" xr:uid="{00000000-0005-0000-0000-0000084F0000}"/>
    <cellStyle name="Normal 27 9 8" xfId="20195" xr:uid="{00000000-0005-0000-0000-0000094F0000}"/>
    <cellStyle name="Normal 27 9_Lcc_inputs" xfId="20196" xr:uid="{00000000-0005-0000-0000-00000A4F0000}"/>
    <cellStyle name="Normal 27_Lcc_inputs" xfId="20197" xr:uid="{00000000-0005-0000-0000-00000B4F0000}"/>
    <cellStyle name="Normal 28" xfId="20198" xr:uid="{00000000-0005-0000-0000-00000C4F0000}"/>
    <cellStyle name="Normal 28 10" xfId="20199" xr:uid="{00000000-0005-0000-0000-00000D4F0000}"/>
    <cellStyle name="Normal 28 10 2" xfId="20200" xr:uid="{00000000-0005-0000-0000-00000E4F0000}"/>
    <cellStyle name="Normal 28 10 2 2" xfId="20201" xr:uid="{00000000-0005-0000-0000-00000F4F0000}"/>
    <cellStyle name="Normal 28 10 2 2 2" xfId="20202" xr:uid="{00000000-0005-0000-0000-0000104F0000}"/>
    <cellStyle name="Normal 28 10 2 2 3" xfId="20203" xr:uid="{00000000-0005-0000-0000-0000114F0000}"/>
    <cellStyle name="Normal 28 10 2 3" xfId="20204" xr:uid="{00000000-0005-0000-0000-0000124F0000}"/>
    <cellStyle name="Normal 28 10 2 4" xfId="20205" xr:uid="{00000000-0005-0000-0000-0000134F0000}"/>
    <cellStyle name="Normal 28 10 2_Lcc_inputs" xfId="20206" xr:uid="{00000000-0005-0000-0000-0000144F0000}"/>
    <cellStyle name="Normal 28 10 3" xfId="20207" xr:uid="{00000000-0005-0000-0000-0000154F0000}"/>
    <cellStyle name="Normal 28 10 3 2" xfId="20208" xr:uid="{00000000-0005-0000-0000-0000164F0000}"/>
    <cellStyle name="Normal 28 10 3 2 2" xfId="20209" xr:uid="{00000000-0005-0000-0000-0000174F0000}"/>
    <cellStyle name="Normal 28 10 3 3" xfId="20210" xr:uid="{00000000-0005-0000-0000-0000184F0000}"/>
    <cellStyle name="Normal 28 10 4" xfId="20211" xr:uid="{00000000-0005-0000-0000-0000194F0000}"/>
    <cellStyle name="Normal 28 10 4 2" xfId="20212" xr:uid="{00000000-0005-0000-0000-00001A4F0000}"/>
    <cellStyle name="Normal 28 10 5" xfId="20213" xr:uid="{00000000-0005-0000-0000-00001B4F0000}"/>
    <cellStyle name="Normal 28 10 6" xfId="20214" xr:uid="{00000000-0005-0000-0000-00001C4F0000}"/>
    <cellStyle name="Normal 28 10 7" xfId="20215" xr:uid="{00000000-0005-0000-0000-00001D4F0000}"/>
    <cellStyle name="Normal 28 10_Lcc_inputs" xfId="20216" xr:uid="{00000000-0005-0000-0000-00001E4F0000}"/>
    <cellStyle name="Normal 28 11" xfId="20217" xr:uid="{00000000-0005-0000-0000-00001F4F0000}"/>
    <cellStyle name="Normal 28 11 2" xfId="20218" xr:uid="{00000000-0005-0000-0000-0000204F0000}"/>
    <cellStyle name="Normal 28 11 2 2" xfId="20219" xr:uid="{00000000-0005-0000-0000-0000214F0000}"/>
    <cellStyle name="Normal 28 11 2 3" xfId="20220" xr:uid="{00000000-0005-0000-0000-0000224F0000}"/>
    <cellStyle name="Normal 28 11 3" xfId="20221" xr:uid="{00000000-0005-0000-0000-0000234F0000}"/>
    <cellStyle name="Normal 28 11 3 2" xfId="20222" xr:uid="{00000000-0005-0000-0000-0000244F0000}"/>
    <cellStyle name="Normal 28 11 4" xfId="20223" xr:uid="{00000000-0005-0000-0000-0000254F0000}"/>
    <cellStyle name="Normal 28 11 5" xfId="20224" xr:uid="{00000000-0005-0000-0000-0000264F0000}"/>
    <cellStyle name="Normal 28 11_Lcc_inputs" xfId="20225" xr:uid="{00000000-0005-0000-0000-0000274F0000}"/>
    <cellStyle name="Normal 28 12" xfId="20226" xr:uid="{00000000-0005-0000-0000-0000284F0000}"/>
    <cellStyle name="Normal 28 12 2" xfId="20227" xr:uid="{00000000-0005-0000-0000-0000294F0000}"/>
    <cellStyle name="Normal 28 12 2 2" xfId="20228" xr:uid="{00000000-0005-0000-0000-00002A4F0000}"/>
    <cellStyle name="Normal 28 12 2 3" xfId="20229" xr:uid="{00000000-0005-0000-0000-00002B4F0000}"/>
    <cellStyle name="Normal 28 12 3" xfId="20230" xr:uid="{00000000-0005-0000-0000-00002C4F0000}"/>
    <cellStyle name="Normal 28 12 4" xfId="20231" xr:uid="{00000000-0005-0000-0000-00002D4F0000}"/>
    <cellStyle name="Normal 28 12_Lcc_inputs" xfId="20232" xr:uid="{00000000-0005-0000-0000-00002E4F0000}"/>
    <cellStyle name="Normal 28 13" xfId="20233" xr:uid="{00000000-0005-0000-0000-00002F4F0000}"/>
    <cellStyle name="Normal 28 13 2" xfId="20234" xr:uid="{00000000-0005-0000-0000-0000304F0000}"/>
    <cellStyle name="Normal 28 13 3" xfId="20235" xr:uid="{00000000-0005-0000-0000-0000314F0000}"/>
    <cellStyle name="Normal 28 14" xfId="20236" xr:uid="{00000000-0005-0000-0000-0000324F0000}"/>
    <cellStyle name="Normal 28 14 2" xfId="20237" xr:uid="{00000000-0005-0000-0000-0000334F0000}"/>
    <cellStyle name="Normal 28 15" xfId="20238" xr:uid="{00000000-0005-0000-0000-0000344F0000}"/>
    <cellStyle name="Normal 28 16" xfId="20239" xr:uid="{00000000-0005-0000-0000-0000354F0000}"/>
    <cellStyle name="Normal 28 2" xfId="20240" xr:uid="{00000000-0005-0000-0000-0000364F0000}"/>
    <cellStyle name="Normal 28 2 10" xfId="20241" xr:uid="{00000000-0005-0000-0000-0000374F0000}"/>
    <cellStyle name="Normal 28 2 2" xfId="20242" xr:uid="{00000000-0005-0000-0000-0000384F0000}"/>
    <cellStyle name="Normal 28 2 2 2" xfId="20243" xr:uid="{00000000-0005-0000-0000-0000394F0000}"/>
    <cellStyle name="Normal 28 2 2 2 2" xfId="20244" xr:uid="{00000000-0005-0000-0000-00003A4F0000}"/>
    <cellStyle name="Normal 28 2 2 2 2 2" xfId="20245" xr:uid="{00000000-0005-0000-0000-00003B4F0000}"/>
    <cellStyle name="Normal 28 2 2 2 2 2 2" xfId="20246" xr:uid="{00000000-0005-0000-0000-00003C4F0000}"/>
    <cellStyle name="Normal 28 2 2 2 2 3" xfId="20247" xr:uid="{00000000-0005-0000-0000-00003D4F0000}"/>
    <cellStyle name="Normal 28 2 2 2 3" xfId="20248" xr:uid="{00000000-0005-0000-0000-00003E4F0000}"/>
    <cellStyle name="Normal 28 2 2 2 3 2" xfId="20249" xr:uid="{00000000-0005-0000-0000-00003F4F0000}"/>
    <cellStyle name="Normal 28 2 2 2 3 2 2" xfId="20250" xr:uid="{00000000-0005-0000-0000-0000404F0000}"/>
    <cellStyle name="Normal 28 2 2 2 3 3" xfId="20251" xr:uid="{00000000-0005-0000-0000-0000414F0000}"/>
    <cellStyle name="Normal 28 2 2 2 4" xfId="20252" xr:uid="{00000000-0005-0000-0000-0000424F0000}"/>
    <cellStyle name="Normal 28 2 2 2 4 2" xfId="20253" xr:uid="{00000000-0005-0000-0000-0000434F0000}"/>
    <cellStyle name="Normal 28 2 2 2 5" xfId="20254" xr:uid="{00000000-0005-0000-0000-0000444F0000}"/>
    <cellStyle name="Normal 28 2 2 2_Lcc_inputs" xfId="20255" xr:uid="{00000000-0005-0000-0000-0000454F0000}"/>
    <cellStyle name="Normal 28 2 2 3" xfId="20256" xr:uid="{00000000-0005-0000-0000-0000464F0000}"/>
    <cellStyle name="Normal 28 2 2 3 2" xfId="20257" xr:uid="{00000000-0005-0000-0000-0000474F0000}"/>
    <cellStyle name="Normal 28 2 2 3 2 2" xfId="20258" xr:uid="{00000000-0005-0000-0000-0000484F0000}"/>
    <cellStyle name="Normal 28 2 2 3 2 3" xfId="20259" xr:uid="{00000000-0005-0000-0000-0000494F0000}"/>
    <cellStyle name="Normal 28 2 2 3 3" xfId="20260" xr:uid="{00000000-0005-0000-0000-00004A4F0000}"/>
    <cellStyle name="Normal 28 2 2 3 4" xfId="20261" xr:uid="{00000000-0005-0000-0000-00004B4F0000}"/>
    <cellStyle name="Normal 28 2 2 3_Lcc_inputs" xfId="20262" xr:uid="{00000000-0005-0000-0000-00004C4F0000}"/>
    <cellStyle name="Normal 28 2 2 4" xfId="20263" xr:uid="{00000000-0005-0000-0000-00004D4F0000}"/>
    <cellStyle name="Normal 28 2 2 4 2" xfId="20264" xr:uid="{00000000-0005-0000-0000-00004E4F0000}"/>
    <cellStyle name="Normal 28 2 2 4 2 2" xfId="20265" xr:uid="{00000000-0005-0000-0000-00004F4F0000}"/>
    <cellStyle name="Normal 28 2 2 4 3" xfId="20266" xr:uid="{00000000-0005-0000-0000-0000504F0000}"/>
    <cellStyle name="Normal 28 2 2 5" xfId="20267" xr:uid="{00000000-0005-0000-0000-0000514F0000}"/>
    <cellStyle name="Normal 28 2 2 5 2" xfId="20268" xr:uid="{00000000-0005-0000-0000-0000524F0000}"/>
    <cellStyle name="Normal 28 2 2 6" xfId="20269" xr:uid="{00000000-0005-0000-0000-0000534F0000}"/>
    <cellStyle name="Normal 28 2 2 7" xfId="20270" xr:uid="{00000000-0005-0000-0000-0000544F0000}"/>
    <cellStyle name="Normal 28 2 2 8" xfId="20271" xr:uid="{00000000-0005-0000-0000-0000554F0000}"/>
    <cellStyle name="Normal 28 2 2_Lcc_inputs" xfId="20272" xr:uid="{00000000-0005-0000-0000-0000564F0000}"/>
    <cellStyle name="Normal 28 2 3" xfId="20273" xr:uid="{00000000-0005-0000-0000-0000574F0000}"/>
    <cellStyle name="Normal 28 2 3 2" xfId="20274" xr:uid="{00000000-0005-0000-0000-0000584F0000}"/>
    <cellStyle name="Normal 28 2 3 2 2" xfId="20275" xr:uid="{00000000-0005-0000-0000-0000594F0000}"/>
    <cellStyle name="Normal 28 2 3 2 2 2" xfId="20276" xr:uid="{00000000-0005-0000-0000-00005A4F0000}"/>
    <cellStyle name="Normal 28 2 3 2 2 3" xfId="20277" xr:uid="{00000000-0005-0000-0000-00005B4F0000}"/>
    <cellStyle name="Normal 28 2 3 2 3" xfId="20278" xr:uid="{00000000-0005-0000-0000-00005C4F0000}"/>
    <cellStyle name="Normal 28 2 3 2 4" xfId="20279" xr:uid="{00000000-0005-0000-0000-00005D4F0000}"/>
    <cellStyle name="Normal 28 2 3 2_Lcc_inputs" xfId="20280" xr:uid="{00000000-0005-0000-0000-00005E4F0000}"/>
    <cellStyle name="Normal 28 2 3 3" xfId="20281" xr:uid="{00000000-0005-0000-0000-00005F4F0000}"/>
    <cellStyle name="Normal 28 2 3 3 2" xfId="20282" xr:uid="{00000000-0005-0000-0000-0000604F0000}"/>
    <cellStyle name="Normal 28 2 3 3 2 2" xfId="20283" xr:uid="{00000000-0005-0000-0000-0000614F0000}"/>
    <cellStyle name="Normal 28 2 3 3 3" xfId="20284" xr:uid="{00000000-0005-0000-0000-0000624F0000}"/>
    <cellStyle name="Normal 28 2 3 4" xfId="20285" xr:uid="{00000000-0005-0000-0000-0000634F0000}"/>
    <cellStyle name="Normal 28 2 3 4 2" xfId="20286" xr:uid="{00000000-0005-0000-0000-0000644F0000}"/>
    <cellStyle name="Normal 28 2 3 5" xfId="20287" xr:uid="{00000000-0005-0000-0000-0000654F0000}"/>
    <cellStyle name="Normal 28 2 3 6" xfId="20288" xr:uid="{00000000-0005-0000-0000-0000664F0000}"/>
    <cellStyle name="Normal 28 2 3 7" xfId="20289" xr:uid="{00000000-0005-0000-0000-0000674F0000}"/>
    <cellStyle name="Normal 28 2 3_Lcc_inputs" xfId="20290" xr:uid="{00000000-0005-0000-0000-0000684F0000}"/>
    <cellStyle name="Normal 28 2 4" xfId="20291" xr:uid="{00000000-0005-0000-0000-0000694F0000}"/>
    <cellStyle name="Normal 28 2 4 2" xfId="20292" xr:uid="{00000000-0005-0000-0000-00006A4F0000}"/>
    <cellStyle name="Normal 28 2 4 2 2" xfId="20293" xr:uid="{00000000-0005-0000-0000-00006B4F0000}"/>
    <cellStyle name="Normal 28 2 4 2 3" xfId="20294" xr:uid="{00000000-0005-0000-0000-00006C4F0000}"/>
    <cellStyle name="Normal 28 2 4 3" xfId="20295" xr:uid="{00000000-0005-0000-0000-00006D4F0000}"/>
    <cellStyle name="Normal 28 2 4 3 2" xfId="20296" xr:uid="{00000000-0005-0000-0000-00006E4F0000}"/>
    <cellStyle name="Normal 28 2 4 4" xfId="20297" xr:uid="{00000000-0005-0000-0000-00006F4F0000}"/>
    <cellStyle name="Normal 28 2 4 5" xfId="20298" xr:uid="{00000000-0005-0000-0000-0000704F0000}"/>
    <cellStyle name="Normal 28 2 4_Lcc_inputs" xfId="20299" xr:uid="{00000000-0005-0000-0000-0000714F0000}"/>
    <cellStyle name="Normal 28 2 5" xfId="20300" xr:uid="{00000000-0005-0000-0000-0000724F0000}"/>
    <cellStyle name="Normal 28 2 5 2" xfId="20301" xr:uid="{00000000-0005-0000-0000-0000734F0000}"/>
    <cellStyle name="Normal 28 2 5 2 2" xfId="20302" xr:uid="{00000000-0005-0000-0000-0000744F0000}"/>
    <cellStyle name="Normal 28 2 5 2 3" xfId="20303" xr:uid="{00000000-0005-0000-0000-0000754F0000}"/>
    <cellStyle name="Normal 28 2 5 3" xfId="20304" xr:uid="{00000000-0005-0000-0000-0000764F0000}"/>
    <cellStyle name="Normal 28 2 5 3 2" xfId="20305" xr:uid="{00000000-0005-0000-0000-0000774F0000}"/>
    <cellStyle name="Normal 28 2 5 4" xfId="20306" xr:uid="{00000000-0005-0000-0000-0000784F0000}"/>
    <cellStyle name="Normal 28 2 5 5" xfId="20307" xr:uid="{00000000-0005-0000-0000-0000794F0000}"/>
    <cellStyle name="Normal 28 2 5_Lcc_inputs" xfId="20308" xr:uid="{00000000-0005-0000-0000-00007A4F0000}"/>
    <cellStyle name="Normal 28 2 6" xfId="20309" xr:uid="{00000000-0005-0000-0000-00007B4F0000}"/>
    <cellStyle name="Normal 28 2 6 2" xfId="20310" xr:uid="{00000000-0005-0000-0000-00007C4F0000}"/>
    <cellStyle name="Normal 28 2 6 2 2" xfId="20311" xr:uid="{00000000-0005-0000-0000-00007D4F0000}"/>
    <cellStyle name="Normal 28 2 6 3" xfId="20312" xr:uid="{00000000-0005-0000-0000-00007E4F0000}"/>
    <cellStyle name="Normal 28 2 6 4" xfId="20313" xr:uid="{00000000-0005-0000-0000-00007F4F0000}"/>
    <cellStyle name="Normal 28 2 6_Lcc_inputs" xfId="20314" xr:uid="{00000000-0005-0000-0000-0000804F0000}"/>
    <cellStyle name="Normal 28 2 7" xfId="20315" xr:uid="{00000000-0005-0000-0000-0000814F0000}"/>
    <cellStyle name="Normal 28 2 7 2" xfId="20316" xr:uid="{00000000-0005-0000-0000-0000824F0000}"/>
    <cellStyle name="Normal 28 2 7 3" xfId="20317" xr:uid="{00000000-0005-0000-0000-0000834F0000}"/>
    <cellStyle name="Normal 28 2 8" xfId="20318" xr:uid="{00000000-0005-0000-0000-0000844F0000}"/>
    <cellStyle name="Normal 28 2 8 2" xfId="20319" xr:uid="{00000000-0005-0000-0000-0000854F0000}"/>
    <cellStyle name="Normal 28 2 9" xfId="20320" xr:uid="{00000000-0005-0000-0000-0000864F0000}"/>
    <cellStyle name="Normal 28 2_Lcc_inputs" xfId="20321" xr:uid="{00000000-0005-0000-0000-0000874F0000}"/>
    <cellStyle name="Normal 28 3" xfId="20322" xr:uid="{00000000-0005-0000-0000-0000884F0000}"/>
    <cellStyle name="Normal 28 3 2" xfId="20323" xr:uid="{00000000-0005-0000-0000-0000894F0000}"/>
    <cellStyle name="Normal 28 3 2 2" xfId="20324" xr:uid="{00000000-0005-0000-0000-00008A4F0000}"/>
    <cellStyle name="Normal 28 3 2 2 2" xfId="20325" xr:uid="{00000000-0005-0000-0000-00008B4F0000}"/>
    <cellStyle name="Normal 28 3 2 2 2 2" xfId="20326" xr:uid="{00000000-0005-0000-0000-00008C4F0000}"/>
    <cellStyle name="Normal 28 3 2 2 2 2 2" xfId="20327" xr:uid="{00000000-0005-0000-0000-00008D4F0000}"/>
    <cellStyle name="Normal 28 3 2 2 2 3" xfId="20328" xr:uid="{00000000-0005-0000-0000-00008E4F0000}"/>
    <cellStyle name="Normal 28 3 2 2 3" xfId="20329" xr:uid="{00000000-0005-0000-0000-00008F4F0000}"/>
    <cellStyle name="Normal 28 3 2 2 3 2" xfId="20330" xr:uid="{00000000-0005-0000-0000-0000904F0000}"/>
    <cellStyle name="Normal 28 3 2 2 3 2 2" xfId="20331" xr:uid="{00000000-0005-0000-0000-0000914F0000}"/>
    <cellStyle name="Normal 28 3 2 2 3 3" xfId="20332" xr:uid="{00000000-0005-0000-0000-0000924F0000}"/>
    <cellStyle name="Normal 28 3 2 2 4" xfId="20333" xr:uid="{00000000-0005-0000-0000-0000934F0000}"/>
    <cellStyle name="Normal 28 3 2 2 4 2" xfId="20334" xr:uid="{00000000-0005-0000-0000-0000944F0000}"/>
    <cellStyle name="Normal 28 3 2 2 5" xfId="20335" xr:uid="{00000000-0005-0000-0000-0000954F0000}"/>
    <cellStyle name="Normal 28 3 2 2_Lcc_inputs" xfId="20336" xr:uid="{00000000-0005-0000-0000-0000964F0000}"/>
    <cellStyle name="Normal 28 3 2 3" xfId="20337" xr:uid="{00000000-0005-0000-0000-0000974F0000}"/>
    <cellStyle name="Normal 28 3 2 3 2" xfId="20338" xr:uid="{00000000-0005-0000-0000-0000984F0000}"/>
    <cellStyle name="Normal 28 3 2 3 2 2" xfId="20339" xr:uid="{00000000-0005-0000-0000-0000994F0000}"/>
    <cellStyle name="Normal 28 3 2 3 2 3" xfId="20340" xr:uid="{00000000-0005-0000-0000-00009A4F0000}"/>
    <cellStyle name="Normal 28 3 2 3 3" xfId="20341" xr:uid="{00000000-0005-0000-0000-00009B4F0000}"/>
    <cellStyle name="Normal 28 3 2 3 4" xfId="20342" xr:uid="{00000000-0005-0000-0000-00009C4F0000}"/>
    <cellStyle name="Normal 28 3 2 3_Lcc_inputs" xfId="20343" xr:uid="{00000000-0005-0000-0000-00009D4F0000}"/>
    <cellStyle name="Normal 28 3 2 4" xfId="20344" xr:uid="{00000000-0005-0000-0000-00009E4F0000}"/>
    <cellStyle name="Normal 28 3 2 4 2" xfId="20345" xr:uid="{00000000-0005-0000-0000-00009F4F0000}"/>
    <cellStyle name="Normal 28 3 2 4 2 2" xfId="20346" xr:uid="{00000000-0005-0000-0000-0000A04F0000}"/>
    <cellStyle name="Normal 28 3 2 4 3" xfId="20347" xr:uid="{00000000-0005-0000-0000-0000A14F0000}"/>
    <cellStyle name="Normal 28 3 2 5" xfId="20348" xr:uid="{00000000-0005-0000-0000-0000A24F0000}"/>
    <cellStyle name="Normal 28 3 2 5 2" xfId="20349" xr:uid="{00000000-0005-0000-0000-0000A34F0000}"/>
    <cellStyle name="Normal 28 3 2 6" xfId="20350" xr:uid="{00000000-0005-0000-0000-0000A44F0000}"/>
    <cellStyle name="Normal 28 3 2 7" xfId="20351" xr:uid="{00000000-0005-0000-0000-0000A54F0000}"/>
    <cellStyle name="Normal 28 3 2 8" xfId="20352" xr:uid="{00000000-0005-0000-0000-0000A64F0000}"/>
    <cellStyle name="Normal 28 3 2_Lcc_inputs" xfId="20353" xr:uid="{00000000-0005-0000-0000-0000A74F0000}"/>
    <cellStyle name="Normal 28 3 3" xfId="20354" xr:uid="{00000000-0005-0000-0000-0000A84F0000}"/>
    <cellStyle name="Normal 28 3 3 2" xfId="20355" xr:uid="{00000000-0005-0000-0000-0000A94F0000}"/>
    <cellStyle name="Normal 28 3 3 2 2" xfId="20356" xr:uid="{00000000-0005-0000-0000-0000AA4F0000}"/>
    <cellStyle name="Normal 28 3 3 2 2 2" xfId="20357" xr:uid="{00000000-0005-0000-0000-0000AB4F0000}"/>
    <cellStyle name="Normal 28 3 3 2 2 3" xfId="20358" xr:uid="{00000000-0005-0000-0000-0000AC4F0000}"/>
    <cellStyle name="Normal 28 3 3 2 3" xfId="20359" xr:uid="{00000000-0005-0000-0000-0000AD4F0000}"/>
    <cellStyle name="Normal 28 3 3 2 4" xfId="20360" xr:uid="{00000000-0005-0000-0000-0000AE4F0000}"/>
    <cellStyle name="Normal 28 3 3 2_Lcc_inputs" xfId="20361" xr:uid="{00000000-0005-0000-0000-0000AF4F0000}"/>
    <cellStyle name="Normal 28 3 3 3" xfId="20362" xr:uid="{00000000-0005-0000-0000-0000B04F0000}"/>
    <cellStyle name="Normal 28 3 3 3 2" xfId="20363" xr:uid="{00000000-0005-0000-0000-0000B14F0000}"/>
    <cellStyle name="Normal 28 3 3 3 2 2" xfId="20364" xr:uid="{00000000-0005-0000-0000-0000B24F0000}"/>
    <cellStyle name="Normal 28 3 3 3 3" xfId="20365" xr:uid="{00000000-0005-0000-0000-0000B34F0000}"/>
    <cellStyle name="Normal 28 3 3 4" xfId="20366" xr:uid="{00000000-0005-0000-0000-0000B44F0000}"/>
    <cellStyle name="Normal 28 3 3 4 2" xfId="20367" xr:uid="{00000000-0005-0000-0000-0000B54F0000}"/>
    <cellStyle name="Normal 28 3 3 5" xfId="20368" xr:uid="{00000000-0005-0000-0000-0000B64F0000}"/>
    <cellStyle name="Normal 28 3 3 6" xfId="20369" xr:uid="{00000000-0005-0000-0000-0000B74F0000}"/>
    <cellStyle name="Normal 28 3 3 7" xfId="20370" xr:uid="{00000000-0005-0000-0000-0000B84F0000}"/>
    <cellStyle name="Normal 28 3 3_Lcc_inputs" xfId="20371" xr:uid="{00000000-0005-0000-0000-0000B94F0000}"/>
    <cellStyle name="Normal 28 3 4" xfId="20372" xr:uid="{00000000-0005-0000-0000-0000BA4F0000}"/>
    <cellStyle name="Normal 28 3 4 2" xfId="20373" xr:uid="{00000000-0005-0000-0000-0000BB4F0000}"/>
    <cellStyle name="Normal 28 3 4 2 2" xfId="20374" xr:uid="{00000000-0005-0000-0000-0000BC4F0000}"/>
    <cellStyle name="Normal 28 3 4 2 3" xfId="20375" xr:uid="{00000000-0005-0000-0000-0000BD4F0000}"/>
    <cellStyle name="Normal 28 3 4 3" xfId="20376" xr:uid="{00000000-0005-0000-0000-0000BE4F0000}"/>
    <cellStyle name="Normal 28 3 4 3 2" xfId="20377" xr:uid="{00000000-0005-0000-0000-0000BF4F0000}"/>
    <cellStyle name="Normal 28 3 4 4" xfId="20378" xr:uid="{00000000-0005-0000-0000-0000C04F0000}"/>
    <cellStyle name="Normal 28 3 4 5" xfId="20379" xr:uid="{00000000-0005-0000-0000-0000C14F0000}"/>
    <cellStyle name="Normal 28 3 4_Lcc_inputs" xfId="20380" xr:uid="{00000000-0005-0000-0000-0000C24F0000}"/>
    <cellStyle name="Normal 28 3 5" xfId="20381" xr:uid="{00000000-0005-0000-0000-0000C34F0000}"/>
    <cellStyle name="Normal 28 3 5 2" xfId="20382" xr:uid="{00000000-0005-0000-0000-0000C44F0000}"/>
    <cellStyle name="Normal 28 3 5 2 2" xfId="20383" xr:uid="{00000000-0005-0000-0000-0000C54F0000}"/>
    <cellStyle name="Normal 28 3 5 2 3" xfId="20384" xr:uid="{00000000-0005-0000-0000-0000C64F0000}"/>
    <cellStyle name="Normal 28 3 5 3" xfId="20385" xr:uid="{00000000-0005-0000-0000-0000C74F0000}"/>
    <cellStyle name="Normal 28 3 5 4" xfId="20386" xr:uid="{00000000-0005-0000-0000-0000C84F0000}"/>
    <cellStyle name="Normal 28 3 5_Lcc_inputs" xfId="20387" xr:uid="{00000000-0005-0000-0000-0000C94F0000}"/>
    <cellStyle name="Normal 28 3 6" xfId="20388" xr:uid="{00000000-0005-0000-0000-0000CA4F0000}"/>
    <cellStyle name="Normal 28 3 6 2" xfId="20389" xr:uid="{00000000-0005-0000-0000-0000CB4F0000}"/>
    <cellStyle name="Normal 28 3 6 3" xfId="20390" xr:uid="{00000000-0005-0000-0000-0000CC4F0000}"/>
    <cellStyle name="Normal 28 3 7" xfId="20391" xr:uid="{00000000-0005-0000-0000-0000CD4F0000}"/>
    <cellStyle name="Normal 28 3 7 2" xfId="20392" xr:uid="{00000000-0005-0000-0000-0000CE4F0000}"/>
    <cellStyle name="Normal 28 3 8" xfId="20393" xr:uid="{00000000-0005-0000-0000-0000CF4F0000}"/>
    <cellStyle name="Normal 28 3 9" xfId="20394" xr:uid="{00000000-0005-0000-0000-0000D04F0000}"/>
    <cellStyle name="Normal 28 3_Lcc_inputs" xfId="20395" xr:uid="{00000000-0005-0000-0000-0000D14F0000}"/>
    <cellStyle name="Normal 28 4" xfId="20396" xr:uid="{00000000-0005-0000-0000-0000D24F0000}"/>
    <cellStyle name="Normal 28 4 2" xfId="20397" xr:uid="{00000000-0005-0000-0000-0000D34F0000}"/>
    <cellStyle name="Normal 28 4 2 2" xfId="20398" xr:uid="{00000000-0005-0000-0000-0000D44F0000}"/>
    <cellStyle name="Normal 28 4 2 2 2" xfId="20399" xr:uid="{00000000-0005-0000-0000-0000D54F0000}"/>
    <cellStyle name="Normal 28 4 2 2 2 2" xfId="20400" xr:uid="{00000000-0005-0000-0000-0000D64F0000}"/>
    <cellStyle name="Normal 28 4 2 2 2 2 2" xfId="20401" xr:uid="{00000000-0005-0000-0000-0000D74F0000}"/>
    <cellStyle name="Normal 28 4 2 2 2 3" xfId="20402" xr:uid="{00000000-0005-0000-0000-0000D84F0000}"/>
    <cellStyle name="Normal 28 4 2 2 3" xfId="20403" xr:uid="{00000000-0005-0000-0000-0000D94F0000}"/>
    <cellStyle name="Normal 28 4 2 2 3 2" xfId="20404" xr:uid="{00000000-0005-0000-0000-0000DA4F0000}"/>
    <cellStyle name="Normal 28 4 2 2 3 2 2" xfId="20405" xr:uid="{00000000-0005-0000-0000-0000DB4F0000}"/>
    <cellStyle name="Normal 28 4 2 2 3 3" xfId="20406" xr:uid="{00000000-0005-0000-0000-0000DC4F0000}"/>
    <cellStyle name="Normal 28 4 2 2 4" xfId="20407" xr:uid="{00000000-0005-0000-0000-0000DD4F0000}"/>
    <cellStyle name="Normal 28 4 2 2 4 2" xfId="20408" xr:uid="{00000000-0005-0000-0000-0000DE4F0000}"/>
    <cellStyle name="Normal 28 4 2 2 5" xfId="20409" xr:uid="{00000000-0005-0000-0000-0000DF4F0000}"/>
    <cellStyle name="Normal 28 4 2 2_Lcc_inputs" xfId="20410" xr:uid="{00000000-0005-0000-0000-0000E04F0000}"/>
    <cellStyle name="Normal 28 4 2 3" xfId="20411" xr:uid="{00000000-0005-0000-0000-0000E14F0000}"/>
    <cellStyle name="Normal 28 4 2 3 2" xfId="20412" xr:uid="{00000000-0005-0000-0000-0000E24F0000}"/>
    <cellStyle name="Normal 28 4 2 3 2 2" xfId="20413" xr:uid="{00000000-0005-0000-0000-0000E34F0000}"/>
    <cellStyle name="Normal 28 4 2 3 2 3" xfId="20414" xr:uid="{00000000-0005-0000-0000-0000E44F0000}"/>
    <cellStyle name="Normal 28 4 2 3 3" xfId="20415" xr:uid="{00000000-0005-0000-0000-0000E54F0000}"/>
    <cellStyle name="Normal 28 4 2 3 4" xfId="20416" xr:uid="{00000000-0005-0000-0000-0000E64F0000}"/>
    <cellStyle name="Normal 28 4 2 3_Lcc_inputs" xfId="20417" xr:uid="{00000000-0005-0000-0000-0000E74F0000}"/>
    <cellStyle name="Normal 28 4 2 4" xfId="20418" xr:uid="{00000000-0005-0000-0000-0000E84F0000}"/>
    <cellStyle name="Normal 28 4 2 4 2" xfId="20419" xr:uid="{00000000-0005-0000-0000-0000E94F0000}"/>
    <cellStyle name="Normal 28 4 2 4 2 2" xfId="20420" xr:uid="{00000000-0005-0000-0000-0000EA4F0000}"/>
    <cellStyle name="Normal 28 4 2 4 3" xfId="20421" xr:uid="{00000000-0005-0000-0000-0000EB4F0000}"/>
    <cellStyle name="Normal 28 4 2 5" xfId="20422" xr:uid="{00000000-0005-0000-0000-0000EC4F0000}"/>
    <cellStyle name="Normal 28 4 2 5 2" xfId="20423" xr:uid="{00000000-0005-0000-0000-0000ED4F0000}"/>
    <cellStyle name="Normal 28 4 2 6" xfId="20424" xr:uid="{00000000-0005-0000-0000-0000EE4F0000}"/>
    <cellStyle name="Normal 28 4 2 7" xfId="20425" xr:uid="{00000000-0005-0000-0000-0000EF4F0000}"/>
    <cellStyle name="Normal 28 4 2 8" xfId="20426" xr:uid="{00000000-0005-0000-0000-0000F04F0000}"/>
    <cellStyle name="Normal 28 4 2_Lcc_inputs" xfId="20427" xr:uid="{00000000-0005-0000-0000-0000F14F0000}"/>
    <cellStyle name="Normal 28 4 3" xfId="20428" xr:uid="{00000000-0005-0000-0000-0000F24F0000}"/>
    <cellStyle name="Normal 28 4 3 2" xfId="20429" xr:uid="{00000000-0005-0000-0000-0000F34F0000}"/>
    <cellStyle name="Normal 28 4 3 2 2" xfId="20430" xr:uid="{00000000-0005-0000-0000-0000F44F0000}"/>
    <cellStyle name="Normal 28 4 3 2 2 2" xfId="20431" xr:uid="{00000000-0005-0000-0000-0000F54F0000}"/>
    <cellStyle name="Normal 28 4 3 2 3" xfId="20432" xr:uid="{00000000-0005-0000-0000-0000F64F0000}"/>
    <cellStyle name="Normal 28 4 3 3" xfId="20433" xr:uid="{00000000-0005-0000-0000-0000F74F0000}"/>
    <cellStyle name="Normal 28 4 3 3 2" xfId="20434" xr:uid="{00000000-0005-0000-0000-0000F84F0000}"/>
    <cellStyle name="Normal 28 4 3 3 2 2" xfId="20435" xr:uid="{00000000-0005-0000-0000-0000F94F0000}"/>
    <cellStyle name="Normal 28 4 3 3 3" xfId="20436" xr:uid="{00000000-0005-0000-0000-0000FA4F0000}"/>
    <cellStyle name="Normal 28 4 3 4" xfId="20437" xr:uid="{00000000-0005-0000-0000-0000FB4F0000}"/>
    <cellStyle name="Normal 28 4 3 4 2" xfId="20438" xr:uid="{00000000-0005-0000-0000-0000FC4F0000}"/>
    <cellStyle name="Normal 28 4 3 5" xfId="20439" xr:uid="{00000000-0005-0000-0000-0000FD4F0000}"/>
    <cellStyle name="Normal 28 4 3_Lcc_inputs" xfId="20440" xr:uid="{00000000-0005-0000-0000-0000FE4F0000}"/>
    <cellStyle name="Normal 28 4 4" xfId="20441" xr:uid="{00000000-0005-0000-0000-0000FF4F0000}"/>
    <cellStyle name="Normal 28 4 4 2" xfId="20442" xr:uid="{00000000-0005-0000-0000-000000500000}"/>
    <cellStyle name="Normal 28 4 4 2 2" xfId="20443" xr:uid="{00000000-0005-0000-0000-000001500000}"/>
    <cellStyle name="Normal 28 4 4 2 3" xfId="20444" xr:uid="{00000000-0005-0000-0000-000002500000}"/>
    <cellStyle name="Normal 28 4 4 3" xfId="20445" xr:uid="{00000000-0005-0000-0000-000003500000}"/>
    <cellStyle name="Normal 28 4 4 4" xfId="20446" xr:uid="{00000000-0005-0000-0000-000004500000}"/>
    <cellStyle name="Normal 28 4 4_Lcc_inputs" xfId="20447" xr:uid="{00000000-0005-0000-0000-000005500000}"/>
    <cellStyle name="Normal 28 4 5" xfId="20448" xr:uid="{00000000-0005-0000-0000-000006500000}"/>
    <cellStyle name="Normal 28 4 5 2" xfId="20449" xr:uid="{00000000-0005-0000-0000-000007500000}"/>
    <cellStyle name="Normal 28 4 5 2 2" xfId="20450" xr:uid="{00000000-0005-0000-0000-000008500000}"/>
    <cellStyle name="Normal 28 4 5 3" xfId="20451" xr:uid="{00000000-0005-0000-0000-000009500000}"/>
    <cellStyle name="Normal 28 4 6" xfId="20452" xr:uid="{00000000-0005-0000-0000-00000A500000}"/>
    <cellStyle name="Normal 28 4 6 2" xfId="20453" xr:uid="{00000000-0005-0000-0000-00000B500000}"/>
    <cellStyle name="Normal 28 4 7" xfId="20454" xr:uid="{00000000-0005-0000-0000-00000C500000}"/>
    <cellStyle name="Normal 28 4 8" xfId="20455" xr:uid="{00000000-0005-0000-0000-00000D500000}"/>
    <cellStyle name="Normal 28 4 9" xfId="20456" xr:uid="{00000000-0005-0000-0000-00000E500000}"/>
    <cellStyle name="Normal 28 4_Lcc_inputs" xfId="20457" xr:uid="{00000000-0005-0000-0000-00000F500000}"/>
    <cellStyle name="Normal 28 5" xfId="20458" xr:uid="{00000000-0005-0000-0000-000010500000}"/>
    <cellStyle name="Normal 28 5 2" xfId="20459" xr:uid="{00000000-0005-0000-0000-000011500000}"/>
    <cellStyle name="Normal 28 5 2 2" xfId="20460" xr:uid="{00000000-0005-0000-0000-000012500000}"/>
    <cellStyle name="Normal 28 5 2 2 2" xfId="20461" xr:uid="{00000000-0005-0000-0000-000013500000}"/>
    <cellStyle name="Normal 28 5 2 2 2 2" xfId="20462" xr:uid="{00000000-0005-0000-0000-000014500000}"/>
    <cellStyle name="Normal 28 5 2 2 2 2 2" xfId="20463" xr:uid="{00000000-0005-0000-0000-000015500000}"/>
    <cellStyle name="Normal 28 5 2 2 2 3" xfId="20464" xr:uid="{00000000-0005-0000-0000-000016500000}"/>
    <cellStyle name="Normal 28 5 2 2 3" xfId="20465" xr:uid="{00000000-0005-0000-0000-000017500000}"/>
    <cellStyle name="Normal 28 5 2 2 3 2" xfId="20466" xr:uid="{00000000-0005-0000-0000-000018500000}"/>
    <cellStyle name="Normal 28 5 2 2 3 2 2" xfId="20467" xr:uid="{00000000-0005-0000-0000-000019500000}"/>
    <cellStyle name="Normal 28 5 2 2 3 3" xfId="20468" xr:uid="{00000000-0005-0000-0000-00001A500000}"/>
    <cellStyle name="Normal 28 5 2 2 4" xfId="20469" xr:uid="{00000000-0005-0000-0000-00001B500000}"/>
    <cellStyle name="Normal 28 5 2 2 4 2" xfId="20470" xr:uid="{00000000-0005-0000-0000-00001C500000}"/>
    <cellStyle name="Normal 28 5 2 2 5" xfId="20471" xr:uid="{00000000-0005-0000-0000-00001D500000}"/>
    <cellStyle name="Normal 28 5 2 2_Lcc_inputs" xfId="20472" xr:uid="{00000000-0005-0000-0000-00001E500000}"/>
    <cellStyle name="Normal 28 5 2 3" xfId="20473" xr:uid="{00000000-0005-0000-0000-00001F500000}"/>
    <cellStyle name="Normal 28 5 2 3 2" xfId="20474" xr:uid="{00000000-0005-0000-0000-000020500000}"/>
    <cellStyle name="Normal 28 5 2 3 2 2" xfId="20475" xr:uid="{00000000-0005-0000-0000-000021500000}"/>
    <cellStyle name="Normal 28 5 2 3 2 3" xfId="20476" xr:uid="{00000000-0005-0000-0000-000022500000}"/>
    <cellStyle name="Normal 28 5 2 3 3" xfId="20477" xr:uid="{00000000-0005-0000-0000-000023500000}"/>
    <cellStyle name="Normal 28 5 2 3 4" xfId="20478" xr:uid="{00000000-0005-0000-0000-000024500000}"/>
    <cellStyle name="Normal 28 5 2 3_Lcc_inputs" xfId="20479" xr:uid="{00000000-0005-0000-0000-000025500000}"/>
    <cellStyle name="Normal 28 5 2 4" xfId="20480" xr:uid="{00000000-0005-0000-0000-000026500000}"/>
    <cellStyle name="Normal 28 5 2 4 2" xfId="20481" xr:uid="{00000000-0005-0000-0000-000027500000}"/>
    <cellStyle name="Normal 28 5 2 4 2 2" xfId="20482" xr:uid="{00000000-0005-0000-0000-000028500000}"/>
    <cellStyle name="Normal 28 5 2 4 3" xfId="20483" xr:uid="{00000000-0005-0000-0000-000029500000}"/>
    <cellStyle name="Normal 28 5 2 5" xfId="20484" xr:uid="{00000000-0005-0000-0000-00002A500000}"/>
    <cellStyle name="Normal 28 5 2 5 2" xfId="20485" xr:uid="{00000000-0005-0000-0000-00002B500000}"/>
    <cellStyle name="Normal 28 5 2 6" xfId="20486" xr:uid="{00000000-0005-0000-0000-00002C500000}"/>
    <cellStyle name="Normal 28 5 2 7" xfId="20487" xr:uid="{00000000-0005-0000-0000-00002D500000}"/>
    <cellStyle name="Normal 28 5 2 8" xfId="20488" xr:uid="{00000000-0005-0000-0000-00002E500000}"/>
    <cellStyle name="Normal 28 5 2_Lcc_inputs" xfId="20489" xr:uid="{00000000-0005-0000-0000-00002F500000}"/>
    <cellStyle name="Normal 28 5 3" xfId="20490" xr:uid="{00000000-0005-0000-0000-000030500000}"/>
    <cellStyle name="Normal 28 5 3 2" xfId="20491" xr:uid="{00000000-0005-0000-0000-000031500000}"/>
    <cellStyle name="Normal 28 5 3 2 2" xfId="20492" xr:uid="{00000000-0005-0000-0000-000032500000}"/>
    <cellStyle name="Normal 28 5 3 2 2 2" xfId="20493" xr:uid="{00000000-0005-0000-0000-000033500000}"/>
    <cellStyle name="Normal 28 5 3 2 3" xfId="20494" xr:uid="{00000000-0005-0000-0000-000034500000}"/>
    <cellStyle name="Normal 28 5 3 3" xfId="20495" xr:uid="{00000000-0005-0000-0000-000035500000}"/>
    <cellStyle name="Normal 28 5 3 3 2" xfId="20496" xr:uid="{00000000-0005-0000-0000-000036500000}"/>
    <cellStyle name="Normal 28 5 3 3 2 2" xfId="20497" xr:uid="{00000000-0005-0000-0000-000037500000}"/>
    <cellStyle name="Normal 28 5 3 3 3" xfId="20498" xr:uid="{00000000-0005-0000-0000-000038500000}"/>
    <cellStyle name="Normal 28 5 3 4" xfId="20499" xr:uid="{00000000-0005-0000-0000-000039500000}"/>
    <cellStyle name="Normal 28 5 3 4 2" xfId="20500" xr:uid="{00000000-0005-0000-0000-00003A500000}"/>
    <cellStyle name="Normal 28 5 3 5" xfId="20501" xr:uid="{00000000-0005-0000-0000-00003B500000}"/>
    <cellStyle name="Normal 28 5 3_Lcc_inputs" xfId="20502" xr:uid="{00000000-0005-0000-0000-00003C500000}"/>
    <cellStyle name="Normal 28 5 4" xfId="20503" xr:uid="{00000000-0005-0000-0000-00003D500000}"/>
    <cellStyle name="Normal 28 5 4 2" xfId="20504" xr:uid="{00000000-0005-0000-0000-00003E500000}"/>
    <cellStyle name="Normal 28 5 4 2 2" xfId="20505" xr:uid="{00000000-0005-0000-0000-00003F500000}"/>
    <cellStyle name="Normal 28 5 4 2 3" xfId="20506" xr:uid="{00000000-0005-0000-0000-000040500000}"/>
    <cellStyle name="Normal 28 5 4 3" xfId="20507" xr:uid="{00000000-0005-0000-0000-000041500000}"/>
    <cellStyle name="Normal 28 5 4 4" xfId="20508" xr:uid="{00000000-0005-0000-0000-000042500000}"/>
    <cellStyle name="Normal 28 5 4_Lcc_inputs" xfId="20509" xr:uid="{00000000-0005-0000-0000-000043500000}"/>
    <cellStyle name="Normal 28 5 5" xfId="20510" xr:uid="{00000000-0005-0000-0000-000044500000}"/>
    <cellStyle name="Normal 28 5 5 2" xfId="20511" xr:uid="{00000000-0005-0000-0000-000045500000}"/>
    <cellStyle name="Normal 28 5 5 2 2" xfId="20512" xr:uid="{00000000-0005-0000-0000-000046500000}"/>
    <cellStyle name="Normal 28 5 5 3" xfId="20513" xr:uid="{00000000-0005-0000-0000-000047500000}"/>
    <cellStyle name="Normal 28 5 6" xfId="20514" xr:uid="{00000000-0005-0000-0000-000048500000}"/>
    <cellStyle name="Normal 28 5 6 2" xfId="20515" xr:uid="{00000000-0005-0000-0000-000049500000}"/>
    <cellStyle name="Normal 28 5 7" xfId="20516" xr:uid="{00000000-0005-0000-0000-00004A500000}"/>
    <cellStyle name="Normal 28 5 8" xfId="20517" xr:uid="{00000000-0005-0000-0000-00004B500000}"/>
    <cellStyle name="Normal 28 5 9" xfId="20518" xr:uid="{00000000-0005-0000-0000-00004C500000}"/>
    <cellStyle name="Normal 28 5_Lcc_inputs" xfId="20519" xr:uid="{00000000-0005-0000-0000-00004D500000}"/>
    <cellStyle name="Normal 28 6" xfId="20520" xr:uid="{00000000-0005-0000-0000-00004E500000}"/>
    <cellStyle name="Normal 28 6 2" xfId="20521" xr:uid="{00000000-0005-0000-0000-00004F500000}"/>
    <cellStyle name="Normal 28 6 2 2" xfId="20522" xr:uid="{00000000-0005-0000-0000-000050500000}"/>
    <cellStyle name="Normal 28 6 2 2 2" xfId="20523" xr:uid="{00000000-0005-0000-0000-000051500000}"/>
    <cellStyle name="Normal 28 6 2 2 2 2" xfId="20524" xr:uid="{00000000-0005-0000-0000-000052500000}"/>
    <cellStyle name="Normal 28 6 2 2 2 2 2" xfId="20525" xr:uid="{00000000-0005-0000-0000-000053500000}"/>
    <cellStyle name="Normal 28 6 2 2 2 3" xfId="20526" xr:uid="{00000000-0005-0000-0000-000054500000}"/>
    <cellStyle name="Normal 28 6 2 2 3" xfId="20527" xr:uid="{00000000-0005-0000-0000-000055500000}"/>
    <cellStyle name="Normal 28 6 2 2 3 2" xfId="20528" xr:uid="{00000000-0005-0000-0000-000056500000}"/>
    <cellStyle name="Normal 28 6 2 2 3 2 2" xfId="20529" xr:uid="{00000000-0005-0000-0000-000057500000}"/>
    <cellStyle name="Normal 28 6 2 2 3 3" xfId="20530" xr:uid="{00000000-0005-0000-0000-000058500000}"/>
    <cellStyle name="Normal 28 6 2 2 4" xfId="20531" xr:uid="{00000000-0005-0000-0000-000059500000}"/>
    <cellStyle name="Normal 28 6 2 2 4 2" xfId="20532" xr:uid="{00000000-0005-0000-0000-00005A500000}"/>
    <cellStyle name="Normal 28 6 2 2 5" xfId="20533" xr:uid="{00000000-0005-0000-0000-00005B500000}"/>
    <cellStyle name="Normal 28 6 2 2_Lcc_inputs" xfId="20534" xr:uid="{00000000-0005-0000-0000-00005C500000}"/>
    <cellStyle name="Normal 28 6 2 3" xfId="20535" xr:uid="{00000000-0005-0000-0000-00005D500000}"/>
    <cellStyle name="Normal 28 6 2 3 2" xfId="20536" xr:uid="{00000000-0005-0000-0000-00005E500000}"/>
    <cellStyle name="Normal 28 6 2 3 2 2" xfId="20537" xr:uid="{00000000-0005-0000-0000-00005F500000}"/>
    <cellStyle name="Normal 28 6 2 3 2 3" xfId="20538" xr:uid="{00000000-0005-0000-0000-000060500000}"/>
    <cellStyle name="Normal 28 6 2 3 3" xfId="20539" xr:uid="{00000000-0005-0000-0000-000061500000}"/>
    <cellStyle name="Normal 28 6 2 3 4" xfId="20540" xr:uid="{00000000-0005-0000-0000-000062500000}"/>
    <cellStyle name="Normal 28 6 2 3_Lcc_inputs" xfId="20541" xr:uid="{00000000-0005-0000-0000-000063500000}"/>
    <cellStyle name="Normal 28 6 2 4" xfId="20542" xr:uid="{00000000-0005-0000-0000-000064500000}"/>
    <cellStyle name="Normal 28 6 2 4 2" xfId="20543" xr:uid="{00000000-0005-0000-0000-000065500000}"/>
    <cellStyle name="Normal 28 6 2 4 2 2" xfId="20544" xr:uid="{00000000-0005-0000-0000-000066500000}"/>
    <cellStyle name="Normal 28 6 2 4 3" xfId="20545" xr:uid="{00000000-0005-0000-0000-000067500000}"/>
    <cellStyle name="Normal 28 6 2 5" xfId="20546" xr:uid="{00000000-0005-0000-0000-000068500000}"/>
    <cellStyle name="Normal 28 6 2 5 2" xfId="20547" xr:uid="{00000000-0005-0000-0000-000069500000}"/>
    <cellStyle name="Normal 28 6 2 6" xfId="20548" xr:uid="{00000000-0005-0000-0000-00006A500000}"/>
    <cellStyle name="Normal 28 6 2 7" xfId="20549" xr:uid="{00000000-0005-0000-0000-00006B500000}"/>
    <cellStyle name="Normal 28 6 2 8" xfId="20550" xr:uid="{00000000-0005-0000-0000-00006C500000}"/>
    <cellStyle name="Normal 28 6 2_Lcc_inputs" xfId="20551" xr:uid="{00000000-0005-0000-0000-00006D500000}"/>
    <cellStyle name="Normal 28 6 3" xfId="20552" xr:uid="{00000000-0005-0000-0000-00006E500000}"/>
    <cellStyle name="Normal 28 6 3 2" xfId="20553" xr:uid="{00000000-0005-0000-0000-00006F500000}"/>
    <cellStyle name="Normal 28 6 3 2 2" xfId="20554" xr:uid="{00000000-0005-0000-0000-000070500000}"/>
    <cellStyle name="Normal 28 6 3 2 2 2" xfId="20555" xr:uid="{00000000-0005-0000-0000-000071500000}"/>
    <cellStyle name="Normal 28 6 3 2 3" xfId="20556" xr:uid="{00000000-0005-0000-0000-000072500000}"/>
    <cellStyle name="Normal 28 6 3 3" xfId="20557" xr:uid="{00000000-0005-0000-0000-000073500000}"/>
    <cellStyle name="Normal 28 6 3 3 2" xfId="20558" xr:uid="{00000000-0005-0000-0000-000074500000}"/>
    <cellStyle name="Normal 28 6 3 3 2 2" xfId="20559" xr:uid="{00000000-0005-0000-0000-000075500000}"/>
    <cellStyle name="Normal 28 6 3 3 3" xfId="20560" xr:uid="{00000000-0005-0000-0000-000076500000}"/>
    <cellStyle name="Normal 28 6 3 4" xfId="20561" xr:uid="{00000000-0005-0000-0000-000077500000}"/>
    <cellStyle name="Normal 28 6 3 4 2" xfId="20562" xr:uid="{00000000-0005-0000-0000-000078500000}"/>
    <cellStyle name="Normal 28 6 3 5" xfId="20563" xr:uid="{00000000-0005-0000-0000-000079500000}"/>
    <cellStyle name="Normal 28 6 3_Lcc_inputs" xfId="20564" xr:uid="{00000000-0005-0000-0000-00007A500000}"/>
    <cellStyle name="Normal 28 6 4" xfId="20565" xr:uid="{00000000-0005-0000-0000-00007B500000}"/>
    <cellStyle name="Normal 28 6 4 2" xfId="20566" xr:uid="{00000000-0005-0000-0000-00007C500000}"/>
    <cellStyle name="Normal 28 6 4 2 2" xfId="20567" xr:uid="{00000000-0005-0000-0000-00007D500000}"/>
    <cellStyle name="Normal 28 6 4 2 3" xfId="20568" xr:uid="{00000000-0005-0000-0000-00007E500000}"/>
    <cellStyle name="Normal 28 6 4 3" xfId="20569" xr:uid="{00000000-0005-0000-0000-00007F500000}"/>
    <cellStyle name="Normal 28 6 4 4" xfId="20570" xr:uid="{00000000-0005-0000-0000-000080500000}"/>
    <cellStyle name="Normal 28 6 4_Lcc_inputs" xfId="20571" xr:uid="{00000000-0005-0000-0000-000081500000}"/>
    <cellStyle name="Normal 28 6 5" xfId="20572" xr:uid="{00000000-0005-0000-0000-000082500000}"/>
    <cellStyle name="Normal 28 6 5 2" xfId="20573" xr:uid="{00000000-0005-0000-0000-000083500000}"/>
    <cellStyle name="Normal 28 6 5 2 2" xfId="20574" xr:uid="{00000000-0005-0000-0000-000084500000}"/>
    <cellStyle name="Normal 28 6 5 3" xfId="20575" xr:uid="{00000000-0005-0000-0000-000085500000}"/>
    <cellStyle name="Normal 28 6 6" xfId="20576" xr:uid="{00000000-0005-0000-0000-000086500000}"/>
    <cellStyle name="Normal 28 6 6 2" xfId="20577" xr:uid="{00000000-0005-0000-0000-000087500000}"/>
    <cellStyle name="Normal 28 6 7" xfId="20578" xr:uid="{00000000-0005-0000-0000-000088500000}"/>
    <cellStyle name="Normal 28 6 8" xfId="20579" xr:uid="{00000000-0005-0000-0000-000089500000}"/>
    <cellStyle name="Normal 28 6 9" xfId="20580" xr:uid="{00000000-0005-0000-0000-00008A500000}"/>
    <cellStyle name="Normal 28 6_Lcc_inputs" xfId="20581" xr:uid="{00000000-0005-0000-0000-00008B500000}"/>
    <cellStyle name="Normal 28 7" xfId="20582" xr:uid="{00000000-0005-0000-0000-00008C500000}"/>
    <cellStyle name="Normal 28 7 2" xfId="20583" xr:uid="{00000000-0005-0000-0000-00008D500000}"/>
    <cellStyle name="Normal 28 7 2 2" xfId="20584" xr:uid="{00000000-0005-0000-0000-00008E500000}"/>
    <cellStyle name="Normal 28 7 2 2 2" xfId="20585" xr:uid="{00000000-0005-0000-0000-00008F500000}"/>
    <cellStyle name="Normal 28 7 2 2 2 2" xfId="20586" xr:uid="{00000000-0005-0000-0000-000090500000}"/>
    <cellStyle name="Normal 28 7 2 2 2 2 2" xfId="20587" xr:uid="{00000000-0005-0000-0000-000091500000}"/>
    <cellStyle name="Normal 28 7 2 2 2 3" xfId="20588" xr:uid="{00000000-0005-0000-0000-000092500000}"/>
    <cellStyle name="Normal 28 7 2 2 3" xfId="20589" xr:uid="{00000000-0005-0000-0000-000093500000}"/>
    <cellStyle name="Normal 28 7 2 2 3 2" xfId="20590" xr:uid="{00000000-0005-0000-0000-000094500000}"/>
    <cellStyle name="Normal 28 7 2 2 3 2 2" xfId="20591" xr:uid="{00000000-0005-0000-0000-000095500000}"/>
    <cellStyle name="Normal 28 7 2 2 3 3" xfId="20592" xr:uid="{00000000-0005-0000-0000-000096500000}"/>
    <cellStyle name="Normal 28 7 2 2 4" xfId="20593" xr:uid="{00000000-0005-0000-0000-000097500000}"/>
    <cellStyle name="Normal 28 7 2 2 4 2" xfId="20594" xr:uid="{00000000-0005-0000-0000-000098500000}"/>
    <cellStyle name="Normal 28 7 2 2 5" xfId="20595" xr:uid="{00000000-0005-0000-0000-000099500000}"/>
    <cellStyle name="Normal 28 7 2 2_Lcc_inputs" xfId="20596" xr:uid="{00000000-0005-0000-0000-00009A500000}"/>
    <cellStyle name="Normal 28 7 2 3" xfId="20597" xr:uid="{00000000-0005-0000-0000-00009B500000}"/>
    <cellStyle name="Normal 28 7 2 3 2" xfId="20598" xr:uid="{00000000-0005-0000-0000-00009C500000}"/>
    <cellStyle name="Normal 28 7 2 3 2 2" xfId="20599" xr:uid="{00000000-0005-0000-0000-00009D500000}"/>
    <cellStyle name="Normal 28 7 2 3 2 3" xfId="20600" xr:uid="{00000000-0005-0000-0000-00009E500000}"/>
    <cellStyle name="Normal 28 7 2 3 3" xfId="20601" xr:uid="{00000000-0005-0000-0000-00009F500000}"/>
    <cellStyle name="Normal 28 7 2 3 4" xfId="20602" xr:uid="{00000000-0005-0000-0000-0000A0500000}"/>
    <cellStyle name="Normal 28 7 2 3_Lcc_inputs" xfId="20603" xr:uid="{00000000-0005-0000-0000-0000A1500000}"/>
    <cellStyle name="Normal 28 7 2 4" xfId="20604" xr:uid="{00000000-0005-0000-0000-0000A2500000}"/>
    <cellStyle name="Normal 28 7 2 4 2" xfId="20605" xr:uid="{00000000-0005-0000-0000-0000A3500000}"/>
    <cellStyle name="Normal 28 7 2 4 2 2" xfId="20606" xr:uid="{00000000-0005-0000-0000-0000A4500000}"/>
    <cellStyle name="Normal 28 7 2 4 3" xfId="20607" xr:uid="{00000000-0005-0000-0000-0000A5500000}"/>
    <cellStyle name="Normal 28 7 2 5" xfId="20608" xr:uid="{00000000-0005-0000-0000-0000A6500000}"/>
    <cellStyle name="Normal 28 7 2 5 2" xfId="20609" xr:uid="{00000000-0005-0000-0000-0000A7500000}"/>
    <cellStyle name="Normal 28 7 2 6" xfId="20610" xr:uid="{00000000-0005-0000-0000-0000A8500000}"/>
    <cellStyle name="Normal 28 7 2 7" xfId="20611" xr:uid="{00000000-0005-0000-0000-0000A9500000}"/>
    <cellStyle name="Normal 28 7 2 8" xfId="20612" xr:uid="{00000000-0005-0000-0000-0000AA500000}"/>
    <cellStyle name="Normal 28 7 2_Lcc_inputs" xfId="20613" xr:uid="{00000000-0005-0000-0000-0000AB500000}"/>
    <cellStyle name="Normal 28 7 3" xfId="20614" xr:uid="{00000000-0005-0000-0000-0000AC500000}"/>
    <cellStyle name="Normal 28 7 3 2" xfId="20615" xr:uid="{00000000-0005-0000-0000-0000AD500000}"/>
    <cellStyle name="Normal 28 7 3 2 2" xfId="20616" xr:uid="{00000000-0005-0000-0000-0000AE500000}"/>
    <cellStyle name="Normal 28 7 3 2 2 2" xfId="20617" xr:uid="{00000000-0005-0000-0000-0000AF500000}"/>
    <cellStyle name="Normal 28 7 3 2 3" xfId="20618" xr:uid="{00000000-0005-0000-0000-0000B0500000}"/>
    <cellStyle name="Normal 28 7 3 3" xfId="20619" xr:uid="{00000000-0005-0000-0000-0000B1500000}"/>
    <cellStyle name="Normal 28 7 3 3 2" xfId="20620" xr:uid="{00000000-0005-0000-0000-0000B2500000}"/>
    <cellStyle name="Normal 28 7 3 3 2 2" xfId="20621" xr:uid="{00000000-0005-0000-0000-0000B3500000}"/>
    <cellStyle name="Normal 28 7 3 3 3" xfId="20622" xr:uid="{00000000-0005-0000-0000-0000B4500000}"/>
    <cellStyle name="Normal 28 7 3 4" xfId="20623" xr:uid="{00000000-0005-0000-0000-0000B5500000}"/>
    <cellStyle name="Normal 28 7 3 4 2" xfId="20624" xr:uid="{00000000-0005-0000-0000-0000B6500000}"/>
    <cellStyle name="Normal 28 7 3 5" xfId="20625" xr:uid="{00000000-0005-0000-0000-0000B7500000}"/>
    <cellStyle name="Normal 28 7 3_Lcc_inputs" xfId="20626" xr:uid="{00000000-0005-0000-0000-0000B8500000}"/>
    <cellStyle name="Normal 28 7 4" xfId="20627" xr:uid="{00000000-0005-0000-0000-0000B9500000}"/>
    <cellStyle name="Normal 28 7 4 2" xfId="20628" xr:uid="{00000000-0005-0000-0000-0000BA500000}"/>
    <cellStyle name="Normal 28 7 4 2 2" xfId="20629" xr:uid="{00000000-0005-0000-0000-0000BB500000}"/>
    <cellStyle name="Normal 28 7 4 2 3" xfId="20630" xr:uid="{00000000-0005-0000-0000-0000BC500000}"/>
    <cellStyle name="Normal 28 7 4 3" xfId="20631" xr:uid="{00000000-0005-0000-0000-0000BD500000}"/>
    <cellStyle name="Normal 28 7 4 4" xfId="20632" xr:uid="{00000000-0005-0000-0000-0000BE500000}"/>
    <cellStyle name="Normal 28 7 4_Lcc_inputs" xfId="20633" xr:uid="{00000000-0005-0000-0000-0000BF500000}"/>
    <cellStyle name="Normal 28 7 5" xfId="20634" xr:uid="{00000000-0005-0000-0000-0000C0500000}"/>
    <cellStyle name="Normal 28 7 5 2" xfId="20635" xr:uid="{00000000-0005-0000-0000-0000C1500000}"/>
    <cellStyle name="Normal 28 7 5 2 2" xfId="20636" xr:uid="{00000000-0005-0000-0000-0000C2500000}"/>
    <cellStyle name="Normal 28 7 5 3" xfId="20637" xr:uid="{00000000-0005-0000-0000-0000C3500000}"/>
    <cellStyle name="Normal 28 7 6" xfId="20638" xr:uid="{00000000-0005-0000-0000-0000C4500000}"/>
    <cellStyle name="Normal 28 7 6 2" xfId="20639" xr:uid="{00000000-0005-0000-0000-0000C5500000}"/>
    <cellStyle name="Normal 28 7 7" xfId="20640" xr:uid="{00000000-0005-0000-0000-0000C6500000}"/>
    <cellStyle name="Normal 28 7 8" xfId="20641" xr:uid="{00000000-0005-0000-0000-0000C7500000}"/>
    <cellStyle name="Normal 28 7 9" xfId="20642" xr:uid="{00000000-0005-0000-0000-0000C8500000}"/>
    <cellStyle name="Normal 28 7_Lcc_inputs" xfId="20643" xr:uid="{00000000-0005-0000-0000-0000C9500000}"/>
    <cellStyle name="Normal 28 8" xfId="20644" xr:uid="{00000000-0005-0000-0000-0000CA500000}"/>
    <cellStyle name="Normal 28 8 2" xfId="20645" xr:uid="{00000000-0005-0000-0000-0000CB500000}"/>
    <cellStyle name="Normal 28 8 2 2" xfId="20646" xr:uid="{00000000-0005-0000-0000-0000CC500000}"/>
    <cellStyle name="Normal 28 8 2 2 2" xfId="20647" xr:uid="{00000000-0005-0000-0000-0000CD500000}"/>
    <cellStyle name="Normal 28 8 2 2 2 2" xfId="20648" xr:uid="{00000000-0005-0000-0000-0000CE500000}"/>
    <cellStyle name="Normal 28 8 2 2 3" xfId="20649" xr:uid="{00000000-0005-0000-0000-0000CF500000}"/>
    <cellStyle name="Normal 28 8 2 3" xfId="20650" xr:uid="{00000000-0005-0000-0000-0000D0500000}"/>
    <cellStyle name="Normal 28 8 2 3 2" xfId="20651" xr:uid="{00000000-0005-0000-0000-0000D1500000}"/>
    <cellStyle name="Normal 28 8 2 3 2 2" xfId="20652" xr:uid="{00000000-0005-0000-0000-0000D2500000}"/>
    <cellStyle name="Normal 28 8 2 3 3" xfId="20653" xr:uid="{00000000-0005-0000-0000-0000D3500000}"/>
    <cellStyle name="Normal 28 8 2 4" xfId="20654" xr:uid="{00000000-0005-0000-0000-0000D4500000}"/>
    <cellStyle name="Normal 28 8 2 4 2" xfId="20655" xr:uid="{00000000-0005-0000-0000-0000D5500000}"/>
    <cellStyle name="Normal 28 8 2 5" xfId="20656" xr:uid="{00000000-0005-0000-0000-0000D6500000}"/>
    <cellStyle name="Normal 28 8 2_Lcc_inputs" xfId="20657" xr:uid="{00000000-0005-0000-0000-0000D7500000}"/>
    <cellStyle name="Normal 28 8 3" xfId="20658" xr:uid="{00000000-0005-0000-0000-0000D8500000}"/>
    <cellStyle name="Normal 28 8 3 2" xfId="20659" xr:uid="{00000000-0005-0000-0000-0000D9500000}"/>
    <cellStyle name="Normal 28 8 3 2 2" xfId="20660" xr:uid="{00000000-0005-0000-0000-0000DA500000}"/>
    <cellStyle name="Normal 28 8 3 2 3" xfId="20661" xr:uid="{00000000-0005-0000-0000-0000DB500000}"/>
    <cellStyle name="Normal 28 8 3 3" xfId="20662" xr:uid="{00000000-0005-0000-0000-0000DC500000}"/>
    <cellStyle name="Normal 28 8 3 4" xfId="20663" xr:uid="{00000000-0005-0000-0000-0000DD500000}"/>
    <cellStyle name="Normal 28 8 3_Lcc_inputs" xfId="20664" xr:uid="{00000000-0005-0000-0000-0000DE500000}"/>
    <cellStyle name="Normal 28 8 4" xfId="20665" xr:uid="{00000000-0005-0000-0000-0000DF500000}"/>
    <cellStyle name="Normal 28 8 4 2" xfId="20666" xr:uid="{00000000-0005-0000-0000-0000E0500000}"/>
    <cellStyle name="Normal 28 8 4 2 2" xfId="20667" xr:uid="{00000000-0005-0000-0000-0000E1500000}"/>
    <cellStyle name="Normal 28 8 4 3" xfId="20668" xr:uid="{00000000-0005-0000-0000-0000E2500000}"/>
    <cellStyle name="Normal 28 8 5" xfId="20669" xr:uid="{00000000-0005-0000-0000-0000E3500000}"/>
    <cellStyle name="Normal 28 8 5 2" xfId="20670" xr:uid="{00000000-0005-0000-0000-0000E4500000}"/>
    <cellStyle name="Normal 28 8 6" xfId="20671" xr:uid="{00000000-0005-0000-0000-0000E5500000}"/>
    <cellStyle name="Normal 28 8 7" xfId="20672" xr:uid="{00000000-0005-0000-0000-0000E6500000}"/>
    <cellStyle name="Normal 28 8 8" xfId="20673" xr:uid="{00000000-0005-0000-0000-0000E7500000}"/>
    <cellStyle name="Normal 28 8_Lcc_inputs" xfId="20674" xr:uid="{00000000-0005-0000-0000-0000E8500000}"/>
    <cellStyle name="Normal 28 9" xfId="20675" xr:uid="{00000000-0005-0000-0000-0000E9500000}"/>
    <cellStyle name="Normal 28 9 2" xfId="20676" xr:uid="{00000000-0005-0000-0000-0000EA500000}"/>
    <cellStyle name="Normal 28 9 2 2" xfId="20677" xr:uid="{00000000-0005-0000-0000-0000EB500000}"/>
    <cellStyle name="Normal 28 9 2 2 2" xfId="20678" xr:uid="{00000000-0005-0000-0000-0000EC500000}"/>
    <cellStyle name="Normal 28 9 2 2 2 2" xfId="20679" xr:uid="{00000000-0005-0000-0000-0000ED500000}"/>
    <cellStyle name="Normal 28 9 2 2 3" xfId="20680" xr:uid="{00000000-0005-0000-0000-0000EE500000}"/>
    <cellStyle name="Normal 28 9 2 3" xfId="20681" xr:uid="{00000000-0005-0000-0000-0000EF500000}"/>
    <cellStyle name="Normal 28 9 2 3 2" xfId="20682" xr:uid="{00000000-0005-0000-0000-0000F0500000}"/>
    <cellStyle name="Normal 28 9 2 3 2 2" xfId="20683" xr:uid="{00000000-0005-0000-0000-0000F1500000}"/>
    <cellStyle name="Normal 28 9 2 3 3" xfId="20684" xr:uid="{00000000-0005-0000-0000-0000F2500000}"/>
    <cellStyle name="Normal 28 9 2 4" xfId="20685" xr:uid="{00000000-0005-0000-0000-0000F3500000}"/>
    <cellStyle name="Normal 28 9 2 4 2" xfId="20686" xr:uid="{00000000-0005-0000-0000-0000F4500000}"/>
    <cellStyle name="Normal 28 9 2 5" xfId="20687" xr:uid="{00000000-0005-0000-0000-0000F5500000}"/>
    <cellStyle name="Normal 28 9 2_Lcc_inputs" xfId="20688" xr:uid="{00000000-0005-0000-0000-0000F6500000}"/>
    <cellStyle name="Normal 28 9 3" xfId="20689" xr:uid="{00000000-0005-0000-0000-0000F7500000}"/>
    <cellStyle name="Normal 28 9 3 2" xfId="20690" xr:uid="{00000000-0005-0000-0000-0000F8500000}"/>
    <cellStyle name="Normal 28 9 3 2 2" xfId="20691" xr:uid="{00000000-0005-0000-0000-0000F9500000}"/>
    <cellStyle name="Normal 28 9 3 2 3" xfId="20692" xr:uid="{00000000-0005-0000-0000-0000FA500000}"/>
    <cellStyle name="Normal 28 9 3 3" xfId="20693" xr:uid="{00000000-0005-0000-0000-0000FB500000}"/>
    <cellStyle name="Normal 28 9 3 4" xfId="20694" xr:uid="{00000000-0005-0000-0000-0000FC500000}"/>
    <cellStyle name="Normal 28 9 3_Lcc_inputs" xfId="20695" xr:uid="{00000000-0005-0000-0000-0000FD500000}"/>
    <cellStyle name="Normal 28 9 4" xfId="20696" xr:uid="{00000000-0005-0000-0000-0000FE500000}"/>
    <cellStyle name="Normal 28 9 4 2" xfId="20697" xr:uid="{00000000-0005-0000-0000-0000FF500000}"/>
    <cellStyle name="Normal 28 9 4 2 2" xfId="20698" xr:uid="{00000000-0005-0000-0000-000000510000}"/>
    <cellStyle name="Normal 28 9 4 3" xfId="20699" xr:uid="{00000000-0005-0000-0000-000001510000}"/>
    <cellStyle name="Normal 28 9 5" xfId="20700" xr:uid="{00000000-0005-0000-0000-000002510000}"/>
    <cellStyle name="Normal 28 9 5 2" xfId="20701" xr:uid="{00000000-0005-0000-0000-000003510000}"/>
    <cellStyle name="Normal 28 9 6" xfId="20702" xr:uid="{00000000-0005-0000-0000-000004510000}"/>
    <cellStyle name="Normal 28 9 7" xfId="20703" xr:uid="{00000000-0005-0000-0000-000005510000}"/>
    <cellStyle name="Normal 28 9 8" xfId="20704" xr:uid="{00000000-0005-0000-0000-000006510000}"/>
    <cellStyle name="Normal 28 9_Lcc_inputs" xfId="20705" xr:uid="{00000000-0005-0000-0000-000007510000}"/>
    <cellStyle name="Normal 28_Lcc_inputs" xfId="20706" xr:uid="{00000000-0005-0000-0000-000008510000}"/>
    <cellStyle name="Normal 29" xfId="20707" xr:uid="{00000000-0005-0000-0000-000009510000}"/>
    <cellStyle name="Normal 29 10" xfId="20708" xr:uid="{00000000-0005-0000-0000-00000A510000}"/>
    <cellStyle name="Normal 29 10 2" xfId="20709" xr:uid="{00000000-0005-0000-0000-00000B510000}"/>
    <cellStyle name="Normal 29 10 2 2" xfId="20710" xr:uid="{00000000-0005-0000-0000-00000C510000}"/>
    <cellStyle name="Normal 29 10 2 2 2" xfId="20711" xr:uid="{00000000-0005-0000-0000-00000D510000}"/>
    <cellStyle name="Normal 29 10 2 2 3" xfId="20712" xr:uid="{00000000-0005-0000-0000-00000E510000}"/>
    <cellStyle name="Normal 29 10 2 3" xfId="20713" xr:uid="{00000000-0005-0000-0000-00000F510000}"/>
    <cellStyle name="Normal 29 10 2 4" xfId="20714" xr:uid="{00000000-0005-0000-0000-000010510000}"/>
    <cellStyle name="Normal 29 10 2_Lcc_inputs" xfId="20715" xr:uid="{00000000-0005-0000-0000-000011510000}"/>
    <cellStyle name="Normal 29 10 3" xfId="20716" xr:uid="{00000000-0005-0000-0000-000012510000}"/>
    <cellStyle name="Normal 29 10 3 2" xfId="20717" xr:uid="{00000000-0005-0000-0000-000013510000}"/>
    <cellStyle name="Normal 29 10 3 2 2" xfId="20718" xr:uid="{00000000-0005-0000-0000-000014510000}"/>
    <cellStyle name="Normal 29 10 3 3" xfId="20719" xr:uid="{00000000-0005-0000-0000-000015510000}"/>
    <cellStyle name="Normal 29 10 4" xfId="20720" xr:uid="{00000000-0005-0000-0000-000016510000}"/>
    <cellStyle name="Normal 29 10 4 2" xfId="20721" xr:uid="{00000000-0005-0000-0000-000017510000}"/>
    <cellStyle name="Normal 29 10 5" xfId="20722" xr:uid="{00000000-0005-0000-0000-000018510000}"/>
    <cellStyle name="Normal 29 10 6" xfId="20723" xr:uid="{00000000-0005-0000-0000-000019510000}"/>
    <cellStyle name="Normal 29 10 7" xfId="20724" xr:uid="{00000000-0005-0000-0000-00001A510000}"/>
    <cellStyle name="Normal 29 10_Lcc_inputs" xfId="20725" xr:uid="{00000000-0005-0000-0000-00001B510000}"/>
    <cellStyle name="Normal 29 11" xfId="20726" xr:uid="{00000000-0005-0000-0000-00001C510000}"/>
    <cellStyle name="Normal 29 11 2" xfId="20727" xr:uid="{00000000-0005-0000-0000-00001D510000}"/>
    <cellStyle name="Normal 29 11 2 2" xfId="20728" xr:uid="{00000000-0005-0000-0000-00001E510000}"/>
    <cellStyle name="Normal 29 11 2 3" xfId="20729" xr:uid="{00000000-0005-0000-0000-00001F510000}"/>
    <cellStyle name="Normal 29 11 3" xfId="20730" xr:uid="{00000000-0005-0000-0000-000020510000}"/>
    <cellStyle name="Normal 29 11 3 2" xfId="20731" xr:uid="{00000000-0005-0000-0000-000021510000}"/>
    <cellStyle name="Normal 29 11 4" xfId="20732" xr:uid="{00000000-0005-0000-0000-000022510000}"/>
    <cellStyle name="Normal 29 11 5" xfId="20733" xr:uid="{00000000-0005-0000-0000-000023510000}"/>
    <cellStyle name="Normal 29 11_Lcc_inputs" xfId="20734" xr:uid="{00000000-0005-0000-0000-000024510000}"/>
    <cellStyle name="Normal 29 12" xfId="20735" xr:uid="{00000000-0005-0000-0000-000025510000}"/>
    <cellStyle name="Normal 29 12 2" xfId="20736" xr:uid="{00000000-0005-0000-0000-000026510000}"/>
    <cellStyle name="Normal 29 12 2 2" xfId="20737" xr:uid="{00000000-0005-0000-0000-000027510000}"/>
    <cellStyle name="Normal 29 12 2 3" xfId="20738" xr:uid="{00000000-0005-0000-0000-000028510000}"/>
    <cellStyle name="Normal 29 12 3" xfId="20739" xr:uid="{00000000-0005-0000-0000-000029510000}"/>
    <cellStyle name="Normal 29 12 4" xfId="20740" xr:uid="{00000000-0005-0000-0000-00002A510000}"/>
    <cellStyle name="Normal 29 12_Lcc_inputs" xfId="20741" xr:uid="{00000000-0005-0000-0000-00002B510000}"/>
    <cellStyle name="Normal 29 13" xfId="20742" xr:uid="{00000000-0005-0000-0000-00002C510000}"/>
    <cellStyle name="Normal 29 13 2" xfId="20743" xr:uid="{00000000-0005-0000-0000-00002D510000}"/>
    <cellStyle name="Normal 29 13 3" xfId="20744" xr:uid="{00000000-0005-0000-0000-00002E510000}"/>
    <cellStyle name="Normal 29 14" xfId="20745" xr:uid="{00000000-0005-0000-0000-00002F510000}"/>
    <cellStyle name="Normal 29 14 2" xfId="20746" xr:uid="{00000000-0005-0000-0000-000030510000}"/>
    <cellStyle name="Normal 29 15" xfId="20747" xr:uid="{00000000-0005-0000-0000-000031510000}"/>
    <cellStyle name="Normal 29 16" xfId="20748" xr:uid="{00000000-0005-0000-0000-000032510000}"/>
    <cellStyle name="Normal 29 2" xfId="20749" xr:uid="{00000000-0005-0000-0000-000033510000}"/>
    <cellStyle name="Normal 29 2 10" xfId="20750" xr:uid="{00000000-0005-0000-0000-000034510000}"/>
    <cellStyle name="Normal 29 2 2" xfId="20751" xr:uid="{00000000-0005-0000-0000-000035510000}"/>
    <cellStyle name="Normal 29 2 2 2" xfId="20752" xr:uid="{00000000-0005-0000-0000-000036510000}"/>
    <cellStyle name="Normal 29 2 2 2 2" xfId="20753" xr:uid="{00000000-0005-0000-0000-000037510000}"/>
    <cellStyle name="Normal 29 2 2 2 2 2" xfId="20754" xr:uid="{00000000-0005-0000-0000-000038510000}"/>
    <cellStyle name="Normal 29 2 2 2 2 2 2" xfId="20755" xr:uid="{00000000-0005-0000-0000-000039510000}"/>
    <cellStyle name="Normal 29 2 2 2 2 3" xfId="20756" xr:uid="{00000000-0005-0000-0000-00003A510000}"/>
    <cellStyle name="Normal 29 2 2 2 3" xfId="20757" xr:uid="{00000000-0005-0000-0000-00003B510000}"/>
    <cellStyle name="Normal 29 2 2 2 3 2" xfId="20758" xr:uid="{00000000-0005-0000-0000-00003C510000}"/>
    <cellStyle name="Normal 29 2 2 2 3 2 2" xfId="20759" xr:uid="{00000000-0005-0000-0000-00003D510000}"/>
    <cellStyle name="Normal 29 2 2 2 3 3" xfId="20760" xr:uid="{00000000-0005-0000-0000-00003E510000}"/>
    <cellStyle name="Normal 29 2 2 2 4" xfId="20761" xr:uid="{00000000-0005-0000-0000-00003F510000}"/>
    <cellStyle name="Normal 29 2 2 2 4 2" xfId="20762" xr:uid="{00000000-0005-0000-0000-000040510000}"/>
    <cellStyle name="Normal 29 2 2 2 5" xfId="20763" xr:uid="{00000000-0005-0000-0000-000041510000}"/>
    <cellStyle name="Normal 29 2 2 2_Lcc_inputs" xfId="20764" xr:uid="{00000000-0005-0000-0000-000042510000}"/>
    <cellStyle name="Normal 29 2 2 3" xfId="20765" xr:uid="{00000000-0005-0000-0000-000043510000}"/>
    <cellStyle name="Normal 29 2 2 3 2" xfId="20766" xr:uid="{00000000-0005-0000-0000-000044510000}"/>
    <cellStyle name="Normal 29 2 2 3 2 2" xfId="20767" xr:uid="{00000000-0005-0000-0000-000045510000}"/>
    <cellStyle name="Normal 29 2 2 3 2 3" xfId="20768" xr:uid="{00000000-0005-0000-0000-000046510000}"/>
    <cellStyle name="Normal 29 2 2 3 3" xfId="20769" xr:uid="{00000000-0005-0000-0000-000047510000}"/>
    <cellStyle name="Normal 29 2 2 3 4" xfId="20770" xr:uid="{00000000-0005-0000-0000-000048510000}"/>
    <cellStyle name="Normal 29 2 2 3_Lcc_inputs" xfId="20771" xr:uid="{00000000-0005-0000-0000-000049510000}"/>
    <cellStyle name="Normal 29 2 2 4" xfId="20772" xr:uid="{00000000-0005-0000-0000-00004A510000}"/>
    <cellStyle name="Normal 29 2 2 4 2" xfId="20773" xr:uid="{00000000-0005-0000-0000-00004B510000}"/>
    <cellStyle name="Normal 29 2 2 4 2 2" xfId="20774" xr:uid="{00000000-0005-0000-0000-00004C510000}"/>
    <cellStyle name="Normal 29 2 2 4 3" xfId="20775" xr:uid="{00000000-0005-0000-0000-00004D510000}"/>
    <cellStyle name="Normal 29 2 2 5" xfId="20776" xr:uid="{00000000-0005-0000-0000-00004E510000}"/>
    <cellStyle name="Normal 29 2 2 5 2" xfId="20777" xr:uid="{00000000-0005-0000-0000-00004F510000}"/>
    <cellStyle name="Normal 29 2 2 6" xfId="20778" xr:uid="{00000000-0005-0000-0000-000050510000}"/>
    <cellStyle name="Normal 29 2 2 7" xfId="20779" xr:uid="{00000000-0005-0000-0000-000051510000}"/>
    <cellStyle name="Normal 29 2 2 8" xfId="20780" xr:uid="{00000000-0005-0000-0000-000052510000}"/>
    <cellStyle name="Normal 29 2 2_Lcc_inputs" xfId="20781" xr:uid="{00000000-0005-0000-0000-000053510000}"/>
    <cellStyle name="Normal 29 2 3" xfId="20782" xr:uid="{00000000-0005-0000-0000-000054510000}"/>
    <cellStyle name="Normal 29 2 3 2" xfId="20783" xr:uid="{00000000-0005-0000-0000-000055510000}"/>
    <cellStyle name="Normal 29 2 3 2 2" xfId="20784" xr:uid="{00000000-0005-0000-0000-000056510000}"/>
    <cellStyle name="Normal 29 2 3 2 2 2" xfId="20785" xr:uid="{00000000-0005-0000-0000-000057510000}"/>
    <cellStyle name="Normal 29 2 3 2 2 3" xfId="20786" xr:uid="{00000000-0005-0000-0000-000058510000}"/>
    <cellStyle name="Normal 29 2 3 2 3" xfId="20787" xr:uid="{00000000-0005-0000-0000-000059510000}"/>
    <cellStyle name="Normal 29 2 3 2 4" xfId="20788" xr:uid="{00000000-0005-0000-0000-00005A510000}"/>
    <cellStyle name="Normal 29 2 3 2_Lcc_inputs" xfId="20789" xr:uid="{00000000-0005-0000-0000-00005B510000}"/>
    <cellStyle name="Normal 29 2 3 3" xfId="20790" xr:uid="{00000000-0005-0000-0000-00005C510000}"/>
    <cellStyle name="Normal 29 2 3 3 2" xfId="20791" xr:uid="{00000000-0005-0000-0000-00005D510000}"/>
    <cellStyle name="Normal 29 2 3 3 2 2" xfId="20792" xr:uid="{00000000-0005-0000-0000-00005E510000}"/>
    <cellStyle name="Normal 29 2 3 3 3" xfId="20793" xr:uid="{00000000-0005-0000-0000-00005F510000}"/>
    <cellStyle name="Normal 29 2 3 4" xfId="20794" xr:uid="{00000000-0005-0000-0000-000060510000}"/>
    <cellStyle name="Normal 29 2 3 4 2" xfId="20795" xr:uid="{00000000-0005-0000-0000-000061510000}"/>
    <cellStyle name="Normal 29 2 3 5" xfId="20796" xr:uid="{00000000-0005-0000-0000-000062510000}"/>
    <cellStyle name="Normal 29 2 3 6" xfId="20797" xr:uid="{00000000-0005-0000-0000-000063510000}"/>
    <cellStyle name="Normal 29 2 3 7" xfId="20798" xr:uid="{00000000-0005-0000-0000-000064510000}"/>
    <cellStyle name="Normal 29 2 3_Lcc_inputs" xfId="20799" xr:uid="{00000000-0005-0000-0000-000065510000}"/>
    <cellStyle name="Normal 29 2 4" xfId="20800" xr:uid="{00000000-0005-0000-0000-000066510000}"/>
    <cellStyle name="Normal 29 2 4 2" xfId="20801" xr:uid="{00000000-0005-0000-0000-000067510000}"/>
    <cellStyle name="Normal 29 2 4 2 2" xfId="20802" xr:uid="{00000000-0005-0000-0000-000068510000}"/>
    <cellStyle name="Normal 29 2 4 2 3" xfId="20803" xr:uid="{00000000-0005-0000-0000-000069510000}"/>
    <cellStyle name="Normal 29 2 4 3" xfId="20804" xr:uid="{00000000-0005-0000-0000-00006A510000}"/>
    <cellStyle name="Normal 29 2 4 3 2" xfId="20805" xr:uid="{00000000-0005-0000-0000-00006B510000}"/>
    <cellStyle name="Normal 29 2 4 4" xfId="20806" xr:uid="{00000000-0005-0000-0000-00006C510000}"/>
    <cellStyle name="Normal 29 2 4 5" xfId="20807" xr:uid="{00000000-0005-0000-0000-00006D510000}"/>
    <cellStyle name="Normal 29 2 4_Lcc_inputs" xfId="20808" xr:uid="{00000000-0005-0000-0000-00006E510000}"/>
    <cellStyle name="Normal 29 2 5" xfId="20809" xr:uid="{00000000-0005-0000-0000-00006F510000}"/>
    <cellStyle name="Normal 29 2 5 2" xfId="20810" xr:uid="{00000000-0005-0000-0000-000070510000}"/>
    <cellStyle name="Normal 29 2 5 2 2" xfId="20811" xr:uid="{00000000-0005-0000-0000-000071510000}"/>
    <cellStyle name="Normal 29 2 5 2 3" xfId="20812" xr:uid="{00000000-0005-0000-0000-000072510000}"/>
    <cellStyle name="Normal 29 2 5 3" xfId="20813" xr:uid="{00000000-0005-0000-0000-000073510000}"/>
    <cellStyle name="Normal 29 2 5 3 2" xfId="20814" xr:uid="{00000000-0005-0000-0000-000074510000}"/>
    <cellStyle name="Normal 29 2 5 4" xfId="20815" xr:uid="{00000000-0005-0000-0000-000075510000}"/>
    <cellStyle name="Normal 29 2 5 5" xfId="20816" xr:uid="{00000000-0005-0000-0000-000076510000}"/>
    <cellStyle name="Normal 29 2 5_Lcc_inputs" xfId="20817" xr:uid="{00000000-0005-0000-0000-000077510000}"/>
    <cellStyle name="Normal 29 2 6" xfId="20818" xr:uid="{00000000-0005-0000-0000-000078510000}"/>
    <cellStyle name="Normal 29 2 6 2" xfId="20819" xr:uid="{00000000-0005-0000-0000-000079510000}"/>
    <cellStyle name="Normal 29 2 6 2 2" xfId="20820" xr:uid="{00000000-0005-0000-0000-00007A510000}"/>
    <cellStyle name="Normal 29 2 6 3" xfId="20821" xr:uid="{00000000-0005-0000-0000-00007B510000}"/>
    <cellStyle name="Normal 29 2 6 4" xfId="20822" xr:uid="{00000000-0005-0000-0000-00007C510000}"/>
    <cellStyle name="Normal 29 2 6_Lcc_inputs" xfId="20823" xr:uid="{00000000-0005-0000-0000-00007D510000}"/>
    <cellStyle name="Normal 29 2 7" xfId="20824" xr:uid="{00000000-0005-0000-0000-00007E510000}"/>
    <cellStyle name="Normal 29 2 7 2" xfId="20825" xr:uid="{00000000-0005-0000-0000-00007F510000}"/>
    <cellStyle name="Normal 29 2 7 3" xfId="20826" xr:uid="{00000000-0005-0000-0000-000080510000}"/>
    <cellStyle name="Normal 29 2 8" xfId="20827" xr:uid="{00000000-0005-0000-0000-000081510000}"/>
    <cellStyle name="Normal 29 2 8 2" xfId="20828" xr:uid="{00000000-0005-0000-0000-000082510000}"/>
    <cellStyle name="Normal 29 2 9" xfId="20829" xr:uid="{00000000-0005-0000-0000-000083510000}"/>
    <cellStyle name="Normal 29 2_Lcc_inputs" xfId="20830" xr:uid="{00000000-0005-0000-0000-000084510000}"/>
    <cellStyle name="Normal 29 3" xfId="20831" xr:uid="{00000000-0005-0000-0000-000085510000}"/>
    <cellStyle name="Normal 29 3 2" xfId="20832" xr:uid="{00000000-0005-0000-0000-000086510000}"/>
    <cellStyle name="Normal 29 3 2 2" xfId="20833" xr:uid="{00000000-0005-0000-0000-000087510000}"/>
    <cellStyle name="Normal 29 3 2 2 2" xfId="20834" xr:uid="{00000000-0005-0000-0000-000088510000}"/>
    <cellStyle name="Normal 29 3 2 2 2 2" xfId="20835" xr:uid="{00000000-0005-0000-0000-000089510000}"/>
    <cellStyle name="Normal 29 3 2 2 2 2 2" xfId="20836" xr:uid="{00000000-0005-0000-0000-00008A510000}"/>
    <cellStyle name="Normal 29 3 2 2 2 3" xfId="20837" xr:uid="{00000000-0005-0000-0000-00008B510000}"/>
    <cellStyle name="Normal 29 3 2 2 3" xfId="20838" xr:uid="{00000000-0005-0000-0000-00008C510000}"/>
    <cellStyle name="Normal 29 3 2 2 3 2" xfId="20839" xr:uid="{00000000-0005-0000-0000-00008D510000}"/>
    <cellStyle name="Normal 29 3 2 2 3 2 2" xfId="20840" xr:uid="{00000000-0005-0000-0000-00008E510000}"/>
    <cellStyle name="Normal 29 3 2 2 3 3" xfId="20841" xr:uid="{00000000-0005-0000-0000-00008F510000}"/>
    <cellStyle name="Normal 29 3 2 2 4" xfId="20842" xr:uid="{00000000-0005-0000-0000-000090510000}"/>
    <cellStyle name="Normal 29 3 2 2 4 2" xfId="20843" xr:uid="{00000000-0005-0000-0000-000091510000}"/>
    <cellStyle name="Normal 29 3 2 2 5" xfId="20844" xr:uid="{00000000-0005-0000-0000-000092510000}"/>
    <cellStyle name="Normal 29 3 2 2_Lcc_inputs" xfId="20845" xr:uid="{00000000-0005-0000-0000-000093510000}"/>
    <cellStyle name="Normal 29 3 2 3" xfId="20846" xr:uid="{00000000-0005-0000-0000-000094510000}"/>
    <cellStyle name="Normal 29 3 2 3 2" xfId="20847" xr:uid="{00000000-0005-0000-0000-000095510000}"/>
    <cellStyle name="Normal 29 3 2 3 2 2" xfId="20848" xr:uid="{00000000-0005-0000-0000-000096510000}"/>
    <cellStyle name="Normal 29 3 2 3 2 3" xfId="20849" xr:uid="{00000000-0005-0000-0000-000097510000}"/>
    <cellStyle name="Normal 29 3 2 3 3" xfId="20850" xr:uid="{00000000-0005-0000-0000-000098510000}"/>
    <cellStyle name="Normal 29 3 2 3 4" xfId="20851" xr:uid="{00000000-0005-0000-0000-000099510000}"/>
    <cellStyle name="Normal 29 3 2 3_Lcc_inputs" xfId="20852" xr:uid="{00000000-0005-0000-0000-00009A510000}"/>
    <cellStyle name="Normal 29 3 2 4" xfId="20853" xr:uid="{00000000-0005-0000-0000-00009B510000}"/>
    <cellStyle name="Normal 29 3 2 4 2" xfId="20854" xr:uid="{00000000-0005-0000-0000-00009C510000}"/>
    <cellStyle name="Normal 29 3 2 4 2 2" xfId="20855" xr:uid="{00000000-0005-0000-0000-00009D510000}"/>
    <cellStyle name="Normal 29 3 2 4 3" xfId="20856" xr:uid="{00000000-0005-0000-0000-00009E510000}"/>
    <cellStyle name="Normal 29 3 2 5" xfId="20857" xr:uid="{00000000-0005-0000-0000-00009F510000}"/>
    <cellStyle name="Normal 29 3 2 5 2" xfId="20858" xr:uid="{00000000-0005-0000-0000-0000A0510000}"/>
    <cellStyle name="Normal 29 3 2 6" xfId="20859" xr:uid="{00000000-0005-0000-0000-0000A1510000}"/>
    <cellStyle name="Normal 29 3 2 7" xfId="20860" xr:uid="{00000000-0005-0000-0000-0000A2510000}"/>
    <cellStyle name="Normal 29 3 2 8" xfId="20861" xr:uid="{00000000-0005-0000-0000-0000A3510000}"/>
    <cellStyle name="Normal 29 3 2_Lcc_inputs" xfId="20862" xr:uid="{00000000-0005-0000-0000-0000A4510000}"/>
    <cellStyle name="Normal 29 3 3" xfId="20863" xr:uid="{00000000-0005-0000-0000-0000A5510000}"/>
    <cellStyle name="Normal 29 3 3 2" xfId="20864" xr:uid="{00000000-0005-0000-0000-0000A6510000}"/>
    <cellStyle name="Normal 29 3 3 2 2" xfId="20865" xr:uid="{00000000-0005-0000-0000-0000A7510000}"/>
    <cellStyle name="Normal 29 3 3 2 2 2" xfId="20866" xr:uid="{00000000-0005-0000-0000-0000A8510000}"/>
    <cellStyle name="Normal 29 3 3 2 2 3" xfId="20867" xr:uid="{00000000-0005-0000-0000-0000A9510000}"/>
    <cellStyle name="Normal 29 3 3 2 3" xfId="20868" xr:uid="{00000000-0005-0000-0000-0000AA510000}"/>
    <cellStyle name="Normal 29 3 3 2 4" xfId="20869" xr:uid="{00000000-0005-0000-0000-0000AB510000}"/>
    <cellStyle name="Normal 29 3 3 2_Lcc_inputs" xfId="20870" xr:uid="{00000000-0005-0000-0000-0000AC510000}"/>
    <cellStyle name="Normal 29 3 3 3" xfId="20871" xr:uid="{00000000-0005-0000-0000-0000AD510000}"/>
    <cellStyle name="Normal 29 3 3 3 2" xfId="20872" xr:uid="{00000000-0005-0000-0000-0000AE510000}"/>
    <cellStyle name="Normal 29 3 3 3 2 2" xfId="20873" xr:uid="{00000000-0005-0000-0000-0000AF510000}"/>
    <cellStyle name="Normal 29 3 3 3 3" xfId="20874" xr:uid="{00000000-0005-0000-0000-0000B0510000}"/>
    <cellStyle name="Normal 29 3 3 4" xfId="20875" xr:uid="{00000000-0005-0000-0000-0000B1510000}"/>
    <cellStyle name="Normal 29 3 3 4 2" xfId="20876" xr:uid="{00000000-0005-0000-0000-0000B2510000}"/>
    <cellStyle name="Normal 29 3 3 5" xfId="20877" xr:uid="{00000000-0005-0000-0000-0000B3510000}"/>
    <cellStyle name="Normal 29 3 3 6" xfId="20878" xr:uid="{00000000-0005-0000-0000-0000B4510000}"/>
    <cellStyle name="Normal 29 3 3 7" xfId="20879" xr:uid="{00000000-0005-0000-0000-0000B5510000}"/>
    <cellStyle name="Normal 29 3 3_Lcc_inputs" xfId="20880" xr:uid="{00000000-0005-0000-0000-0000B6510000}"/>
    <cellStyle name="Normal 29 3 4" xfId="20881" xr:uid="{00000000-0005-0000-0000-0000B7510000}"/>
    <cellStyle name="Normal 29 3 4 2" xfId="20882" xr:uid="{00000000-0005-0000-0000-0000B8510000}"/>
    <cellStyle name="Normal 29 3 4 2 2" xfId="20883" xr:uid="{00000000-0005-0000-0000-0000B9510000}"/>
    <cellStyle name="Normal 29 3 4 2 3" xfId="20884" xr:uid="{00000000-0005-0000-0000-0000BA510000}"/>
    <cellStyle name="Normal 29 3 4 3" xfId="20885" xr:uid="{00000000-0005-0000-0000-0000BB510000}"/>
    <cellStyle name="Normal 29 3 4 3 2" xfId="20886" xr:uid="{00000000-0005-0000-0000-0000BC510000}"/>
    <cellStyle name="Normal 29 3 4 4" xfId="20887" xr:uid="{00000000-0005-0000-0000-0000BD510000}"/>
    <cellStyle name="Normal 29 3 4 5" xfId="20888" xr:uid="{00000000-0005-0000-0000-0000BE510000}"/>
    <cellStyle name="Normal 29 3 4_Lcc_inputs" xfId="20889" xr:uid="{00000000-0005-0000-0000-0000BF510000}"/>
    <cellStyle name="Normal 29 3 5" xfId="20890" xr:uid="{00000000-0005-0000-0000-0000C0510000}"/>
    <cellStyle name="Normal 29 3 5 2" xfId="20891" xr:uid="{00000000-0005-0000-0000-0000C1510000}"/>
    <cellStyle name="Normal 29 3 5 2 2" xfId="20892" xr:uid="{00000000-0005-0000-0000-0000C2510000}"/>
    <cellStyle name="Normal 29 3 5 2 3" xfId="20893" xr:uid="{00000000-0005-0000-0000-0000C3510000}"/>
    <cellStyle name="Normal 29 3 5 3" xfId="20894" xr:uid="{00000000-0005-0000-0000-0000C4510000}"/>
    <cellStyle name="Normal 29 3 5 4" xfId="20895" xr:uid="{00000000-0005-0000-0000-0000C5510000}"/>
    <cellStyle name="Normal 29 3 5_Lcc_inputs" xfId="20896" xr:uid="{00000000-0005-0000-0000-0000C6510000}"/>
    <cellStyle name="Normal 29 3 6" xfId="20897" xr:uid="{00000000-0005-0000-0000-0000C7510000}"/>
    <cellStyle name="Normal 29 3 6 2" xfId="20898" xr:uid="{00000000-0005-0000-0000-0000C8510000}"/>
    <cellStyle name="Normal 29 3 6 3" xfId="20899" xr:uid="{00000000-0005-0000-0000-0000C9510000}"/>
    <cellStyle name="Normal 29 3 7" xfId="20900" xr:uid="{00000000-0005-0000-0000-0000CA510000}"/>
    <cellStyle name="Normal 29 3 7 2" xfId="20901" xr:uid="{00000000-0005-0000-0000-0000CB510000}"/>
    <cellStyle name="Normal 29 3 8" xfId="20902" xr:uid="{00000000-0005-0000-0000-0000CC510000}"/>
    <cellStyle name="Normal 29 3 9" xfId="20903" xr:uid="{00000000-0005-0000-0000-0000CD510000}"/>
    <cellStyle name="Normal 29 3_Lcc_inputs" xfId="20904" xr:uid="{00000000-0005-0000-0000-0000CE510000}"/>
    <cellStyle name="Normal 29 4" xfId="20905" xr:uid="{00000000-0005-0000-0000-0000CF510000}"/>
    <cellStyle name="Normal 29 4 2" xfId="20906" xr:uid="{00000000-0005-0000-0000-0000D0510000}"/>
    <cellStyle name="Normal 29 4 2 2" xfId="20907" xr:uid="{00000000-0005-0000-0000-0000D1510000}"/>
    <cellStyle name="Normal 29 4 2 2 2" xfId="20908" xr:uid="{00000000-0005-0000-0000-0000D2510000}"/>
    <cellStyle name="Normal 29 4 2 2 2 2" xfId="20909" xr:uid="{00000000-0005-0000-0000-0000D3510000}"/>
    <cellStyle name="Normal 29 4 2 2 2 2 2" xfId="20910" xr:uid="{00000000-0005-0000-0000-0000D4510000}"/>
    <cellStyle name="Normal 29 4 2 2 2 3" xfId="20911" xr:uid="{00000000-0005-0000-0000-0000D5510000}"/>
    <cellStyle name="Normal 29 4 2 2 3" xfId="20912" xr:uid="{00000000-0005-0000-0000-0000D6510000}"/>
    <cellStyle name="Normal 29 4 2 2 3 2" xfId="20913" xr:uid="{00000000-0005-0000-0000-0000D7510000}"/>
    <cellStyle name="Normal 29 4 2 2 3 2 2" xfId="20914" xr:uid="{00000000-0005-0000-0000-0000D8510000}"/>
    <cellStyle name="Normal 29 4 2 2 3 3" xfId="20915" xr:uid="{00000000-0005-0000-0000-0000D9510000}"/>
    <cellStyle name="Normal 29 4 2 2 4" xfId="20916" xr:uid="{00000000-0005-0000-0000-0000DA510000}"/>
    <cellStyle name="Normal 29 4 2 2 4 2" xfId="20917" xr:uid="{00000000-0005-0000-0000-0000DB510000}"/>
    <cellStyle name="Normal 29 4 2 2 5" xfId="20918" xr:uid="{00000000-0005-0000-0000-0000DC510000}"/>
    <cellStyle name="Normal 29 4 2 2_Lcc_inputs" xfId="20919" xr:uid="{00000000-0005-0000-0000-0000DD510000}"/>
    <cellStyle name="Normal 29 4 2 3" xfId="20920" xr:uid="{00000000-0005-0000-0000-0000DE510000}"/>
    <cellStyle name="Normal 29 4 2 3 2" xfId="20921" xr:uid="{00000000-0005-0000-0000-0000DF510000}"/>
    <cellStyle name="Normal 29 4 2 3 2 2" xfId="20922" xr:uid="{00000000-0005-0000-0000-0000E0510000}"/>
    <cellStyle name="Normal 29 4 2 3 2 3" xfId="20923" xr:uid="{00000000-0005-0000-0000-0000E1510000}"/>
    <cellStyle name="Normal 29 4 2 3 3" xfId="20924" xr:uid="{00000000-0005-0000-0000-0000E2510000}"/>
    <cellStyle name="Normal 29 4 2 3 4" xfId="20925" xr:uid="{00000000-0005-0000-0000-0000E3510000}"/>
    <cellStyle name="Normal 29 4 2 3_Lcc_inputs" xfId="20926" xr:uid="{00000000-0005-0000-0000-0000E4510000}"/>
    <cellStyle name="Normal 29 4 2 4" xfId="20927" xr:uid="{00000000-0005-0000-0000-0000E5510000}"/>
    <cellStyle name="Normal 29 4 2 4 2" xfId="20928" xr:uid="{00000000-0005-0000-0000-0000E6510000}"/>
    <cellStyle name="Normal 29 4 2 4 2 2" xfId="20929" xr:uid="{00000000-0005-0000-0000-0000E7510000}"/>
    <cellStyle name="Normal 29 4 2 4 3" xfId="20930" xr:uid="{00000000-0005-0000-0000-0000E8510000}"/>
    <cellStyle name="Normal 29 4 2 5" xfId="20931" xr:uid="{00000000-0005-0000-0000-0000E9510000}"/>
    <cellStyle name="Normal 29 4 2 5 2" xfId="20932" xr:uid="{00000000-0005-0000-0000-0000EA510000}"/>
    <cellStyle name="Normal 29 4 2 6" xfId="20933" xr:uid="{00000000-0005-0000-0000-0000EB510000}"/>
    <cellStyle name="Normal 29 4 2 7" xfId="20934" xr:uid="{00000000-0005-0000-0000-0000EC510000}"/>
    <cellStyle name="Normal 29 4 2 8" xfId="20935" xr:uid="{00000000-0005-0000-0000-0000ED510000}"/>
    <cellStyle name="Normal 29 4 2_Lcc_inputs" xfId="20936" xr:uid="{00000000-0005-0000-0000-0000EE510000}"/>
    <cellStyle name="Normal 29 4 3" xfId="20937" xr:uid="{00000000-0005-0000-0000-0000EF510000}"/>
    <cellStyle name="Normal 29 4 3 2" xfId="20938" xr:uid="{00000000-0005-0000-0000-0000F0510000}"/>
    <cellStyle name="Normal 29 4 3 2 2" xfId="20939" xr:uid="{00000000-0005-0000-0000-0000F1510000}"/>
    <cellStyle name="Normal 29 4 3 2 2 2" xfId="20940" xr:uid="{00000000-0005-0000-0000-0000F2510000}"/>
    <cellStyle name="Normal 29 4 3 2 3" xfId="20941" xr:uid="{00000000-0005-0000-0000-0000F3510000}"/>
    <cellStyle name="Normal 29 4 3 3" xfId="20942" xr:uid="{00000000-0005-0000-0000-0000F4510000}"/>
    <cellStyle name="Normal 29 4 3 3 2" xfId="20943" xr:uid="{00000000-0005-0000-0000-0000F5510000}"/>
    <cellStyle name="Normal 29 4 3 3 2 2" xfId="20944" xr:uid="{00000000-0005-0000-0000-0000F6510000}"/>
    <cellStyle name="Normal 29 4 3 3 3" xfId="20945" xr:uid="{00000000-0005-0000-0000-0000F7510000}"/>
    <cellStyle name="Normal 29 4 3 4" xfId="20946" xr:uid="{00000000-0005-0000-0000-0000F8510000}"/>
    <cellStyle name="Normal 29 4 3 4 2" xfId="20947" xr:uid="{00000000-0005-0000-0000-0000F9510000}"/>
    <cellStyle name="Normal 29 4 3 5" xfId="20948" xr:uid="{00000000-0005-0000-0000-0000FA510000}"/>
    <cellStyle name="Normal 29 4 3_Lcc_inputs" xfId="20949" xr:uid="{00000000-0005-0000-0000-0000FB510000}"/>
    <cellStyle name="Normal 29 4 4" xfId="20950" xr:uid="{00000000-0005-0000-0000-0000FC510000}"/>
    <cellStyle name="Normal 29 4 4 2" xfId="20951" xr:uid="{00000000-0005-0000-0000-0000FD510000}"/>
    <cellStyle name="Normal 29 4 4 2 2" xfId="20952" xr:uid="{00000000-0005-0000-0000-0000FE510000}"/>
    <cellStyle name="Normal 29 4 4 2 3" xfId="20953" xr:uid="{00000000-0005-0000-0000-0000FF510000}"/>
    <cellStyle name="Normal 29 4 4 3" xfId="20954" xr:uid="{00000000-0005-0000-0000-000000520000}"/>
    <cellStyle name="Normal 29 4 4 4" xfId="20955" xr:uid="{00000000-0005-0000-0000-000001520000}"/>
    <cellStyle name="Normal 29 4 4_Lcc_inputs" xfId="20956" xr:uid="{00000000-0005-0000-0000-000002520000}"/>
    <cellStyle name="Normal 29 4 5" xfId="20957" xr:uid="{00000000-0005-0000-0000-000003520000}"/>
    <cellStyle name="Normal 29 4 5 2" xfId="20958" xr:uid="{00000000-0005-0000-0000-000004520000}"/>
    <cellStyle name="Normal 29 4 5 2 2" xfId="20959" xr:uid="{00000000-0005-0000-0000-000005520000}"/>
    <cellStyle name="Normal 29 4 5 3" xfId="20960" xr:uid="{00000000-0005-0000-0000-000006520000}"/>
    <cellStyle name="Normal 29 4 6" xfId="20961" xr:uid="{00000000-0005-0000-0000-000007520000}"/>
    <cellStyle name="Normal 29 4 6 2" xfId="20962" xr:uid="{00000000-0005-0000-0000-000008520000}"/>
    <cellStyle name="Normal 29 4 7" xfId="20963" xr:uid="{00000000-0005-0000-0000-000009520000}"/>
    <cellStyle name="Normal 29 4 8" xfId="20964" xr:uid="{00000000-0005-0000-0000-00000A520000}"/>
    <cellStyle name="Normal 29 4 9" xfId="20965" xr:uid="{00000000-0005-0000-0000-00000B520000}"/>
    <cellStyle name="Normal 29 4_Lcc_inputs" xfId="20966" xr:uid="{00000000-0005-0000-0000-00000C520000}"/>
    <cellStyle name="Normal 29 5" xfId="20967" xr:uid="{00000000-0005-0000-0000-00000D520000}"/>
    <cellStyle name="Normal 29 5 2" xfId="20968" xr:uid="{00000000-0005-0000-0000-00000E520000}"/>
    <cellStyle name="Normal 29 5 2 2" xfId="20969" xr:uid="{00000000-0005-0000-0000-00000F520000}"/>
    <cellStyle name="Normal 29 5 2 2 2" xfId="20970" xr:uid="{00000000-0005-0000-0000-000010520000}"/>
    <cellStyle name="Normal 29 5 2 2 2 2" xfId="20971" xr:uid="{00000000-0005-0000-0000-000011520000}"/>
    <cellStyle name="Normal 29 5 2 2 2 2 2" xfId="20972" xr:uid="{00000000-0005-0000-0000-000012520000}"/>
    <cellStyle name="Normal 29 5 2 2 2 3" xfId="20973" xr:uid="{00000000-0005-0000-0000-000013520000}"/>
    <cellStyle name="Normal 29 5 2 2 3" xfId="20974" xr:uid="{00000000-0005-0000-0000-000014520000}"/>
    <cellStyle name="Normal 29 5 2 2 3 2" xfId="20975" xr:uid="{00000000-0005-0000-0000-000015520000}"/>
    <cellStyle name="Normal 29 5 2 2 3 2 2" xfId="20976" xr:uid="{00000000-0005-0000-0000-000016520000}"/>
    <cellStyle name="Normal 29 5 2 2 3 3" xfId="20977" xr:uid="{00000000-0005-0000-0000-000017520000}"/>
    <cellStyle name="Normal 29 5 2 2 4" xfId="20978" xr:uid="{00000000-0005-0000-0000-000018520000}"/>
    <cellStyle name="Normal 29 5 2 2 4 2" xfId="20979" xr:uid="{00000000-0005-0000-0000-000019520000}"/>
    <cellStyle name="Normal 29 5 2 2 5" xfId="20980" xr:uid="{00000000-0005-0000-0000-00001A520000}"/>
    <cellStyle name="Normal 29 5 2 2_Lcc_inputs" xfId="20981" xr:uid="{00000000-0005-0000-0000-00001B520000}"/>
    <cellStyle name="Normal 29 5 2 3" xfId="20982" xr:uid="{00000000-0005-0000-0000-00001C520000}"/>
    <cellStyle name="Normal 29 5 2 3 2" xfId="20983" xr:uid="{00000000-0005-0000-0000-00001D520000}"/>
    <cellStyle name="Normal 29 5 2 3 2 2" xfId="20984" xr:uid="{00000000-0005-0000-0000-00001E520000}"/>
    <cellStyle name="Normal 29 5 2 3 2 3" xfId="20985" xr:uid="{00000000-0005-0000-0000-00001F520000}"/>
    <cellStyle name="Normal 29 5 2 3 3" xfId="20986" xr:uid="{00000000-0005-0000-0000-000020520000}"/>
    <cellStyle name="Normal 29 5 2 3 4" xfId="20987" xr:uid="{00000000-0005-0000-0000-000021520000}"/>
    <cellStyle name="Normal 29 5 2 3_Lcc_inputs" xfId="20988" xr:uid="{00000000-0005-0000-0000-000022520000}"/>
    <cellStyle name="Normal 29 5 2 4" xfId="20989" xr:uid="{00000000-0005-0000-0000-000023520000}"/>
    <cellStyle name="Normal 29 5 2 4 2" xfId="20990" xr:uid="{00000000-0005-0000-0000-000024520000}"/>
    <cellStyle name="Normal 29 5 2 4 2 2" xfId="20991" xr:uid="{00000000-0005-0000-0000-000025520000}"/>
    <cellStyle name="Normal 29 5 2 4 3" xfId="20992" xr:uid="{00000000-0005-0000-0000-000026520000}"/>
    <cellStyle name="Normal 29 5 2 5" xfId="20993" xr:uid="{00000000-0005-0000-0000-000027520000}"/>
    <cellStyle name="Normal 29 5 2 5 2" xfId="20994" xr:uid="{00000000-0005-0000-0000-000028520000}"/>
    <cellStyle name="Normal 29 5 2 6" xfId="20995" xr:uid="{00000000-0005-0000-0000-000029520000}"/>
    <cellStyle name="Normal 29 5 2 7" xfId="20996" xr:uid="{00000000-0005-0000-0000-00002A520000}"/>
    <cellStyle name="Normal 29 5 2 8" xfId="20997" xr:uid="{00000000-0005-0000-0000-00002B520000}"/>
    <cellStyle name="Normal 29 5 2_Lcc_inputs" xfId="20998" xr:uid="{00000000-0005-0000-0000-00002C520000}"/>
    <cellStyle name="Normal 29 5 3" xfId="20999" xr:uid="{00000000-0005-0000-0000-00002D520000}"/>
    <cellStyle name="Normal 29 5 3 2" xfId="21000" xr:uid="{00000000-0005-0000-0000-00002E520000}"/>
    <cellStyle name="Normal 29 5 3 2 2" xfId="21001" xr:uid="{00000000-0005-0000-0000-00002F520000}"/>
    <cellStyle name="Normal 29 5 3 2 2 2" xfId="21002" xr:uid="{00000000-0005-0000-0000-000030520000}"/>
    <cellStyle name="Normal 29 5 3 2 3" xfId="21003" xr:uid="{00000000-0005-0000-0000-000031520000}"/>
    <cellStyle name="Normal 29 5 3 3" xfId="21004" xr:uid="{00000000-0005-0000-0000-000032520000}"/>
    <cellStyle name="Normal 29 5 3 3 2" xfId="21005" xr:uid="{00000000-0005-0000-0000-000033520000}"/>
    <cellStyle name="Normal 29 5 3 3 2 2" xfId="21006" xr:uid="{00000000-0005-0000-0000-000034520000}"/>
    <cellStyle name="Normal 29 5 3 3 3" xfId="21007" xr:uid="{00000000-0005-0000-0000-000035520000}"/>
    <cellStyle name="Normal 29 5 3 4" xfId="21008" xr:uid="{00000000-0005-0000-0000-000036520000}"/>
    <cellStyle name="Normal 29 5 3 4 2" xfId="21009" xr:uid="{00000000-0005-0000-0000-000037520000}"/>
    <cellStyle name="Normal 29 5 3 5" xfId="21010" xr:uid="{00000000-0005-0000-0000-000038520000}"/>
    <cellStyle name="Normal 29 5 3_Lcc_inputs" xfId="21011" xr:uid="{00000000-0005-0000-0000-000039520000}"/>
    <cellStyle name="Normal 29 5 4" xfId="21012" xr:uid="{00000000-0005-0000-0000-00003A520000}"/>
    <cellStyle name="Normal 29 5 4 2" xfId="21013" xr:uid="{00000000-0005-0000-0000-00003B520000}"/>
    <cellStyle name="Normal 29 5 4 2 2" xfId="21014" xr:uid="{00000000-0005-0000-0000-00003C520000}"/>
    <cellStyle name="Normal 29 5 4 2 3" xfId="21015" xr:uid="{00000000-0005-0000-0000-00003D520000}"/>
    <cellStyle name="Normal 29 5 4 3" xfId="21016" xr:uid="{00000000-0005-0000-0000-00003E520000}"/>
    <cellStyle name="Normal 29 5 4 4" xfId="21017" xr:uid="{00000000-0005-0000-0000-00003F520000}"/>
    <cellStyle name="Normal 29 5 4_Lcc_inputs" xfId="21018" xr:uid="{00000000-0005-0000-0000-000040520000}"/>
    <cellStyle name="Normal 29 5 5" xfId="21019" xr:uid="{00000000-0005-0000-0000-000041520000}"/>
    <cellStyle name="Normal 29 5 5 2" xfId="21020" xr:uid="{00000000-0005-0000-0000-000042520000}"/>
    <cellStyle name="Normal 29 5 5 2 2" xfId="21021" xr:uid="{00000000-0005-0000-0000-000043520000}"/>
    <cellStyle name="Normal 29 5 5 3" xfId="21022" xr:uid="{00000000-0005-0000-0000-000044520000}"/>
    <cellStyle name="Normal 29 5 6" xfId="21023" xr:uid="{00000000-0005-0000-0000-000045520000}"/>
    <cellStyle name="Normal 29 5 6 2" xfId="21024" xr:uid="{00000000-0005-0000-0000-000046520000}"/>
    <cellStyle name="Normal 29 5 7" xfId="21025" xr:uid="{00000000-0005-0000-0000-000047520000}"/>
    <cellStyle name="Normal 29 5 8" xfId="21026" xr:uid="{00000000-0005-0000-0000-000048520000}"/>
    <cellStyle name="Normal 29 5 9" xfId="21027" xr:uid="{00000000-0005-0000-0000-000049520000}"/>
    <cellStyle name="Normal 29 5_Lcc_inputs" xfId="21028" xr:uid="{00000000-0005-0000-0000-00004A520000}"/>
    <cellStyle name="Normal 29 6" xfId="21029" xr:uid="{00000000-0005-0000-0000-00004B520000}"/>
    <cellStyle name="Normal 29 6 2" xfId="21030" xr:uid="{00000000-0005-0000-0000-00004C520000}"/>
    <cellStyle name="Normal 29 6 2 2" xfId="21031" xr:uid="{00000000-0005-0000-0000-00004D520000}"/>
    <cellStyle name="Normal 29 6 2 2 2" xfId="21032" xr:uid="{00000000-0005-0000-0000-00004E520000}"/>
    <cellStyle name="Normal 29 6 2 2 2 2" xfId="21033" xr:uid="{00000000-0005-0000-0000-00004F520000}"/>
    <cellStyle name="Normal 29 6 2 2 2 2 2" xfId="21034" xr:uid="{00000000-0005-0000-0000-000050520000}"/>
    <cellStyle name="Normal 29 6 2 2 2 3" xfId="21035" xr:uid="{00000000-0005-0000-0000-000051520000}"/>
    <cellStyle name="Normal 29 6 2 2 3" xfId="21036" xr:uid="{00000000-0005-0000-0000-000052520000}"/>
    <cellStyle name="Normal 29 6 2 2 3 2" xfId="21037" xr:uid="{00000000-0005-0000-0000-000053520000}"/>
    <cellStyle name="Normal 29 6 2 2 3 2 2" xfId="21038" xr:uid="{00000000-0005-0000-0000-000054520000}"/>
    <cellStyle name="Normal 29 6 2 2 3 3" xfId="21039" xr:uid="{00000000-0005-0000-0000-000055520000}"/>
    <cellStyle name="Normal 29 6 2 2 4" xfId="21040" xr:uid="{00000000-0005-0000-0000-000056520000}"/>
    <cellStyle name="Normal 29 6 2 2 4 2" xfId="21041" xr:uid="{00000000-0005-0000-0000-000057520000}"/>
    <cellStyle name="Normal 29 6 2 2 5" xfId="21042" xr:uid="{00000000-0005-0000-0000-000058520000}"/>
    <cellStyle name="Normal 29 6 2 2_Lcc_inputs" xfId="21043" xr:uid="{00000000-0005-0000-0000-000059520000}"/>
    <cellStyle name="Normal 29 6 2 3" xfId="21044" xr:uid="{00000000-0005-0000-0000-00005A520000}"/>
    <cellStyle name="Normal 29 6 2 3 2" xfId="21045" xr:uid="{00000000-0005-0000-0000-00005B520000}"/>
    <cellStyle name="Normal 29 6 2 3 2 2" xfId="21046" xr:uid="{00000000-0005-0000-0000-00005C520000}"/>
    <cellStyle name="Normal 29 6 2 3 2 3" xfId="21047" xr:uid="{00000000-0005-0000-0000-00005D520000}"/>
    <cellStyle name="Normal 29 6 2 3 3" xfId="21048" xr:uid="{00000000-0005-0000-0000-00005E520000}"/>
    <cellStyle name="Normal 29 6 2 3 4" xfId="21049" xr:uid="{00000000-0005-0000-0000-00005F520000}"/>
    <cellStyle name="Normal 29 6 2 3_Lcc_inputs" xfId="21050" xr:uid="{00000000-0005-0000-0000-000060520000}"/>
    <cellStyle name="Normal 29 6 2 4" xfId="21051" xr:uid="{00000000-0005-0000-0000-000061520000}"/>
    <cellStyle name="Normal 29 6 2 4 2" xfId="21052" xr:uid="{00000000-0005-0000-0000-000062520000}"/>
    <cellStyle name="Normal 29 6 2 4 2 2" xfId="21053" xr:uid="{00000000-0005-0000-0000-000063520000}"/>
    <cellStyle name="Normal 29 6 2 4 3" xfId="21054" xr:uid="{00000000-0005-0000-0000-000064520000}"/>
    <cellStyle name="Normal 29 6 2 5" xfId="21055" xr:uid="{00000000-0005-0000-0000-000065520000}"/>
    <cellStyle name="Normal 29 6 2 5 2" xfId="21056" xr:uid="{00000000-0005-0000-0000-000066520000}"/>
    <cellStyle name="Normal 29 6 2 6" xfId="21057" xr:uid="{00000000-0005-0000-0000-000067520000}"/>
    <cellStyle name="Normal 29 6 2 7" xfId="21058" xr:uid="{00000000-0005-0000-0000-000068520000}"/>
    <cellStyle name="Normal 29 6 2 8" xfId="21059" xr:uid="{00000000-0005-0000-0000-000069520000}"/>
    <cellStyle name="Normal 29 6 2_Lcc_inputs" xfId="21060" xr:uid="{00000000-0005-0000-0000-00006A520000}"/>
    <cellStyle name="Normal 29 6 3" xfId="21061" xr:uid="{00000000-0005-0000-0000-00006B520000}"/>
    <cellStyle name="Normal 29 6 3 2" xfId="21062" xr:uid="{00000000-0005-0000-0000-00006C520000}"/>
    <cellStyle name="Normal 29 6 3 2 2" xfId="21063" xr:uid="{00000000-0005-0000-0000-00006D520000}"/>
    <cellStyle name="Normal 29 6 3 2 2 2" xfId="21064" xr:uid="{00000000-0005-0000-0000-00006E520000}"/>
    <cellStyle name="Normal 29 6 3 2 3" xfId="21065" xr:uid="{00000000-0005-0000-0000-00006F520000}"/>
    <cellStyle name="Normal 29 6 3 3" xfId="21066" xr:uid="{00000000-0005-0000-0000-000070520000}"/>
    <cellStyle name="Normal 29 6 3 3 2" xfId="21067" xr:uid="{00000000-0005-0000-0000-000071520000}"/>
    <cellStyle name="Normal 29 6 3 3 2 2" xfId="21068" xr:uid="{00000000-0005-0000-0000-000072520000}"/>
    <cellStyle name="Normal 29 6 3 3 3" xfId="21069" xr:uid="{00000000-0005-0000-0000-000073520000}"/>
    <cellStyle name="Normal 29 6 3 4" xfId="21070" xr:uid="{00000000-0005-0000-0000-000074520000}"/>
    <cellStyle name="Normal 29 6 3 4 2" xfId="21071" xr:uid="{00000000-0005-0000-0000-000075520000}"/>
    <cellStyle name="Normal 29 6 3 5" xfId="21072" xr:uid="{00000000-0005-0000-0000-000076520000}"/>
    <cellStyle name="Normal 29 6 3_Lcc_inputs" xfId="21073" xr:uid="{00000000-0005-0000-0000-000077520000}"/>
    <cellStyle name="Normal 29 6 4" xfId="21074" xr:uid="{00000000-0005-0000-0000-000078520000}"/>
    <cellStyle name="Normal 29 6 4 2" xfId="21075" xr:uid="{00000000-0005-0000-0000-000079520000}"/>
    <cellStyle name="Normal 29 6 4 2 2" xfId="21076" xr:uid="{00000000-0005-0000-0000-00007A520000}"/>
    <cellStyle name="Normal 29 6 4 2 3" xfId="21077" xr:uid="{00000000-0005-0000-0000-00007B520000}"/>
    <cellStyle name="Normal 29 6 4 3" xfId="21078" xr:uid="{00000000-0005-0000-0000-00007C520000}"/>
    <cellStyle name="Normal 29 6 4 4" xfId="21079" xr:uid="{00000000-0005-0000-0000-00007D520000}"/>
    <cellStyle name="Normal 29 6 4_Lcc_inputs" xfId="21080" xr:uid="{00000000-0005-0000-0000-00007E520000}"/>
    <cellStyle name="Normal 29 6 5" xfId="21081" xr:uid="{00000000-0005-0000-0000-00007F520000}"/>
    <cellStyle name="Normal 29 6 5 2" xfId="21082" xr:uid="{00000000-0005-0000-0000-000080520000}"/>
    <cellStyle name="Normal 29 6 5 2 2" xfId="21083" xr:uid="{00000000-0005-0000-0000-000081520000}"/>
    <cellStyle name="Normal 29 6 5 3" xfId="21084" xr:uid="{00000000-0005-0000-0000-000082520000}"/>
    <cellStyle name="Normal 29 6 6" xfId="21085" xr:uid="{00000000-0005-0000-0000-000083520000}"/>
    <cellStyle name="Normal 29 6 6 2" xfId="21086" xr:uid="{00000000-0005-0000-0000-000084520000}"/>
    <cellStyle name="Normal 29 6 7" xfId="21087" xr:uid="{00000000-0005-0000-0000-000085520000}"/>
    <cellStyle name="Normal 29 6 8" xfId="21088" xr:uid="{00000000-0005-0000-0000-000086520000}"/>
    <cellStyle name="Normal 29 6 9" xfId="21089" xr:uid="{00000000-0005-0000-0000-000087520000}"/>
    <cellStyle name="Normal 29 6_Lcc_inputs" xfId="21090" xr:uid="{00000000-0005-0000-0000-000088520000}"/>
    <cellStyle name="Normal 29 7" xfId="21091" xr:uid="{00000000-0005-0000-0000-000089520000}"/>
    <cellStyle name="Normal 29 7 2" xfId="21092" xr:uid="{00000000-0005-0000-0000-00008A520000}"/>
    <cellStyle name="Normal 29 7 2 2" xfId="21093" xr:uid="{00000000-0005-0000-0000-00008B520000}"/>
    <cellStyle name="Normal 29 7 2 2 2" xfId="21094" xr:uid="{00000000-0005-0000-0000-00008C520000}"/>
    <cellStyle name="Normal 29 7 2 2 2 2" xfId="21095" xr:uid="{00000000-0005-0000-0000-00008D520000}"/>
    <cellStyle name="Normal 29 7 2 2 2 2 2" xfId="21096" xr:uid="{00000000-0005-0000-0000-00008E520000}"/>
    <cellStyle name="Normal 29 7 2 2 2 3" xfId="21097" xr:uid="{00000000-0005-0000-0000-00008F520000}"/>
    <cellStyle name="Normal 29 7 2 2 3" xfId="21098" xr:uid="{00000000-0005-0000-0000-000090520000}"/>
    <cellStyle name="Normal 29 7 2 2 3 2" xfId="21099" xr:uid="{00000000-0005-0000-0000-000091520000}"/>
    <cellStyle name="Normal 29 7 2 2 3 2 2" xfId="21100" xr:uid="{00000000-0005-0000-0000-000092520000}"/>
    <cellStyle name="Normal 29 7 2 2 3 3" xfId="21101" xr:uid="{00000000-0005-0000-0000-000093520000}"/>
    <cellStyle name="Normal 29 7 2 2 4" xfId="21102" xr:uid="{00000000-0005-0000-0000-000094520000}"/>
    <cellStyle name="Normal 29 7 2 2 4 2" xfId="21103" xr:uid="{00000000-0005-0000-0000-000095520000}"/>
    <cellStyle name="Normal 29 7 2 2 5" xfId="21104" xr:uid="{00000000-0005-0000-0000-000096520000}"/>
    <cellStyle name="Normal 29 7 2 2_Lcc_inputs" xfId="21105" xr:uid="{00000000-0005-0000-0000-000097520000}"/>
    <cellStyle name="Normal 29 7 2 3" xfId="21106" xr:uid="{00000000-0005-0000-0000-000098520000}"/>
    <cellStyle name="Normal 29 7 2 3 2" xfId="21107" xr:uid="{00000000-0005-0000-0000-000099520000}"/>
    <cellStyle name="Normal 29 7 2 3 2 2" xfId="21108" xr:uid="{00000000-0005-0000-0000-00009A520000}"/>
    <cellStyle name="Normal 29 7 2 3 2 3" xfId="21109" xr:uid="{00000000-0005-0000-0000-00009B520000}"/>
    <cellStyle name="Normal 29 7 2 3 3" xfId="21110" xr:uid="{00000000-0005-0000-0000-00009C520000}"/>
    <cellStyle name="Normal 29 7 2 3 4" xfId="21111" xr:uid="{00000000-0005-0000-0000-00009D520000}"/>
    <cellStyle name="Normal 29 7 2 3_Lcc_inputs" xfId="21112" xr:uid="{00000000-0005-0000-0000-00009E520000}"/>
    <cellStyle name="Normal 29 7 2 4" xfId="21113" xr:uid="{00000000-0005-0000-0000-00009F520000}"/>
    <cellStyle name="Normal 29 7 2 4 2" xfId="21114" xr:uid="{00000000-0005-0000-0000-0000A0520000}"/>
    <cellStyle name="Normal 29 7 2 4 2 2" xfId="21115" xr:uid="{00000000-0005-0000-0000-0000A1520000}"/>
    <cellStyle name="Normal 29 7 2 4 3" xfId="21116" xr:uid="{00000000-0005-0000-0000-0000A2520000}"/>
    <cellStyle name="Normal 29 7 2 5" xfId="21117" xr:uid="{00000000-0005-0000-0000-0000A3520000}"/>
    <cellStyle name="Normal 29 7 2 5 2" xfId="21118" xr:uid="{00000000-0005-0000-0000-0000A4520000}"/>
    <cellStyle name="Normal 29 7 2 6" xfId="21119" xr:uid="{00000000-0005-0000-0000-0000A5520000}"/>
    <cellStyle name="Normal 29 7 2 7" xfId="21120" xr:uid="{00000000-0005-0000-0000-0000A6520000}"/>
    <cellStyle name="Normal 29 7 2 8" xfId="21121" xr:uid="{00000000-0005-0000-0000-0000A7520000}"/>
    <cellStyle name="Normal 29 7 2_Lcc_inputs" xfId="21122" xr:uid="{00000000-0005-0000-0000-0000A8520000}"/>
    <cellStyle name="Normal 29 7 3" xfId="21123" xr:uid="{00000000-0005-0000-0000-0000A9520000}"/>
    <cellStyle name="Normal 29 7 3 2" xfId="21124" xr:uid="{00000000-0005-0000-0000-0000AA520000}"/>
    <cellStyle name="Normal 29 7 3 2 2" xfId="21125" xr:uid="{00000000-0005-0000-0000-0000AB520000}"/>
    <cellStyle name="Normal 29 7 3 2 2 2" xfId="21126" xr:uid="{00000000-0005-0000-0000-0000AC520000}"/>
    <cellStyle name="Normal 29 7 3 2 3" xfId="21127" xr:uid="{00000000-0005-0000-0000-0000AD520000}"/>
    <cellStyle name="Normal 29 7 3 3" xfId="21128" xr:uid="{00000000-0005-0000-0000-0000AE520000}"/>
    <cellStyle name="Normal 29 7 3 3 2" xfId="21129" xr:uid="{00000000-0005-0000-0000-0000AF520000}"/>
    <cellStyle name="Normal 29 7 3 3 2 2" xfId="21130" xr:uid="{00000000-0005-0000-0000-0000B0520000}"/>
    <cellStyle name="Normal 29 7 3 3 3" xfId="21131" xr:uid="{00000000-0005-0000-0000-0000B1520000}"/>
    <cellStyle name="Normal 29 7 3 4" xfId="21132" xr:uid="{00000000-0005-0000-0000-0000B2520000}"/>
    <cellStyle name="Normal 29 7 3 4 2" xfId="21133" xr:uid="{00000000-0005-0000-0000-0000B3520000}"/>
    <cellStyle name="Normal 29 7 3 5" xfId="21134" xr:uid="{00000000-0005-0000-0000-0000B4520000}"/>
    <cellStyle name="Normal 29 7 3_Lcc_inputs" xfId="21135" xr:uid="{00000000-0005-0000-0000-0000B5520000}"/>
    <cellStyle name="Normal 29 7 4" xfId="21136" xr:uid="{00000000-0005-0000-0000-0000B6520000}"/>
    <cellStyle name="Normal 29 7 4 2" xfId="21137" xr:uid="{00000000-0005-0000-0000-0000B7520000}"/>
    <cellStyle name="Normal 29 7 4 2 2" xfId="21138" xr:uid="{00000000-0005-0000-0000-0000B8520000}"/>
    <cellStyle name="Normal 29 7 4 2 3" xfId="21139" xr:uid="{00000000-0005-0000-0000-0000B9520000}"/>
    <cellStyle name="Normal 29 7 4 3" xfId="21140" xr:uid="{00000000-0005-0000-0000-0000BA520000}"/>
    <cellStyle name="Normal 29 7 4 4" xfId="21141" xr:uid="{00000000-0005-0000-0000-0000BB520000}"/>
    <cellStyle name="Normal 29 7 4_Lcc_inputs" xfId="21142" xr:uid="{00000000-0005-0000-0000-0000BC520000}"/>
    <cellStyle name="Normal 29 7 5" xfId="21143" xr:uid="{00000000-0005-0000-0000-0000BD520000}"/>
    <cellStyle name="Normal 29 7 5 2" xfId="21144" xr:uid="{00000000-0005-0000-0000-0000BE520000}"/>
    <cellStyle name="Normal 29 7 5 2 2" xfId="21145" xr:uid="{00000000-0005-0000-0000-0000BF520000}"/>
    <cellStyle name="Normal 29 7 5 3" xfId="21146" xr:uid="{00000000-0005-0000-0000-0000C0520000}"/>
    <cellStyle name="Normal 29 7 6" xfId="21147" xr:uid="{00000000-0005-0000-0000-0000C1520000}"/>
    <cellStyle name="Normal 29 7 6 2" xfId="21148" xr:uid="{00000000-0005-0000-0000-0000C2520000}"/>
    <cellStyle name="Normal 29 7 7" xfId="21149" xr:uid="{00000000-0005-0000-0000-0000C3520000}"/>
    <cellStyle name="Normal 29 7 8" xfId="21150" xr:uid="{00000000-0005-0000-0000-0000C4520000}"/>
    <cellStyle name="Normal 29 7 9" xfId="21151" xr:uid="{00000000-0005-0000-0000-0000C5520000}"/>
    <cellStyle name="Normal 29 7_Lcc_inputs" xfId="21152" xr:uid="{00000000-0005-0000-0000-0000C6520000}"/>
    <cellStyle name="Normal 29 8" xfId="21153" xr:uid="{00000000-0005-0000-0000-0000C7520000}"/>
    <cellStyle name="Normal 29 8 2" xfId="21154" xr:uid="{00000000-0005-0000-0000-0000C8520000}"/>
    <cellStyle name="Normal 29 8 2 2" xfId="21155" xr:uid="{00000000-0005-0000-0000-0000C9520000}"/>
    <cellStyle name="Normal 29 8 2 2 2" xfId="21156" xr:uid="{00000000-0005-0000-0000-0000CA520000}"/>
    <cellStyle name="Normal 29 8 2 2 2 2" xfId="21157" xr:uid="{00000000-0005-0000-0000-0000CB520000}"/>
    <cellStyle name="Normal 29 8 2 2 3" xfId="21158" xr:uid="{00000000-0005-0000-0000-0000CC520000}"/>
    <cellStyle name="Normal 29 8 2 3" xfId="21159" xr:uid="{00000000-0005-0000-0000-0000CD520000}"/>
    <cellStyle name="Normal 29 8 2 3 2" xfId="21160" xr:uid="{00000000-0005-0000-0000-0000CE520000}"/>
    <cellStyle name="Normal 29 8 2 3 2 2" xfId="21161" xr:uid="{00000000-0005-0000-0000-0000CF520000}"/>
    <cellStyle name="Normal 29 8 2 3 3" xfId="21162" xr:uid="{00000000-0005-0000-0000-0000D0520000}"/>
    <cellStyle name="Normal 29 8 2 4" xfId="21163" xr:uid="{00000000-0005-0000-0000-0000D1520000}"/>
    <cellStyle name="Normal 29 8 2 4 2" xfId="21164" xr:uid="{00000000-0005-0000-0000-0000D2520000}"/>
    <cellStyle name="Normal 29 8 2 5" xfId="21165" xr:uid="{00000000-0005-0000-0000-0000D3520000}"/>
    <cellStyle name="Normal 29 8 2_Lcc_inputs" xfId="21166" xr:uid="{00000000-0005-0000-0000-0000D4520000}"/>
    <cellStyle name="Normal 29 8 3" xfId="21167" xr:uid="{00000000-0005-0000-0000-0000D5520000}"/>
    <cellStyle name="Normal 29 8 3 2" xfId="21168" xr:uid="{00000000-0005-0000-0000-0000D6520000}"/>
    <cellStyle name="Normal 29 8 3 2 2" xfId="21169" xr:uid="{00000000-0005-0000-0000-0000D7520000}"/>
    <cellStyle name="Normal 29 8 3 2 3" xfId="21170" xr:uid="{00000000-0005-0000-0000-0000D8520000}"/>
    <cellStyle name="Normal 29 8 3 3" xfId="21171" xr:uid="{00000000-0005-0000-0000-0000D9520000}"/>
    <cellStyle name="Normal 29 8 3 4" xfId="21172" xr:uid="{00000000-0005-0000-0000-0000DA520000}"/>
    <cellStyle name="Normal 29 8 3_Lcc_inputs" xfId="21173" xr:uid="{00000000-0005-0000-0000-0000DB520000}"/>
    <cellStyle name="Normal 29 8 4" xfId="21174" xr:uid="{00000000-0005-0000-0000-0000DC520000}"/>
    <cellStyle name="Normal 29 8 4 2" xfId="21175" xr:uid="{00000000-0005-0000-0000-0000DD520000}"/>
    <cellStyle name="Normal 29 8 4 2 2" xfId="21176" xr:uid="{00000000-0005-0000-0000-0000DE520000}"/>
    <cellStyle name="Normal 29 8 4 3" xfId="21177" xr:uid="{00000000-0005-0000-0000-0000DF520000}"/>
    <cellStyle name="Normal 29 8 5" xfId="21178" xr:uid="{00000000-0005-0000-0000-0000E0520000}"/>
    <cellStyle name="Normal 29 8 5 2" xfId="21179" xr:uid="{00000000-0005-0000-0000-0000E1520000}"/>
    <cellStyle name="Normal 29 8 6" xfId="21180" xr:uid="{00000000-0005-0000-0000-0000E2520000}"/>
    <cellStyle name="Normal 29 8 7" xfId="21181" xr:uid="{00000000-0005-0000-0000-0000E3520000}"/>
    <cellStyle name="Normal 29 8 8" xfId="21182" xr:uid="{00000000-0005-0000-0000-0000E4520000}"/>
    <cellStyle name="Normal 29 8_Lcc_inputs" xfId="21183" xr:uid="{00000000-0005-0000-0000-0000E5520000}"/>
    <cellStyle name="Normal 29 9" xfId="21184" xr:uid="{00000000-0005-0000-0000-0000E6520000}"/>
    <cellStyle name="Normal 29 9 2" xfId="21185" xr:uid="{00000000-0005-0000-0000-0000E7520000}"/>
    <cellStyle name="Normal 29 9 2 2" xfId="21186" xr:uid="{00000000-0005-0000-0000-0000E8520000}"/>
    <cellStyle name="Normal 29 9 2 2 2" xfId="21187" xr:uid="{00000000-0005-0000-0000-0000E9520000}"/>
    <cellStyle name="Normal 29 9 2 2 2 2" xfId="21188" xr:uid="{00000000-0005-0000-0000-0000EA520000}"/>
    <cellStyle name="Normal 29 9 2 2 3" xfId="21189" xr:uid="{00000000-0005-0000-0000-0000EB520000}"/>
    <cellStyle name="Normal 29 9 2 3" xfId="21190" xr:uid="{00000000-0005-0000-0000-0000EC520000}"/>
    <cellStyle name="Normal 29 9 2 3 2" xfId="21191" xr:uid="{00000000-0005-0000-0000-0000ED520000}"/>
    <cellStyle name="Normal 29 9 2 3 2 2" xfId="21192" xr:uid="{00000000-0005-0000-0000-0000EE520000}"/>
    <cellStyle name="Normal 29 9 2 3 3" xfId="21193" xr:uid="{00000000-0005-0000-0000-0000EF520000}"/>
    <cellStyle name="Normal 29 9 2 4" xfId="21194" xr:uid="{00000000-0005-0000-0000-0000F0520000}"/>
    <cellStyle name="Normal 29 9 2 4 2" xfId="21195" xr:uid="{00000000-0005-0000-0000-0000F1520000}"/>
    <cellStyle name="Normal 29 9 2 5" xfId="21196" xr:uid="{00000000-0005-0000-0000-0000F2520000}"/>
    <cellStyle name="Normal 29 9 2_Lcc_inputs" xfId="21197" xr:uid="{00000000-0005-0000-0000-0000F3520000}"/>
    <cellStyle name="Normal 29 9 3" xfId="21198" xr:uid="{00000000-0005-0000-0000-0000F4520000}"/>
    <cellStyle name="Normal 29 9 3 2" xfId="21199" xr:uid="{00000000-0005-0000-0000-0000F5520000}"/>
    <cellStyle name="Normal 29 9 3 2 2" xfId="21200" xr:uid="{00000000-0005-0000-0000-0000F6520000}"/>
    <cellStyle name="Normal 29 9 3 2 3" xfId="21201" xr:uid="{00000000-0005-0000-0000-0000F7520000}"/>
    <cellStyle name="Normal 29 9 3 3" xfId="21202" xr:uid="{00000000-0005-0000-0000-0000F8520000}"/>
    <cellStyle name="Normal 29 9 3 4" xfId="21203" xr:uid="{00000000-0005-0000-0000-0000F9520000}"/>
    <cellStyle name="Normal 29 9 3_Lcc_inputs" xfId="21204" xr:uid="{00000000-0005-0000-0000-0000FA520000}"/>
    <cellStyle name="Normal 29 9 4" xfId="21205" xr:uid="{00000000-0005-0000-0000-0000FB520000}"/>
    <cellStyle name="Normal 29 9 4 2" xfId="21206" xr:uid="{00000000-0005-0000-0000-0000FC520000}"/>
    <cellStyle name="Normal 29 9 4 2 2" xfId="21207" xr:uid="{00000000-0005-0000-0000-0000FD520000}"/>
    <cellStyle name="Normal 29 9 4 3" xfId="21208" xr:uid="{00000000-0005-0000-0000-0000FE520000}"/>
    <cellStyle name="Normal 29 9 5" xfId="21209" xr:uid="{00000000-0005-0000-0000-0000FF520000}"/>
    <cellStyle name="Normal 29 9 5 2" xfId="21210" xr:uid="{00000000-0005-0000-0000-000000530000}"/>
    <cellStyle name="Normal 29 9 6" xfId="21211" xr:uid="{00000000-0005-0000-0000-000001530000}"/>
    <cellStyle name="Normal 29 9 7" xfId="21212" xr:uid="{00000000-0005-0000-0000-000002530000}"/>
    <cellStyle name="Normal 29 9 8" xfId="21213" xr:uid="{00000000-0005-0000-0000-000003530000}"/>
    <cellStyle name="Normal 29 9_Lcc_inputs" xfId="21214" xr:uid="{00000000-0005-0000-0000-000004530000}"/>
    <cellStyle name="Normal 29_Lcc_inputs" xfId="21215" xr:uid="{00000000-0005-0000-0000-000005530000}"/>
    <cellStyle name="Normal 3" xfId="10" xr:uid="{00000000-0005-0000-0000-000006530000}"/>
    <cellStyle name="Normal 3 10" xfId="21216" xr:uid="{00000000-0005-0000-0000-000007530000}"/>
    <cellStyle name="Normal 3 10 10" xfId="21217" xr:uid="{00000000-0005-0000-0000-000008530000}"/>
    <cellStyle name="Normal 3 10 10 2" xfId="21218" xr:uid="{00000000-0005-0000-0000-000009530000}"/>
    <cellStyle name="Normal 3 10 10 2 2" xfId="21219" xr:uid="{00000000-0005-0000-0000-00000A530000}"/>
    <cellStyle name="Normal 3 10 10 3" xfId="21220" xr:uid="{00000000-0005-0000-0000-00000B530000}"/>
    <cellStyle name="Normal 3 10 11" xfId="21221" xr:uid="{00000000-0005-0000-0000-00000C530000}"/>
    <cellStyle name="Normal 3 10 11 2" xfId="21222" xr:uid="{00000000-0005-0000-0000-00000D530000}"/>
    <cellStyle name="Normal 3 10 11 2 2" xfId="21223" xr:uid="{00000000-0005-0000-0000-00000E530000}"/>
    <cellStyle name="Normal 3 10 11 3" xfId="21224" xr:uid="{00000000-0005-0000-0000-00000F530000}"/>
    <cellStyle name="Normal 3 10 12" xfId="21225" xr:uid="{00000000-0005-0000-0000-000010530000}"/>
    <cellStyle name="Normal 3 10 12 2" xfId="21226" xr:uid="{00000000-0005-0000-0000-000011530000}"/>
    <cellStyle name="Normal 3 10 12 2 2" xfId="21227" xr:uid="{00000000-0005-0000-0000-000012530000}"/>
    <cellStyle name="Normal 3 10 12 3" xfId="21228" xr:uid="{00000000-0005-0000-0000-000013530000}"/>
    <cellStyle name="Normal 3 10 13" xfId="21229" xr:uid="{00000000-0005-0000-0000-000014530000}"/>
    <cellStyle name="Normal 3 10 13 2" xfId="21230" xr:uid="{00000000-0005-0000-0000-000015530000}"/>
    <cellStyle name="Normal 3 10 13 2 2" xfId="21231" xr:uid="{00000000-0005-0000-0000-000016530000}"/>
    <cellStyle name="Normal 3 10 13 3" xfId="21232" xr:uid="{00000000-0005-0000-0000-000017530000}"/>
    <cellStyle name="Normal 3 10 14" xfId="21233" xr:uid="{00000000-0005-0000-0000-000018530000}"/>
    <cellStyle name="Normal 3 10 14 2" xfId="21234" xr:uid="{00000000-0005-0000-0000-000019530000}"/>
    <cellStyle name="Normal 3 10 14 2 2" xfId="21235" xr:uid="{00000000-0005-0000-0000-00001A530000}"/>
    <cellStyle name="Normal 3 10 14 3" xfId="21236" xr:uid="{00000000-0005-0000-0000-00001B530000}"/>
    <cellStyle name="Normal 3 10 15" xfId="21237" xr:uid="{00000000-0005-0000-0000-00001C530000}"/>
    <cellStyle name="Normal 3 10 15 2" xfId="21238" xr:uid="{00000000-0005-0000-0000-00001D530000}"/>
    <cellStyle name="Normal 3 10 15 2 2" xfId="21239" xr:uid="{00000000-0005-0000-0000-00001E530000}"/>
    <cellStyle name="Normal 3 10 15 3" xfId="21240" xr:uid="{00000000-0005-0000-0000-00001F530000}"/>
    <cellStyle name="Normal 3 10 16" xfId="21241" xr:uid="{00000000-0005-0000-0000-000020530000}"/>
    <cellStyle name="Normal 3 10 16 2" xfId="21242" xr:uid="{00000000-0005-0000-0000-000021530000}"/>
    <cellStyle name="Normal 3 10 16 2 2" xfId="21243" xr:uid="{00000000-0005-0000-0000-000022530000}"/>
    <cellStyle name="Normal 3 10 16 3" xfId="21244" xr:uid="{00000000-0005-0000-0000-000023530000}"/>
    <cellStyle name="Normal 3 10 17" xfId="21245" xr:uid="{00000000-0005-0000-0000-000024530000}"/>
    <cellStyle name="Normal 3 10 17 2" xfId="21246" xr:uid="{00000000-0005-0000-0000-000025530000}"/>
    <cellStyle name="Normal 3 10 17 2 2" xfId="21247" xr:uid="{00000000-0005-0000-0000-000026530000}"/>
    <cellStyle name="Normal 3 10 17 3" xfId="21248" xr:uid="{00000000-0005-0000-0000-000027530000}"/>
    <cellStyle name="Normal 3 10 18" xfId="21249" xr:uid="{00000000-0005-0000-0000-000028530000}"/>
    <cellStyle name="Normal 3 10 18 2" xfId="21250" xr:uid="{00000000-0005-0000-0000-000029530000}"/>
    <cellStyle name="Normal 3 10 18 2 2" xfId="21251" xr:uid="{00000000-0005-0000-0000-00002A530000}"/>
    <cellStyle name="Normal 3 10 18 3" xfId="21252" xr:uid="{00000000-0005-0000-0000-00002B530000}"/>
    <cellStyle name="Normal 3 10 19" xfId="21253" xr:uid="{00000000-0005-0000-0000-00002C530000}"/>
    <cellStyle name="Normal 3 10 19 2" xfId="21254" xr:uid="{00000000-0005-0000-0000-00002D530000}"/>
    <cellStyle name="Normal 3 10 19 2 2" xfId="21255" xr:uid="{00000000-0005-0000-0000-00002E530000}"/>
    <cellStyle name="Normal 3 10 19 3" xfId="21256" xr:uid="{00000000-0005-0000-0000-00002F530000}"/>
    <cellStyle name="Normal 3 10 2" xfId="21257" xr:uid="{00000000-0005-0000-0000-000030530000}"/>
    <cellStyle name="Normal 3 10 2 2" xfId="21258" xr:uid="{00000000-0005-0000-0000-000031530000}"/>
    <cellStyle name="Normal 3 10 2 2 2" xfId="21259" xr:uid="{00000000-0005-0000-0000-000032530000}"/>
    <cellStyle name="Normal 3 10 2 3" xfId="21260" xr:uid="{00000000-0005-0000-0000-000033530000}"/>
    <cellStyle name="Normal 3 10 20" xfId="21261" xr:uid="{00000000-0005-0000-0000-000034530000}"/>
    <cellStyle name="Normal 3 10 20 2" xfId="21262" xr:uid="{00000000-0005-0000-0000-000035530000}"/>
    <cellStyle name="Normal 3 10 20 2 2" xfId="21263" xr:uid="{00000000-0005-0000-0000-000036530000}"/>
    <cellStyle name="Normal 3 10 20 3" xfId="21264" xr:uid="{00000000-0005-0000-0000-000037530000}"/>
    <cellStyle name="Normal 3 10 21" xfId="21265" xr:uid="{00000000-0005-0000-0000-000038530000}"/>
    <cellStyle name="Normal 3 10 21 2" xfId="21266" xr:uid="{00000000-0005-0000-0000-000039530000}"/>
    <cellStyle name="Normal 3 10 21 2 2" xfId="21267" xr:uid="{00000000-0005-0000-0000-00003A530000}"/>
    <cellStyle name="Normal 3 10 21 3" xfId="21268" xr:uid="{00000000-0005-0000-0000-00003B530000}"/>
    <cellStyle name="Normal 3 10 22" xfId="21269" xr:uid="{00000000-0005-0000-0000-00003C530000}"/>
    <cellStyle name="Normal 3 10 22 2" xfId="21270" xr:uid="{00000000-0005-0000-0000-00003D530000}"/>
    <cellStyle name="Normal 3 10 22 2 2" xfId="21271" xr:uid="{00000000-0005-0000-0000-00003E530000}"/>
    <cellStyle name="Normal 3 10 22 3" xfId="21272" xr:uid="{00000000-0005-0000-0000-00003F530000}"/>
    <cellStyle name="Normal 3 10 23" xfId="21273" xr:uid="{00000000-0005-0000-0000-000040530000}"/>
    <cellStyle name="Normal 3 10 23 2" xfId="21274" xr:uid="{00000000-0005-0000-0000-000041530000}"/>
    <cellStyle name="Normal 3 10 23 2 2" xfId="21275" xr:uid="{00000000-0005-0000-0000-000042530000}"/>
    <cellStyle name="Normal 3 10 23 3" xfId="21276" xr:uid="{00000000-0005-0000-0000-000043530000}"/>
    <cellStyle name="Normal 3 10 24" xfId="21277" xr:uid="{00000000-0005-0000-0000-000044530000}"/>
    <cellStyle name="Normal 3 10 24 2" xfId="21278" xr:uid="{00000000-0005-0000-0000-000045530000}"/>
    <cellStyle name="Normal 3 10 25" xfId="21279" xr:uid="{00000000-0005-0000-0000-000046530000}"/>
    <cellStyle name="Normal 3 10 26" xfId="21280" xr:uid="{00000000-0005-0000-0000-000047530000}"/>
    <cellStyle name="Normal 3 10 3" xfId="21281" xr:uid="{00000000-0005-0000-0000-000048530000}"/>
    <cellStyle name="Normal 3 10 3 2" xfId="21282" xr:uid="{00000000-0005-0000-0000-000049530000}"/>
    <cellStyle name="Normal 3 10 3 2 2" xfId="21283" xr:uid="{00000000-0005-0000-0000-00004A530000}"/>
    <cellStyle name="Normal 3 10 3 3" xfId="21284" xr:uid="{00000000-0005-0000-0000-00004B530000}"/>
    <cellStyle name="Normal 3 10 4" xfId="21285" xr:uid="{00000000-0005-0000-0000-00004C530000}"/>
    <cellStyle name="Normal 3 10 4 2" xfId="21286" xr:uid="{00000000-0005-0000-0000-00004D530000}"/>
    <cellStyle name="Normal 3 10 4 2 2" xfId="21287" xr:uid="{00000000-0005-0000-0000-00004E530000}"/>
    <cellStyle name="Normal 3 10 4 3" xfId="21288" xr:uid="{00000000-0005-0000-0000-00004F530000}"/>
    <cellStyle name="Normal 3 10 5" xfId="21289" xr:uid="{00000000-0005-0000-0000-000050530000}"/>
    <cellStyle name="Normal 3 10 5 2" xfId="21290" xr:uid="{00000000-0005-0000-0000-000051530000}"/>
    <cellStyle name="Normal 3 10 5 2 2" xfId="21291" xr:uid="{00000000-0005-0000-0000-000052530000}"/>
    <cellStyle name="Normal 3 10 5 3" xfId="21292" xr:uid="{00000000-0005-0000-0000-000053530000}"/>
    <cellStyle name="Normal 3 10 6" xfId="21293" xr:uid="{00000000-0005-0000-0000-000054530000}"/>
    <cellStyle name="Normal 3 10 6 2" xfId="21294" xr:uid="{00000000-0005-0000-0000-000055530000}"/>
    <cellStyle name="Normal 3 10 6 2 2" xfId="21295" xr:uid="{00000000-0005-0000-0000-000056530000}"/>
    <cellStyle name="Normal 3 10 6 3" xfId="21296" xr:uid="{00000000-0005-0000-0000-000057530000}"/>
    <cellStyle name="Normal 3 10 7" xfId="21297" xr:uid="{00000000-0005-0000-0000-000058530000}"/>
    <cellStyle name="Normal 3 10 7 2" xfId="21298" xr:uid="{00000000-0005-0000-0000-000059530000}"/>
    <cellStyle name="Normal 3 10 7 2 2" xfId="21299" xr:uid="{00000000-0005-0000-0000-00005A530000}"/>
    <cellStyle name="Normal 3 10 7 3" xfId="21300" xr:uid="{00000000-0005-0000-0000-00005B530000}"/>
    <cellStyle name="Normal 3 10 8" xfId="21301" xr:uid="{00000000-0005-0000-0000-00005C530000}"/>
    <cellStyle name="Normal 3 10 8 2" xfId="21302" xr:uid="{00000000-0005-0000-0000-00005D530000}"/>
    <cellStyle name="Normal 3 10 8 2 2" xfId="21303" xr:uid="{00000000-0005-0000-0000-00005E530000}"/>
    <cellStyle name="Normal 3 10 8 3" xfId="21304" xr:uid="{00000000-0005-0000-0000-00005F530000}"/>
    <cellStyle name="Normal 3 10 9" xfId="21305" xr:uid="{00000000-0005-0000-0000-000060530000}"/>
    <cellStyle name="Normal 3 10 9 2" xfId="21306" xr:uid="{00000000-0005-0000-0000-000061530000}"/>
    <cellStyle name="Normal 3 10 9 2 2" xfId="21307" xr:uid="{00000000-0005-0000-0000-000062530000}"/>
    <cellStyle name="Normal 3 10 9 3" xfId="21308" xr:uid="{00000000-0005-0000-0000-000063530000}"/>
    <cellStyle name="Normal 3 11" xfId="21309" xr:uid="{00000000-0005-0000-0000-000064530000}"/>
    <cellStyle name="Normal 3 11 10" xfId="21310" xr:uid="{00000000-0005-0000-0000-000065530000}"/>
    <cellStyle name="Normal 3 11 10 2" xfId="21311" xr:uid="{00000000-0005-0000-0000-000066530000}"/>
    <cellStyle name="Normal 3 11 10 2 2" xfId="21312" xr:uid="{00000000-0005-0000-0000-000067530000}"/>
    <cellStyle name="Normal 3 11 10 3" xfId="21313" xr:uid="{00000000-0005-0000-0000-000068530000}"/>
    <cellStyle name="Normal 3 11 11" xfId="21314" xr:uid="{00000000-0005-0000-0000-000069530000}"/>
    <cellStyle name="Normal 3 11 11 2" xfId="21315" xr:uid="{00000000-0005-0000-0000-00006A530000}"/>
    <cellStyle name="Normal 3 11 11 2 2" xfId="21316" xr:uid="{00000000-0005-0000-0000-00006B530000}"/>
    <cellStyle name="Normal 3 11 11 3" xfId="21317" xr:uid="{00000000-0005-0000-0000-00006C530000}"/>
    <cellStyle name="Normal 3 11 12" xfId="21318" xr:uid="{00000000-0005-0000-0000-00006D530000}"/>
    <cellStyle name="Normal 3 11 12 2" xfId="21319" xr:uid="{00000000-0005-0000-0000-00006E530000}"/>
    <cellStyle name="Normal 3 11 12 2 2" xfId="21320" xr:uid="{00000000-0005-0000-0000-00006F530000}"/>
    <cellStyle name="Normal 3 11 12 3" xfId="21321" xr:uid="{00000000-0005-0000-0000-000070530000}"/>
    <cellStyle name="Normal 3 11 13" xfId="21322" xr:uid="{00000000-0005-0000-0000-000071530000}"/>
    <cellStyle name="Normal 3 11 13 2" xfId="21323" xr:uid="{00000000-0005-0000-0000-000072530000}"/>
    <cellStyle name="Normal 3 11 13 2 2" xfId="21324" xr:uid="{00000000-0005-0000-0000-000073530000}"/>
    <cellStyle name="Normal 3 11 13 3" xfId="21325" xr:uid="{00000000-0005-0000-0000-000074530000}"/>
    <cellStyle name="Normal 3 11 14" xfId="21326" xr:uid="{00000000-0005-0000-0000-000075530000}"/>
    <cellStyle name="Normal 3 11 14 2" xfId="21327" xr:uid="{00000000-0005-0000-0000-000076530000}"/>
    <cellStyle name="Normal 3 11 14 2 2" xfId="21328" xr:uid="{00000000-0005-0000-0000-000077530000}"/>
    <cellStyle name="Normal 3 11 14 3" xfId="21329" xr:uid="{00000000-0005-0000-0000-000078530000}"/>
    <cellStyle name="Normal 3 11 15" xfId="21330" xr:uid="{00000000-0005-0000-0000-000079530000}"/>
    <cellStyle name="Normal 3 11 15 2" xfId="21331" xr:uid="{00000000-0005-0000-0000-00007A530000}"/>
    <cellStyle name="Normal 3 11 15 2 2" xfId="21332" xr:uid="{00000000-0005-0000-0000-00007B530000}"/>
    <cellStyle name="Normal 3 11 15 3" xfId="21333" xr:uid="{00000000-0005-0000-0000-00007C530000}"/>
    <cellStyle name="Normal 3 11 16" xfId="21334" xr:uid="{00000000-0005-0000-0000-00007D530000}"/>
    <cellStyle name="Normal 3 11 16 2" xfId="21335" xr:uid="{00000000-0005-0000-0000-00007E530000}"/>
    <cellStyle name="Normal 3 11 16 2 2" xfId="21336" xr:uid="{00000000-0005-0000-0000-00007F530000}"/>
    <cellStyle name="Normal 3 11 16 3" xfId="21337" xr:uid="{00000000-0005-0000-0000-000080530000}"/>
    <cellStyle name="Normal 3 11 17" xfId="21338" xr:uid="{00000000-0005-0000-0000-000081530000}"/>
    <cellStyle name="Normal 3 11 17 2" xfId="21339" xr:uid="{00000000-0005-0000-0000-000082530000}"/>
    <cellStyle name="Normal 3 11 17 2 2" xfId="21340" xr:uid="{00000000-0005-0000-0000-000083530000}"/>
    <cellStyle name="Normal 3 11 17 3" xfId="21341" xr:uid="{00000000-0005-0000-0000-000084530000}"/>
    <cellStyle name="Normal 3 11 18" xfId="21342" xr:uid="{00000000-0005-0000-0000-000085530000}"/>
    <cellStyle name="Normal 3 11 18 2" xfId="21343" xr:uid="{00000000-0005-0000-0000-000086530000}"/>
    <cellStyle name="Normal 3 11 18 2 2" xfId="21344" xr:uid="{00000000-0005-0000-0000-000087530000}"/>
    <cellStyle name="Normal 3 11 18 3" xfId="21345" xr:uid="{00000000-0005-0000-0000-000088530000}"/>
    <cellStyle name="Normal 3 11 19" xfId="21346" xr:uid="{00000000-0005-0000-0000-000089530000}"/>
    <cellStyle name="Normal 3 11 19 2" xfId="21347" xr:uid="{00000000-0005-0000-0000-00008A530000}"/>
    <cellStyle name="Normal 3 11 19 2 2" xfId="21348" xr:uid="{00000000-0005-0000-0000-00008B530000}"/>
    <cellStyle name="Normal 3 11 19 3" xfId="21349" xr:uid="{00000000-0005-0000-0000-00008C530000}"/>
    <cellStyle name="Normal 3 11 2" xfId="21350" xr:uid="{00000000-0005-0000-0000-00008D530000}"/>
    <cellStyle name="Normal 3 11 2 2" xfId="21351" xr:uid="{00000000-0005-0000-0000-00008E530000}"/>
    <cellStyle name="Normal 3 11 2 2 2" xfId="21352" xr:uid="{00000000-0005-0000-0000-00008F530000}"/>
    <cellStyle name="Normal 3 11 2 3" xfId="21353" xr:uid="{00000000-0005-0000-0000-000090530000}"/>
    <cellStyle name="Normal 3 11 20" xfId="21354" xr:uid="{00000000-0005-0000-0000-000091530000}"/>
    <cellStyle name="Normal 3 11 20 2" xfId="21355" xr:uid="{00000000-0005-0000-0000-000092530000}"/>
    <cellStyle name="Normal 3 11 20 2 2" xfId="21356" xr:uid="{00000000-0005-0000-0000-000093530000}"/>
    <cellStyle name="Normal 3 11 20 3" xfId="21357" xr:uid="{00000000-0005-0000-0000-000094530000}"/>
    <cellStyle name="Normal 3 11 21" xfId="21358" xr:uid="{00000000-0005-0000-0000-000095530000}"/>
    <cellStyle name="Normal 3 11 21 2" xfId="21359" xr:uid="{00000000-0005-0000-0000-000096530000}"/>
    <cellStyle name="Normal 3 11 21 2 2" xfId="21360" xr:uid="{00000000-0005-0000-0000-000097530000}"/>
    <cellStyle name="Normal 3 11 21 3" xfId="21361" xr:uid="{00000000-0005-0000-0000-000098530000}"/>
    <cellStyle name="Normal 3 11 22" xfId="21362" xr:uid="{00000000-0005-0000-0000-000099530000}"/>
    <cellStyle name="Normal 3 11 22 2" xfId="21363" xr:uid="{00000000-0005-0000-0000-00009A530000}"/>
    <cellStyle name="Normal 3 11 22 2 2" xfId="21364" xr:uid="{00000000-0005-0000-0000-00009B530000}"/>
    <cellStyle name="Normal 3 11 22 3" xfId="21365" xr:uid="{00000000-0005-0000-0000-00009C530000}"/>
    <cellStyle name="Normal 3 11 23" xfId="21366" xr:uid="{00000000-0005-0000-0000-00009D530000}"/>
    <cellStyle name="Normal 3 11 23 2" xfId="21367" xr:uid="{00000000-0005-0000-0000-00009E530000}"/>
    <cellStyle name="Normal 3 11 23 2 2" xfId="21368" xr:uid="{00000000-0005-0000-0000-00009F530000}"/>
    <cellStyle name="Normal 3 11 23 3" xfId="21369" xr:uid="{00000000-0005-0000-0000-0000A0530000}"/>
    <cellStyle name="Normal 3 11 24" xfId="21370" xr:uid="{00000000-0005-0000-0000-0000A1530000}"/>
    <cellStyle name="Normal 3 11 24 2" xfId="21371" xr:uid="{00000000-0005-0000-0000-0000A2530000}"/>
    <cellStyle name="Normal 3 11 25" xfId="21372" xr:uid="{00000000-0005-0000-0000-0000A3530000}"/>
    <cellStyle name="Normal 3 11 3" xfId="21373" xr:uid="{00000000-0005-0000-0000-0000A4530000}"/>
    <cellStyle name="Normal 3 11 3 2" xfId="21374" xr:uid="{00000000-0005-0000-0000-0000A5530000}"/>
    <cellStyle name="Normal 3 11 3 2 2" xfId="21375" xr:uid="{00000000-0005-0000-0000-0000A6530000}"/>
    <cellStyle name="Normal 3 11 3 3" xfId="21376" xr:uid="{00000000-0005-0000-0000-0000A7530000}"/>
    <cellStyle name="Normal 3 11 4" xfId="21377" xr:uid="{00000000-0005-0000-0000-0000A8530000}"/>
    <cellStyle name="Normal 3 11 4 2" xfId="21378" xr:uid="{00000000-0005-0000-0000-0000A9530000}"/>
    <cellStyle name="Normal 3 11 4 2 2" xfId="21379" xr:uid="{00000000-0005-0000-0000-0000AA530000}"/>
    <cellStyle name="Normal 3 11 4 3" xfId="21380" xr:uid="{00000000-0005-0000-0000-0000AB530000}"/>
    <cellStyle name="Normal 3 11 5" xfId="21381" xr:uid="{00000000-0005-0000-0000-0000AC530000}"/>
    <cellStyle name="Normal 3 11 5 2" xfId="21382" xr:uid="{00000000-0005-0000-0000-0000AD530000}"/>
    <cellStyle name="Normal 3 11 5 2 2" xfId="21383" xr:uid="{00000000-0005-0000-0000-0000AE530000}"/>
    <cellStyle name="Normal 3 11 5 3" xfId="21384" xr:uid="{00000000-0005-0000-0000-0000AF530000}"/>
    <cellStyle name="Normal 3 11 6" xfId="21385" xr:uid="{00000000-0005-0000-0000-0000B0530000}"/>
    <cellStyle name="Normal 3 11 6 2" xfId="21386" xr:uid="{00000000-0005-0000-0000-0000B1530000}"/>
    <cellStyle name="Normal 3 11 6 2 2" xfId="21387" xr:uid="{00000000-0005-0000-0000-0000B2530000}"/>
    <cellStyle name="Normal 3 11 6 3" xfId="21388" xr:uid="{00000000-0005-0000-0000-0000B3530000}"/>
    <cellStyle name="Normal 3 11 7" xfId="21389" xr:uid="{00000000-0005-0000-0000-0000B4530000}"/>
    <cellStyle name="Normal 3 11 7 2" xfId="21390" xr:uid="{00000000-0005-0000-0000-0000B5530000}"/>
    <cellStyle name="Normal 3 11 7 2 2" xfId="21391" xr:uid="{00000000-0005-0000-0000-0000B6530000}"/>
    <cellStyle name="Normal 3 11 7 3" xfId="21392" xr:uid="{00000000-0005-0000-0000-0000B7530000}"/>
    <cellStyle name="Normal 3 11 8" xfId="21393" xr:uid="{00000000-0005-0000-0000-0000B8530000}"/>
    <cellStyle name="Normal 3 11 8 2" xfId="21394" xr:uid="{00000000-0005-0000-0000-0000B9530000}"/>
    <cellStyle name="Normal 3 11 8 2 2" xfId="21395" xr:uid="{00000000-0005-0000-0000-0000BA530000}"/>
    <cellStyle name="Normal 3 11 8 3" xfId="21396" xr:uid="{00000000-0005-0000-0000-0000BB530000}"/>
    <cellStyle name="Normal 3 11 9" xfId="21397" xr:uid="{00000000-0005-0000-0000-0000BC530000}"/>
    <cellStyle name="Normal 3 11 9 2" xfId="21398" xr:uid="{00000000-0005-0000-0000-0000BD530000}"/>
    <cellStyle name="Normal 3 11 9 2 2" xfId="21399" xr:uid="{00000000-0005-0000-0000-0000BE530000}"/>
    <cellStyle name="Normal 3 11 9 3" xfId="21400" xr:uid="{00000000-0005-0000-0000-0000BF530000}"/>
    <cellStyle name="Normal 3 12" xfId="21401" xr:uid="{00000000-0005-0000-0000-0000C0530000}"/>
    <cellStyle name="Normal 3 12 10" xfId="21402" xr:uid="{00000000-0005-0000-0000-0000C1530000}"/>
    <cellStyle name="Normal 3 12 10 2" xfId="21403" xr:uid="{00000000-0005-0000-0000-0000C2530000}"/>
    <cellStyle name="Normal 3 12 10 2 2" xfId="21404" xr:uid="{00000000-0005-0000-0000-0000C3530000}"/>
    <cellStyle name="Normal 3 12 10 3" xfId="21405" xr:uid="{00000000-0005-0000-0000-0000C4530000}"/>
    <cellStyle name="Normal 3 12 11" xfId="21406" xr:uid="{00000000-0005-0000-0000-0000C5530000}"/>
    <cellStyle name="Normal 3 12 11 2" xfId="21407" xr:uid="{00000000-0005-0000-0000-0000C6530000}"/>
    <cellStyle name="Normal 3 12 11 2 2" xfId="21408" xr:uid="{00000000-0005-0000-0000-0000C7530000}"/>
    <cellStyle name="Normal 3 12 11 3" xfId="21409" xr:uid="{00000000-0005-0000-0000-0000C8530000}"/>
    <cellStyle name="Normal 3 12 12" xfId="21410" xr:uid="{00000000-0005-0000-0000-0000C9530000}"/>
    <cellStyle name="Normal 3 12 12 2" xfId="21411" xr:uid="{00000000-0005-0000-0000-0000CA530000}"/>
    <cellStyle name="Normal 3 12 12 2 2" xfId="21412" xr:uid="{00000000-0005-0000-0000-0000CB530000}"/>
    <cellStyle name="Normal 3 12 12 3" xfId="21413" xr:uid="{00000000-0005-0000-0000-0000CC530000}"/>
    <cellStyle name="Normal 3 12 13" xfId="21414" xr:uid="{00000000-0005-0000-0000-0000CD530000}"/>
    <cellStyle name="Normal 3 12 13 2" xfId="21415" xr:uid="{00000000-0005-0000-0000-0000CE530000}"/>
    <cellStyle name="Normal 3 12 13 2 2" xfId="21416" xr:uid="{00000000-0005-0000-0000-0000CF530000}"/>
    <cellStyle name="Normal 3 12 13 3" xfId="21417" xr:uid="{00000000-0005-0000-0000-0000D0530000}"/>
    <cellStyle name="Normal 3 12 14" xfId="21418" xr:uid="{00000000-0005-0000-0000-0000D1530000}"/>
    <cellStyle name="Normal 3 12 14 2" xfId="21419" xr:uid="{00000000-0005-0000-0000-0000D2530000}"/>
    <cellStyle name="Normal 3 12 14 2 2" xfId="21420" xr:uid="{00000000-0005-0000-0000-0000D3530000}"/>
    <cellStyle name="Normal 3 12 14 3" xfId="21421" xr:uid="{00000000-0005-0000-0000-0000D4530000}"/>
    <cellStyle name="Normal 3 12 15" xfId="21422" xr:uid="{00000000-0005-0000-0000-0000D5530000}"/>
    <cellStyle name="Normal 3 12 15 2" xfId="21423" xr:uid="{00000000-0005-0000-0000-0000D6530000}"/>
    <cellStyle name="Normal 3 12 15 2 2" xfId="21424" xr:uid="{00000000-0005-0000-0000-0000D7530000}"/>
    <cellStyle name="Normal 3 12 15 3" xfId="21425" xr:uid="{00000000-0005-0000-0000-0000D8530000}"/>
    <cellStyle name="Normal 3 12 16" xfId="21426" xr:uid="{00000000-0005-0000-0000-0000D9530000}"/>
    <cellStyle name="Normal 3 12 16 2" xfId="21427" xr:uid="{00000000-0005-0000-0000-0000DA530000}"/>
    <cellStyle name="Normal 3 12 16 2 2" xfId="21428" xr:uid="{00000000-0005-0000-0000-0000DB530000}"/>
    <cellStyle name="Normal 3 12 16 3" xfId="21429" xr:uid="{00000000-0005-0000-0000-0000DC530000}"/>
    <cellStyle name="Normal 3 12 17" xfId="21430" xr:uid="{00000000-0005-0000-0000-0000DD530000}"/>
    <cellStyle name="Normal 3 12 17 2" xfId="21431" xr:uid="{00000000-0005-0000-0000-0000DE530000}"/>
    <cellStyle name="Normal 3 12 17 2 2" xfId="21432" xr:uid="{00000000-0005-0000-0000-0000DF530000}"/>
    <cellStyle name="Normal 3 12 17 3" xfId="21433" xr:uid="{00000000-0005-0000-0000-0000E0530000}"/>
    <cellStyle name="Normal 3 12 18" xfId="21434" xr:uid="{00000000-0005-0000-0000-0000E1530000}"/>
    <cellStyle name="Normal 3 12 18 2" xfId="21435" xr:uid="{00000000-0005-0000-0000-0000E2530000}"/>
    <cellStyle name="Normal 3 12 18 2 2" xfId="21436" xr:uid="{00000000-0005-0000-0000-0000E3530000}"/>
    <cellStyle name="Normal 3 12 18 3" xfId="21437" xr:uid="{00000000-0005-0000-0000-0000E4530000}"/>
    <cellStyle name="Normal 3 12 19" xfId="21438" xr:uid="{00000000-0005-0000-0000-0000E5530000}"/>
    <cellStyle name="Normal 3 12 19 2" xfId="21439" xr:uid="{00000000-0005-0000-0000-0000E6530000}"/>
    <cellStyle name="Normal 3 12 19 2 2" xfId="21440" xr:uid="{00000000-0005-0000-0000-0000E7530000}"/>
    <cellStyle name="Normal 3 12 19 3" xfId="21441" xr:uid="{00000000-0005-0000-0000-0000E8530000}"/>
    <cellStyle name="Normal 3 12 2" xfId="21442" xr:uid="{00000000-0005-0000-0000-0000E9530000}"/>
    <cellStyle name="Normal 3 12 2 2" xfId="21443" xr:uid="{00000000-0005-0000-0000-0000EA530000}"/>
    <cellStyle name="Normal 3 12 2 2 2" xfId="21444" xr:uid="{00000000-0005-0000-0000-0000EB530000}"/>
    <cellStyle name="Normal 3 12 2 3" xfId="21445" xr:uid="{00000000-0005-0000-0000-0000EC530000}"/>
    <cellStyle name="Normal 3 12 20" xfId="21446" xr:uid="{00000000-0005-0000-0000-0000ED530000}"/>
    <cellStyle name="Normal 3 12 20 2" xfId="21447" xr:uid="{00000000-0005-0000-0000-0000EE530000}"/>
    <cellStyle name="Normal 3 12 20 2 2" xfId="21448" xr:uid="{00000000-0005-0000-0000-0000EF530000}"/>
    <cellStyle name="Normal 3 12 20 3" xfId="21449" xr:uid="{00000000-0005-0000-0000-0000F0530000}"/>
    <cellStyle name="Normal 3 12 21" xfId="21450" xr:uid="{00000000-0005-0000-0000-0000F1530000}"/>
    <cellStyle name="Normal 3 12 21 2" xfId="21451" xr:uid="{00000000-0005-0000-0000-0000F2530000}"/>
    <cellStyle name="Normal 3 12 21 2 2" xfId="21452" xr:uid="{00000000-0005-0000-0000-0000F3530000}"/>
    <cellStyle name="Normal 3 12 21 3" xfId="21453" xr:uid="{00000000-0005-0000-0000-0000F4530000}"/>
    <cellStyle name="Normal 3 12 22" xfId="21454" xr:uid="{00000000-0005-0000-0000-0000F5530000}"/>
    <cellStyle name="Normal 3 12 22 2" xfId="21455" xr:uid="{00000000-0005-0000-0000-0000F6530000}"/>
    <cellStyle name="Normal 3 12 22 2 2" xfId="21456" xr:uid="{00000000-0005-0000-0000-0000F7530000}"/>
    <cellStyle name="Normal 3 12 22 3" xfId="21457" xr:uid="{00000000-0005-0000-0000-0000F8530000}"/>
    <cellStyle name="Normal 3 12 23" xfId="21458" xr:uid="{00000000-0005-0000-0000-0000F9530000}"/>
    <cellStyle name="Normal 3 12 23 2" xfId="21459" xr:uid="{00000000-0005-0000-0000-0000FA530000}"/>
    <cellStyle name="Normal 3 12 23 2 2" xfId="21460" xr:uid="{00000000-0005-0000-0000-0000FB530000}"/>
    <cellStyle name="Normal 3 12 23 3" xfId="21461" xr:uid="{00000000-0005-0000-0000-0000FC530000}"/>
    <cellStyle name="Normal 3 12 24" xfId="21462" xr:uid="{00000000-0005-0000-0000-0000FD530000}"/>
    <cellStyle name="Normal 3 12 24 2" xfId="21463" xr:uid="{00000000-0005-0000-0000-0000FE530000}"/>
    <cellStyle name="Normal 3 12 25" xfId="21464" xr:uid="{00000000-0005-0000-0000-0000FF530000}"/>
    <cellStyle name="Normal 3 12 3" xfId="21465" xr:uid="{00000000-0005-0000-0000-000000540000}"/>
    <cellStyle name="Normal 3 12 3 2" xfId="21466" xr:uid="{00000000-0005-0000-0000-000001540000}"/>
    <cellStyle name="Normal 3 12 3 2 2" xfId="21467" xr:uid="{00000000-0005-0000-0000-000002540000}"/>
    <cellStyle name="Normal 3 12 3 3" xfId="21468" xr:uid="{00000000-0005-0000-0000-000003540000}"/>
    <cellStyle name="Normal 3 12 4" xfId="21469" xr:uid="{00000000-0005-0000-0000-000004540000}"/>
    <cellStyle name="Normal 3 12 4 2" xfId="21470" xr:uid="{00000000-0005-0000-0000-000005540000}"/>
    <cellStyle name="Normal 3 12 4 2 2" xfId="21471" xr:uid="{00000000-0005-0000-0000-000006540000}"/>
    <cellStyle name="Normal 3 12 4 3" xfId="21472" xr:uid="{00000000-0005-0000-0000-000007540000}"/>
    <cellStyle name="Normal 3 12 5" xfId="21473" xr:uid="{00000000-0005-0000-0000-000008540000}"/>
    <cellStyle name="Normal 3 12 5 2" xfId="21474" xr:uid="{00000000-0005-0000-0000-000009540000}"/>
    <cellStyle name="Normal 3 12 5 2 2" xfId="21475" xr:uid="{00000000-0005-0000-0000-00000A540000}"/>
    <cellStyle name="Normal 3 12 5 3" xfId="21476" xr:uid="{00000000-0005-0000-0000-00000B540000}"/>
    <cellStyle name="Normal 3 12 6" xfId="21477" xr:uid="{00000000-0005-0000-0000-00000C540000}"/>
    <cellStyle name="Normal 3 12 6 2" xfId="21478" xr:uid="{00000000-0005-0000-0000-00000D540000}"/>
    <cellStyle name="Normal 3 12 6 2 2" xfId="21479" xr:uid="{00000000-0005-0000-0000-00000E540000}"/>
    <cellStyle name="Normal 3 12 6 3" xfId="21480" xr:uid="{00000000-0005-0000-0000-00000F540000}"/>
    <cellStyle name="Normal 3 12 7" xfId="21481" xr:uid="{00000000-0005-0000-0000-000010540000}"/>
    <cellStyle name="Normal 3 12 7 2" xfId="21482" xr:uid="{00000000-0005-0000-0000-000011540000}"/>
    <cellStyle name="Normal 3 12 7 2 2" xfId="21483" xr:uid="{00000000-0005-0000-0000-000012540000}"/>
    <cellStyle name="Normal 3 12 7 3" xfId="21484" xr:uid="{00000000-0005-0000-0000-000013540000}"/>
    <cellStyle name="Normal 3 12 8" xfId="21485" xr:uid="{00000000-0005-0000-0000-000014540000}"/>
    <cellStyle name="Normal 3 12 8 2" xfId="21486" xr:uid="{00000000-0005-0000-0000-000015540000}"/>
    <cellStyle name="Normal 3 12 8 2 2" xfId="21487" xr:uid="{00000000-0005-0000-0000-000016540000}"/>
    <cellStyle name="Normal 3 12 8 3" xfId="21488" xr:uid="{00000000-0005-0000-0000-000017540000}"/>
    <cellStyle name="Normal 3 12 9" xfId="21489" xr:uid="{00000000-0005-0000-0000-000018540000}"/>
    <cellStyle name="Normal 3 12 9 2" xfId="21490" xr:uid="{00000000-0005-0000-0000-000019540000}"/>
    <cellStyle name="Normal 3 12 9 2 2" xfId="21491" xr:uid="{00000000-0005-0000-0000-00001A540000}"/>
    <cellStyle name="Normal 3 12 9 3" xfId="21492" xr:uid="{00000000-0005-0000-0000-00001B540000}"/>
    <cellStyle name="Normal 3 13" xfId="21493" xr:uid="{00000000-0005-0000-0000-00001C540000}"/>
    <cellStyle name="Normal 3 13 10" xfId="21494" xr:uid="{00000000-0005-0000-0000-00001D540000}"/>
    <cellStyle name="Normal 3 13 10 2" xfId="21495" xr:uid="{00000000-0005-0000-0000-00001E540000}"/>
    <cellStyle name="Normal 3 13 10 2 2" xfId="21496" xr:uid="{00000000-0005-0000-0000-00001F540000}"/>
    <cellStyle name="Normal 3 13 10 3" xfId="21497" xr:uid="{00000000-0005-0000-0000-000020540000}"/>
    <cellStyle name="Normal 3 13 11" xfId="21498" xr:uid="{00000000-0005-0000-0000-000021540000}"/>
    <cellStyle name="Normal 3 13 11 2" xfId="21499" xr:uid="{00000000-0005-0000-0000-000022540000}"/>
    <cellStyle name="Normal 3 13 11 2 2" xfId="21500" xr:uid="{00000000-0005-0000-0000-000023540000}"/>
    <cellStyle name="Normal 3 13 11 3" xfId="21501" xr:uid="{00000000-0005-0000-0000-000024540000}"/>
    <cellStyle name="Normal 3 13 12" xfId="21502" xr:uid="{00000000-0005-0000-0000-000025540000}"/>
    <cellStyle name="Normal 3 13 12 2" xfId="21503" xr:uid="{00000000-0005-0000-0000-000026540000}"/>
    <cellStyle name="Normal 3 13 12 2 2" xfId="21504" xr:uid="{00000000-0005-0000-0000-000027540000}"/>
    <cellStyle name="Normal 3 13 12 3" xfId="21505" xr:uid="{00000000-0005-0000-0000-000028540000}"/>
    <cellStyle name="Normal 3 13 13" xfId="21506" xr:uid="{00000000-0005-0000-0000-000029540000}"/>
    <cellStyle name="Normal 3 13 13 2" xfId="21507" xr:uid="{00000000-0005-0000-0000-00002A540000}"/>
    <cellStyle name="Normal 3 13 13 2 2" xfId="21508" xr:uid="{00000000-0005-0000-0000-00002B540000}"/>
    <cellStyle name="Normal 3 13 13 3" xfId="21509" xr:uid="{00000000-0005-0000-0000-00002C540000}"/>
    <cellStyle name="Normal 3 13 14" xfId="21510" xr:uid="{00000000-0005-0000-0000-00002D540000}"/>
    <cellStyle name="Normal 3 13 14 2" xfId="21511" xr:uid="{00000000-0005-0000-0000-00002E540000}"/>
    <cellStyle name="Normal 3 13 14 2 2" xfId="21512" xr:uid="{00000000-0005-0000-0000-00002F540000}"/>
    <cellStyle name="Normal 3 13 14 3" xfId="21513" xr:uid="{00000000-0005-0000-0000-000030540000}"/>
    <cellStyle name="Normal 3 13 15" xfId="21514" xr:uid="{00000000-0005-0000-0000-000031540000}"/>
    <cellStyle name="Normal 3 13 15 2" xfId="21515" xr:uid="{00000000-0005-0000-0000-000032540000}"/>
    <cellStyle name="Normal 3 13 15 2 2" xfId="21516" xr:uid="{00000000-0005-0000-0000-000033540000}"/>
    <cellStyle name="Normal 3 13 15 3" xfId="21517" xr:uid="{00000000-0005-0000-0000-000034540000}"/>
    <cellStyle name="Normal 3 13 16" xfId="21518" xr:uid="{00000000-0005-0000-0000-000035540000}"/>
    <cellStyle name="Normal 3 13 16 2" xfId="21519" xr:uid="{00000000-0005-0000-0000-000036540000}"/>
    <cellStyle name="Normal 3 13 16 2 2" xfId="21520" xr:uid="{00000000-0005-0000-0000-000037540000}"/>
    <cellStyle name="Normal 3 13 16 3" xfId="21521" xr:uid="{00000000-0005-0000-0000-000038540000}"/>
    <cellStyle name="Normal 3 13 17" xfId="21522" xr:uid="{00000000-0005-0000-0000-000039540000}"/>
    <cellStyle name="Normal 3 13 17 2" xfId="21523" xr:uid="{00000000-0005-0000-0000-00003A540000}"/>
    <cellStyle name="Normal 3 13 17 2 2" xfId="21524" xr:uid="{00000000-0005-0000-0000-00003B540000}"/>
    <cellStyle name="Normal 3 13 17 3" xfId="21525" xr:uid="{00000000-0005-0000-0000-00003C540000}"/>
    <cellStyle name="Normal 3 13 18" xfId="21526" xr:uid="{00000000-0005-0000-0000-00003D540000}"/>
    <cellStyle name="Normal 3 13 18 2" xfId="21527" xr:uid="{00000000-0005-0000-0000-00003E540000}"/>
    <cellStyle name="Normal 3 13 18 2 2" xfId="21528" xr:uid="{00000000-0005-0000-0000-00003F540000}"/>
    <cellStyle name="Normal 3 13 18 3" xfId="21529" xr:uid="{00000000-0005-0000-0000-000040540000}"/>
    <cellStyle name="Normal 3 13 19" xfId="21530" xr:uid="{00000000-0005-0000-0000-000041540000}"/>
    <cellStyle name="Normal 3 13 19 2" xfId="21531" xr:uid="{00000000-0005-0000-0000-000042540000}"/>
    <cellStyle name="Normal 3 13 19 2 2" xfId="21532" xr:uid="{00000000-0005-0000-0000-000043540000}"/>
    <cellStyle name="Normal 3 13 19 3" xfId="21533" xr:uid="{00000000-0005-0000-0000-000044540000}"/>
    <cellStyle name="Normal 3 13 2" xfId="21534" xr:uid="{00000000-0005-0000-0000-000045540000}"/>
    <cellStyle name="Normal 3 13 2 2" xfId="21535" xr:uid="{00000000-0005-0000-0000-000046540000}"/>
    <cellStyle name="Normal 3 13 2 2 2" xfId="21536" xr:uid="{00000000-0005-0000-0000-000047540000}"/>
    <cellStyle name="Normal 3 13 2 3" xfId="21537" xr:uid="{00000000-0005-0000-0000-000048540000}"/>
    <cellStyle name="Normal 3 13 20" xfId="21538" xr:uid="{00000000-0005-0000-0000-000049540000}"/>
    <cellStyle name="Normal 3 13 20 2" xfId="21539" xr:uid="{00000000-0005-0000-0000-00004A540000}"/>
    <cellStyle name="Normal 3 13 20 2 2" xfId="21540" xr:uid="{00000000-0005-0000-0000-00004B540000}"/>
    <cellStyle name="Normal 3 13 20 3" xfId="21541" xr:uid="{00000000-0005-0000-0000-00004C540000}"/>
    <cellStyle name="Normal 3 13 21" xfId="21542" xr:uid="{00000000-0005-0000-0000-00004D540000}"/>
    <cellStyle name="Normal 3 13 21 2" xfId="21543" xr:uid="{00000000-0005-0000-0000-00004E540000}"/>
    <cellStyle name="Normal 3 13 21 2 2" xfId="21544" xr:uid="{00000000-0005-0000-0000-00004F540000}"/>
    <cellStyle name="Normal 3 13 21 3" xfId="21545" xr:uid="{00000000-0005-0000-0000-000050540000}"/>
    <cellStyle name="Normal 3 13 22" xfId="21546" xr:uid="{00000000-0005-0000-0000-000051540000}"/>
    <cellStyle name="Normal 3 13 22 2" xfId="21547" xr:uid="{00000000-0005-0000-0000-000052540000}"/>
    <cellStyle name="Normal 3 13 22 2 2" xfId="21548" xr:uid="{00000000-0005-0000-0000-000053540000}"/>
    <cellStyle name="Normal 3 13 22 3" xfId="21549" xr:uid="{00000000-0005-0000-0000-000054540000}"/>
    <cellStyle name="Normal 3 13 23" xfId="21550" xr:uid="{00000000-0005-0000-0000-000055540000}"/>
    <cellStyle name="Normal 3 13 23 2" xfId="21551" xr:uid="{00000000-0005-0000-0000-000056540000}"/>
    <cellStyle name="Normal 3 13 23 2 2" xfId="21552" xr:uid="{00000000-0005-0000-0000-000057540000}"/>
    <cellStyle name="Normal 3 13 23 3" xfId="21553" xr:uid="{00000000-0005-0000-0000-000058540000}"/>
    <cellStyle name="Normal 3 13 24" xfId="21554" xr:uid="{00000000-0005-0000-0000-000059540000}"/>
    <cellStyle name="Normal 3 13 24 2" xfId="21555" xr:uid="{00000000-0005-0000-0000-00005A540000}"/>
    <cellStyle name="Normal 3 13 25" xfId="21556" xr:uid="{00000000-0005-0000-0000-00005B540000}"/>
    <cellStyle name="Normal 3 13 3" xfId="21557" xr:uid="{00000000-0005-0000-0000-00005C540000}"/>
    <cellStyle name="Normal 3 13 3 2" xfId="21558" xr:uid="{00000000-0005-0000-0000-00005D540000}"/>
    <cellStyle name="Normal 3 13 3 2 2" xfId="21559" xr:uid="{00000000-0005-0000-0000-00005E540000}"/>
    <cellStyle name="Normal 3 13 3 3" xfId="21560" xr:uid="{00000000-0005-0000-0000-00005F540000}"/>
    <cellStyle name="Normal 3 13 4" xfId="21561" xr:uid="{00000000-0005-0000-0000-000060540000}"/>
    <cellStyle name="Normal 3 13 4 2" xfId="21562" xr:uid="{00000000-0005-0000-0000-000061540000}"/>
    <cellStyle name="Normal 3 13 4 2 2" xfId="21563" xr:uid="{00000000-0005-0000-0000-000062540000}"/>
    <cellStyle name="Normal 3 13 4 3" xfId="21564" xr:uid="{00000000-0005-0000-0000-000063540000}"/>
    <cellStyle name="Normal 3 13 5" xfId="21565" xr:uid="{00000000-0005-0000-0000-000064540000}"/>
    <cellStyle name="Normal 3 13 5 2" xfId="21566" xr:uid="{00000000-0005-0000-0000-000065540000}"/>
    <cellStyle name="Normal 3 13 5 2 2" xfId="21567" xr:uid="{00000000-0005-0000-0000-000066540000}"/>
    <cellStyle name="Normal 3 13 5 3" xfId="21568" xr:uid="{00000000-0005-0000-0000-000067540000}"/>
    <cellStyle name="Normal 3 13 6" xfId="21569" xr:uid="{00000000-0005-0000-0000-000068540000}"/>
    <cellStyle name="Normal 3 13 6 2" xfId="21570" xr:uid="{00000000-0005-0000-0000-000069540000}"/>
    <cellStyle name="Normal 3 13 6 2 2" xfId="21571" xr:uid="{00000000-0005-0000-0000-00006A540000}"/>
    <cellStyle name="Normal 3 13 6 3" xfId="21572" xr:uid="{00000000-0005-0000-0000-00006B540000}"/>
    <cellStyle name="Normal 3 13 7" xfId="21573" xr:uid="{00000000-0005-0000-0000-00006C540000}"/>
    <cellStyle name="Normal 3 13 7 2" xfId="21574" xr:uid="{00000000-0005-0000-0000-00006D540000}"/>
    <cellStyle name="Normal 3 13 7 2 2" xfId="21575" xr:uid="{00000000-0005-0000-0000-00006E540000}"/>
    <cellStyle name="Normal 3 13 7 3" xfId="21576" xr:uid="{00000000-0005-0000-0000-00006F540000}"/>
    <cellStyle name="Normal 3 13 8" xfId="21577" xr:uid="{00000000-0005-0000-0000-000070540000}"/>
    <cellStyle name="Normal 3 13 8 2" xfId="21578" xr:uid="{00000000-0005-0000-0000-000071540000}"/>
    <cellStyle name="Normal 3 13 8 2 2" xfId="21579" xr:uid="{00000000-0005-0000-0000-000072540000}"/>
    <cellStyle name="Normal 3 13 8 3" xfId="21580" xr:uid="{00000000-0005-0000-0000-000073540000}"/>
    <cellStyle name="Normal 3 13 9" xfId="21581" xr:uid="{00000000-0005-0000-0000-000074540000}"/>
    <cellStyle name="Normal 3 13 9 2" xfId="21582" xr:uid="{00000000-0005-0000-0000-000075540000}"/>
    <cellStyle name="Normal 3 13 9 2 2" xfId="21583" xr:uid="{00000000-0005-0000-0000-000076540000}"/>
    <cellStyle name="Normal 3 13 9 3" xfId="21584" xr:uid="{00000000-0005-0000-0000-000077540000}"/>
    <cellStyle name="Normal 3 14" xfId="21585" xr:uid="{00000000-0005-0000-0000-000078540000}"/>
    <cellStyle name="Normal 3 14 10" xfId="21586" xr:uid="{00000000-0005-0000-0000-000079540000}"/>
    <cellStyle name="Normal 3 14 10 2" xfId="21587" xr:uid="{00000000-0005-0000-0000-00007A540000}"/>
    <cellStyle name="Normal 3 14 10 2 2" xfId="21588" xr:uid="{00000000-0005-0000-0000-00007B540000}"/>
    <cellStyle name="Normal 3 14 10 3" xfId="21589" xr:uid="{00000000-0005-0000-0000-00007C540000}"/>
    <cellStyle name="Normal 3 14 11" xfId="21590" xr:uid="{00000000-0005-0000-0000-00007D540000}"/>
    <cellStyle name="Normal 3 14 11 2" xfId="21591" xr:uid="{00000000-0005-0000-0000-00007E540000}"/>
    <cellStyle name="Normal 3 14 11 2 2" xfId="21592" xr:uid="{00000000-0005-0000-0000-00007F540000}"/>
    <cellStyle name="Normal 3 14 11 3" xfId="21593" xr:uid="{00000000-0005-0000-0000-000080540000}"/>
    <cellStyle name="Normal 3 14 12" xfId="21594" xr:uid="{00000000-0005-0000-0000-000081540000}"/>
    <cellStyle name="Normal 3 14 12 2" xfId="21595" xr:uid="{00000000-0005-0000-0000-000082540000}"/>
    <cellStyle name="Normal 3 14 12 2 2" xfId="21596" xr:uid="{00000000-0005-0000-0000-000083540000}"/>
    <cellStyle name="Normal 3 14 12 3" xfId="21597" xr:uid="{00000000-0005-0000-0000-000084540000}"/>
    <cellStyle name="Normal 3 14 13" xfId="21598" xr:uid="{00000000-0005-0000-0000-000085540000}"/>
    <cellStyle name="Normal 3 14 13 2" xfId="21599" xr:uid="{00000000-0005-0000-0000-000086540000}"/>
    <cellStyle name="Normal 3 14 13 2 2" xfId="21600" xr:uid="{00000000-0005-0000-0000-000087540000}"/>
    <cellStyle name="Normal 3 14 13 3" xfId="21601" xr:uid="{00000000-0005-0000-0000-000088540000}"/>
    <cellStyle name="Normal 3 14 14" xfId="21602" xr:uid="{00000000-0005-0000-0000-000089540000}"/>
    <cellStyle name="Normal 3 14 14 2" xfId="21603" xr:uid="{00000000-0005-0000-0000-00008A540000}"/>
    <cellStyle name="Normal 3 14 14 2 2" xfId="21604" xr:uid="{00000000-0005-0000-0000-00008B540000}"/>
    <cellStyle name="Normal 3 14 14 3" xfId="21605" xr:uid="{00000000-0005-0000-0000-00008C540000}"/>
    <cellStyle name="Normal 3 14 15" xfId="21606" xr:uid="{00000000-0005-0000-0000-00008D540000}"/>
    <cellStyle name="Normal 3 14 15 2" xfId="21607" xr:uid="{00000000-0005-0000-0000-00008E540000}"/>
    <cellStyle name="Normal 3 14 15 2 2" xfId="21608" xr:uid="{00000000-0005-0000-0000-00008F540000}"/>
    <cellStyle name="Normal 3 14 15 3" xfId="21609" xr:uid="{00000000-0005-0000-0000-000090540000}"/>
    <cellStyle name="Normal 3 14 16" xfId="21610" xr:uid="{00000000-0005-0000-0000-000091540000}"/>
    <cellStyle name="Normal 3 14 16 2" xfId="21611" xr:uid="{00000000-0005-0000-0000-000092540000}"/>
    <cellStyle name="Normal 3 14 16 2 2" xfId="21612" xr:uid="{00000000-0005-0000-0000-000093540000}"/>
    <cellStyle name="Normal 3 14 16 3" xfId="21613" xr:uid="{00000000-0005-0000-0000-000094540000}"/>
    <cellStyle name="Normal 3 14 17" xfId="21614" xr:uid="{00000000-0005-0000-0000-000095540000}"/>
    <cellStyle name="Normal 3 14 17 2" xfId="21615" xr:uid="{00000000-0005-0000-0000-000096540000}"/>
    <cellStyle name="Normal 3 14 17 2 2" xfId="21616" xr:uid="{00000000-0005-0000-0000-000097540000}"/>
    <cellStyle name="Normal 3 14 17 3" xfId="21617" xr:uid="{00000000-0005-0000-0000-000098540000}"/>
    <cellStyle name="Normal 3 14 18" xfId="21618" xr:uid="{00000000-0005-0000-0000-000099540000}"/>
    <cellStyle name="Normal 3 14 18 2" xfId="21619" xr:uid="{00000000-0005-0000-0000-00009A540000}"/>
    <cellStyle name="Normal 3 14 18 2 2" xfId="21620" xr:uid="{00000000-0005-0000-0000-00009B540000}"/>
    <cellStyle name="Normal 3 14 18 3" xfId="21621" xr:uid="{00000000-0005-0000-0000-00009C540000}"/>
    <cellStyle name="Normal 3 14 19" xfId="21622" xr:uid="{00000000-0005-0000-0000-00009D540000}"/>
    <cellStyle name="Normal 3 14 19 2" xfId="21623" xr:uid="{00000000-0005-0000-0000-00009E540000}"/>
    <cellStyle name="Normal 3 14 19 2 2" xfId="21624" xr:uid="{00000000-0005-0000-0000-00009F540000}"/>
    <cellStyle name="Normal 3 14 19 3" xfId="21625" xr:uid="{00000000-0005-0000-0000-0000A0540000}"/>
    <cellStyle name="Normal 3 14 2" xfId="21626" xr:uid="{00000000-0005-0000-0000-0000A1540000}"/>
    <cellStyle name="Normal 3 14 2 2" xfId="21627" xr:uid="{00000000-0005-0000-0000-0000A2540000}"/>
    <cellStyle name="Normal 3 14 2 2 2" xfId="21628" xr:uid="{00000000-0005-0000-0000-0000A3540000}"/>
    <cellStyle name="Normal 3 14 2 3" xfId="21629" xr:uid="{00000000-0005-0000-0000-0000A4540000}"/>
    <cellStyle name="Normal 3 14 20" xfId="21630" xr:uid="{00000000-0005-0000-0000-0000A5540000}"/>
    <cellStyle name="Normal 3 14 20 2" xfId="21631" xr:uid="{00000000-0005-0000-0000-0000A6540000}"/>
    <cellStyle name="Normal 3 14 20 2 2" xfId="21632" xr:uid="{00000000-0005-0000-0000-0000A7540000}"/>
    <cellStyle name="Normal 3 14 20 3" xfId="21633" xr:uid="{00000000-0005-0000-0000-0000A8540000}"/>
    <cellStyle name="Normal 3 14 21" xfId="21634" xr:uid="{00000000-0005-0000-0000-0000A9540000}"/>
    <cellStyle name="Normal 3 14 21 2" xfId="21635" xr:uid="{00000000-0005-0000-0000-0000AA540000}"/>
    <cellStyle name="Normal 3 14 21 2 2" xfId="21636" xr:uid="{00000000-0005-0000-0000-0000AB540000}"/>
    <cellStyle name="Normal 3 14 21 3" xfId="21637" xr:uid="{00000000-0005-0000-0000-0000AC540000}"/>
    <cellStyle name="Normal 3 14 22" xfId="21638" xr:uid="{00000000-0005-0000-0000-0000AD540000}"/>
    <cellStyle name="Normal 3 14 22 2" xfId="21639" xr:uid="{00000000-0005-0000-0000-0000AE540000}"/>
    <cellStyle name="Normal 3 14 22 2 2" xfId="21640" xr:uid="{00000000-0005-0000-0000-0000AF540000}"/>
    <cellStyle name="Normal 3 14 22 3" xfId="21641" xr:uid="{00000000-0005-0000-0000-0000B0540000}"/>
    <cellStyle name="Normal 3 14 23" xfId="21642" xr:uid="{00000000-0005-0000-0000-0000B1540000}"/>
    <cellStyle name="Normal 3 14 23 2" xfId="21643" xr:uid="{00000000-0005-0000-0000-0000B2540000}"/>
    <cellStyle name="Normal 3 14 23 2 2" xfId="21644" xr:uid="{00000000-0005-0000-0000-0000B3540000}"/>
    <cellStyle name="Normal 3 14 23 3" xfId="21645" xr:uid="{00000000-0005-0000-0000-0000B4540000}"/>
    <cellStyle name="Normal 3 14 24" xfId="21646" xr:uid="{00000000-0005-0000-0000-0000B5540000}"/>
    <cellStyle name="Normal 3 14 24 2" xfId="21647" xr:uid="{00000000-0005-0000-0000-0000B6540000}"/>
    <cellStyle name="Normal 3 14 25" xfId="21648" xr:uid="{00000000-0005-0000-0000-0000B7540000}"/>
    <cellStyle name="Normal 3 14 3" xfId="21649" xr:uid="{00000000-0005-0000-0000-0000B8540000}"/>
    <cellStyle name="Normal 3 14 3 2" xfId="21650" xr:uid="{00000000-0005-0000-0000-0000B9540000}"/>
    <cellStyle name="Normal 3 14 3 2 2" xfId="21651" xr:uid="{00000000-0005-0000-0000-0000BA540000}"/>
    <cellStyle name="Normal 3 14 3 3" xfId="21652" xr:uid="{00000000-0005-0000-0000-0000BB540000}"/>
    <cellStyle name="Normal 3 14 4" xfId="21653" xr:uid="{00000000-0005-0000-0000-0000BC540000}"/>
    <cellStyle name="Normal 3 14 4 2" xfId="21654" xr:uid="{00000000-0005-0000-0000-0000BD540000}"/>
    <cellStyle name="Normal 3 14 4 2 2" xfId="21655" xr:uid="{00000000-0005-0000-0000-0000BE540000}"/>
    <cellStyle name="Normal 3 14 4 3" xfId="21656" xr:uid="{00000000-0005-0000-0000-0000BF540000}"/>
    <cellStyle name="Normal 3 14 5" xfId="21657" xr:uid="{00000000-0005-0000-0000-0000C0540000}"/>
    <cellStyle name="Normal 3 14 5 2" xfId="21658" xr:uid="{00000000-0005-0000-0000-0000C1540000}"/>
    <cellStyle name="Normal 3 14 5 2 2" xfId="21659" xr:uid="{00000000-0005-0000-0000-0000C2540000}"/>
    <cellStyle name="Normal 3 14 5 3" xfId="21660" xr:uid="{00000000-0005-0000-0000-0000C3540000}"/>
    <cellStyle name="Normal 3 14 6" xfId="21661" xr:uid="{00000000-0005-0000-0000-0000C4540000}"/>
    <cellStyle name="Normal 3 14 6 2" xfId="21662" xr:uid="{00000000-0005-0000-0000-0000C5540000}"/>
    <cellStyle name="Normal 3 14 6 2 2" xfId="21663" xr:uid="{00000000-0005-0000-0000-0000C6540000}"/>
    <cellStyle name="Normal 3 14 6 3" xfId="21664" xr:uid="{00000000-0005-0000-0000-0000C7540000}"/>
    <cellStyle name="Normal 3 14 7" xfId="21665" xr:uid="{00000000-0005-0000-0000-0000C8540000}"/>
    <cellStyle name="Normal 3 14 7 2" xfId="21666" xr:uid="{00000000-0005-0000-0000-0000C9540000}"/>
    <cellStyle name="Normal 3 14 7 2 2" xfId="21667" xr:uid="{00000000-0005-0000-0000-0000CA540000}"/>
    <cellStyle name="Normal 3 14 7 3" xfId="21668" xr:uid="{00000000-0005-0000-0000-0000CB540000}"/>
    <cellStyle name="Normal 3 14 8" xfId="21669" xr:uid="{00000000-0005-0000-0000-0000CC540000}"/>
    <cellStyle name="Normal 3 14 8 2" xfId="21670" xr:uid="{00000000-0005-0000-0000-0000CD540000}"/>
    <cellStyle name="Normal 3 14 8 2 2" xfId="21671" xr:uid="{00000000-0005-0000-0000-0000CE540000}"/>
    <cellStyle name="Normal 3 14 8 3" xfId="21672" xr:uid="{00000000-0005-0000-0000-0000CF540000}"/>
    <cellStyle name="Normal 3 14 9" xfId="21673" xr:uid="{00000000-0005-0000-0000-0000D0540000}"/>
    <cellStyle name="Normal 3 14 9 2" xfId="21674" xr:uid="{00000000-0005-0000-0000-0000D1540000}"/>
    <cellStyle name="Normal 3 14 9 2 2" xfId="21675" xr:uid="{00000000-0005-0000-0000-0000D2540000}"/>
    <cellStyle name="Normal 3 14 9 3" xfId="21676" xr:uid="{00000000-0005-0000-0000-0000D3540000}"/>
    <cellStyle name="Normal 3 15" xfId="21677" xr:uid="{00000000-0005-0000-0000-0000D4540000}"/>
    <cellStyle name="Normal 3 15 10" xfId="21678" xr:uid="{00000000-0005-0000-0000-0000D5540000}"/>
    <cellStyle name="Normal 3 15 10 2" xfId="21679" xr:uid="{00000000-0005-0000-0000-0000D6540000}"/>
    <cellStyle name="Normal 3 15 10 2 2" xfId="21680" xr:uid="{00000000-0005-0000-0000-0000D7540000}"/>
    <cellStyle name="Normal 3 15 10 3" xfId="21681" xr:uid="{00000000-0005-0000-0000-0000D8540000}"/>
    <cellStyle name="Normal 3 15 11" xfId="21682" xr:uid="{00000000-0005-0000-0000-0000D9540000}"/>
    <cellStyle name="Normal 3 15 11 2" xfId="21683" xr:uid="{00000000-0005-0000-0000-0000DA540000}"/>
    <cellStyle name="Normal 3 15 11 2 2" xfId="21684" xr:uid="{00000000-0005-0000-0000-0000DB540000}"/>
    <cellStyle name="Normal 3 15 11 3" xfId="21685" xr:uid="{00000000-0005-0000-0000-0000DC540000}"/>
    <cellStyle name="Normal 3 15 12" xfId="21686" xr:uid="{00000000-0005-0000-0000-0000DD540000}"/>
    <cellStyle name="Normal 3 15 12 2" xfId="21687" xr:uid="{00000000-0005-0000-0000-0000DE540000}"/>
    <cellStyle name="Normal 3 15 12 2 2" xfId="21688" xr:uid="{00000000-0005-0000-0000-0000DF540000}"/>
    <cellStyle name="Normal 3 15 12 3" xfId="21689" xr:uid="{00000000-0005-0000-0000-0000E0540000}"/>
    <cellStyle name="Normal 3 15 13" xfId="21690" xr:uid="{00000000-0005-0000-0000-0000E1540000}"/>
    <cellStyle name="Normal 3 15 13 2" xfId="21691" xr:uid="{00000000-0005-0000-0000-0000E2540000}"/>
    <cellStyle name="Normal 3 15 13 2 2" xfId="21692" xr:uid="{00000000-0005-0000-0000-0000E3540000}"/>
    <cellStyle name="Normal 3 15 13 3" xfId="21693" xr:uid="{00000000-0005-0000-0000-0000E4540000}"/>
    <cellStyle name="Normal 3 15 14" xfId="21694" xr:uid="{00000000-0005-0000-0000-0000E5540000}"/>
    <cellStyle name="Normal 3 15 14 2" xfId="21695" xr:uid="{00000000-0005-0000-0000-0000E6540000}"/>
    <cellStyle name="Normal 3 15 14 2 2" xfId="21696" xr:uid="{00000000-0005-0000-0000-0000E7540000}"/>
    <cellStyle name="Normal 3 15 14 3" xfId="21697" xr:uid="{00000000-0005-0000-0000-0000E8540000}"/>
    <cellStyle name="Normal 3 15 15" xfId="21698" xr:uid="{00000000-0005-0000-0000-0000E9540000}"/>
    <cellStyle name="Normal 3 15 15 2" xfId="21699" xr:uid="{00000000-0005-0000-0000-0000EA540000}"/>
    <cellStyle name="Normal 3 15 15 2 2" xfId="21700" xr:uid="{00000000-0005-0000-0000-0000EB540000}"/>
    <cellStyle name="Normal 3 15 15 3" xfId="21701" xr:uid="{00000000-0005-0000-0000-0000EC540000}"/>
    <cellStyle name="Normal 3 15 16" xfId="21702" xr:uid="{00000000-0005-0000-0000-0000ED540000}"/>
    <cellStyle name="Normal 3 15 16 2" xfId="21703" xr:uid="{00000000-0005-0000-0000-0000EE540000}"/>
    <cellStyle name="Normal 3 15 16 2 2" xfId="21704" xr:uid="{00000000-0005-0000-0000-0000EF540000}"/>
    <cellStyle name="Normal 3 15 16 3" xfId="21705" xr:uid="{00000000-0005-0000-0000-0000F0540000}"/>
    <cellStyle name="Normal 3 15 17" xfId="21706" xr:uid="{00000000-0005-0000-0000-0000F1540000}"/>
    <cellStyle name="Normal 3 15 17 2" xfId="21707" xr:uid="{00000000-0005-0000-0000-0000F2540000}"/>
    <cellStyle name="Normal 3 15 17 2 2" xfId="21708" xr:uid="{00000000-0005-0000-0000-0000F3540000}"/>
    <cellStyle name="Normal 3 15 17 3" xfId="21709" xr:uid="{00000000-0005-0000-0000-0000F4540000}"/>
    <cellStyle name="Normal 3 15 18" xfId="21710" xr:uid="{00000000-0005-0000-0000-0000F5540000}"/>
    <cellStyle name="Normal 3 15 18 2" xfId="21711" xr:uid="{00000000-0005-0000-0000-0000F6540000}"/>
    <cellStyle name="Normal 3 15 18 2 2" xfId="21712" xr:uid="{00000000-0005-0000-0000-0000F7540000}"/>
    <cellStyle name="Normal 3 15 18 3" xfId="21713" xr:uid="{00000000-0005-0000-0000-0000F8540000}"/>
    <cellStyle name="Normal 3 15 19" xfId="21714" xr:uid="{00000000-0005-0000-0000-0000F9540000}"/>
    <cellStyle name="Normal 3 15 19 2" xfId="21715" xr:uid="{00000000-0005-0000-0000-0000FA540000}"/>
    <cellStyle name="Normal 3 15 19 2 2" xfId="21716" xr:uid="{00000000-0005-0000-0000-0000FB540000}"/>
    <cellStyle name="Normal 3 15 19 3" xfId="21717" xr:uid="{00000000-0005-0000-0000-0000FC540000}"/>
    <cellStyle name="Normal 3 15 2" xfId="21718" xr:uid="{00000000-0005-0000-0000-0000FD540000}"/>
    <cellStyle name="Normal 3 15 2 2" xfId="21719" xr:uid="{00000000-0005-0000-0000-0000FE540000}"/>
    <cellStyle name="Normal 3 15 2 2 2" xfId="21720" xr:uid="{00000000-0005-0000-0000-0000FF540000}"/>
    <cellStyle name="Normal 3 15 2 3" xfId="21721" xr:uid="{00000000-0005-0000-0000-000000550000}"/>
    <cellStyle name="Normal 3 15 20" xfId="21722" xr:uid="{00000000-0005-0000-0000-000001550000}"/>
    <cellStyle name="Normal 3 15 20 2" xfId="21723" xr:uid="{00000000-0005-0000-0000-000002550000}"/>
    <cellStyle name="Normal 3 15 20 2 2" xfId="21724" xr:uid="{00000000-0005-0000-0000-000003550000}"/>
    <cellStyle name="Normal 3 15 20 3" xfId="21725" xr:uid="{00000000-0005-0000-0000-000004550000}"/>
    <cellStyle name="Normal 3 15 21" xfId="21726" xr:uid="{00000000-0005-0000-0000-000005550000}"/>
    <cellStyle name="Normal 3 15 21 2" xfId="21727" xr:uid="{00000000-0005-0000-0000-000006550000}"/>
    <cellStyle name="Normal 3 15 21 2 2" xfId="21728" xr:uid="{00000000-0005-0000-0000-000007550000}"/>
    <cellStyle name="Normal 3 15 21 3" xfId="21729" xr:uid="{00000000-0005-0000-0000-000008550000}"/>
    <cellStyle name="Normal 3 15 22" xfId="21730" xr:uid="{00000000-0005-0000-0000-000009550000}"/>
    <cellStyle name="Normal 3 15 22 2" xfId="21731" xr:uid="{00000000-0005-0000-0000-00000A550000}"/>
    <cellStyle name="Normal 3 15 22 2 2" xfId="21732" xr:uid="{00000000-0005-0000-0000-00000B550000}"/>
    <cellStyle name="Normal 3 15 22 3" xfId="21733" xr:uid="{00000000-0005-0000-0000-00000C550000}"/>
    <cellStyle name="Normal 3 15 23" xfId="21734" xr:uid="{00000000-0005-0000-0000-00000D550000}"/>
    <cellStyle name="Normal 3 15 23 2" xfId="21735" xr:uid="{00000000-0005-0000-0000-00000E550000}"/>
    <cellStyle name="Normal 3 15 23 2 2" xfId="21736" xr:uid="{00000000-0005-0000-0000-00000F550000}"/>
    <cellStyle name="Normal 3 15 23 3" xfId="21737" xr:uid="{00000000-0005-0000-0000-000010550000}"/>
    <cellStyle name="Normal 3 15 24" xfId="21738" xr:uid="{00000000-0005-0000-0000-000011550000}"/>
    <cellStyle name="Normal 3 15 24 2" xfId="21739" xr:uid="{00000000-0005-0000-0000-000012550000}"/>
    <cellStyle name="Normal 3 15 25" xfId="21740" xr:uid="{00000000-0005-0000-0000-000013550000}"/>
    <cellStyle name="Normal 3 15 3" xfId="21741" xr:uid="{00000000-0005-0000-0000-000014550000}"/>
    <cellStyle name="Normal 3 15 3 2" xfId="21742" xr:uid="{00000000-0005-0000-0000-000015550000}"/>
    <cellStyle name="Normal 3 15 3 2 2" xfId="21743" xr:uid="{00000000-0005-0000-0000-000016550000}"/>
    <cellStyle name="Normal 3 15 3 3" xfId="21744" xr:uid="{00000000-0005-0000-0000-000017550000}"/>
    <cellStyle name="Normal 3 15 4" xfId="21745" xr:uid="{00000000-0005-0000-0000-000018550000}"/>
    <cellStyle name="Normal 3 15 4 2" xfId="21746" xr:uid="{00000000-0005-0000-0000-000019550000}"/>
    <cellStyle name="Normal 3 15 4 2 2" xfId="21747" xr:uid="{00000000-0005-0000-0000-00001A550000}"/>
    <cellStyle name="Normal 3 15 4 3" xfId="21748" xr:uid="{00000000-0005-0000-0000-00001B550000}"/>
    <cellStyle name="Normal 3 15 5" xfId="21749" xr:uid="{00000000-0005-0000-0000-00001C550000}"/>
    <cellStyle name="Normal 3 15 5 2" xfId="21750" xr:uid="{00000000-0005-0000-0000-00001D550000}"/>
    <cellStyle name="Normal 3 15 5 2 2" xfId="21751" xr:uid="{00000000-0005-0000-0000-00001E550000}"/>
    <cellStyle name="Normal 3 15 5 3" xfId="21752" xr:uid="{00000000-0005-0000-0000-00001F550000}"/>
    <cellStyle name="Normal 3 15 6" xfId="21753" xr:uid="{00000000-0005-0000-0000-000020550000}"/>
    <cellStyle name="Normal 3 15 6 2" xfId="21754" xr:uid="{00000000-0005-0000-0000-000021550000}"/>
    <cellStyle name="Normal 3 15 6 2 2" xfId="21755" xr:uid="{00000000-0005-0000-0000-000022550000}"/>
    <cellStyle name="Normal 3 15 6 3" xfId="21756" xr:uid="{00000000-0005-0000-0000-000023550000}"/>
    <cellStyle name="Normal 3 15 7" xfId="21757" xr:uid="{00000000-0005-0000-0000-000024550000}"/>
    <cellStyle name="Normal 3 15 7 2" xfId="21758" xr:uid="{00000000-0005-0000-0000-000025550000}"/>
    <cellStyle name="Normal 3 15 7 2 2" xfId="21759" xr:uid="{00000000-0005-0000-0000-000026550000}"/>
    <cellStyle name="Normal 3 15 7 3" xfId="21760" xr:uid="{00000000-0005-0000-0000-000027550000}"/>
    <cellStyle name="Normal 3 15 8" xfId="21761" xr:uid="{00000000-0005-0000-0000-000028550000}"/>
    <cellStyle name="Normal 3 15 8 2" xfId="21762" xr:uid="{00000000-0005-0000-0000-000029550000}"/>
    <cellStyle name="Normal 3 15 8 2 2" xfId="21763" xr:uid="{00000000-0005-0000-0000-00002A550000}"/>
    <cellStyle name="Normal 3 15 8 3" xfId="21764" xr:uid="{00000000-0005-0000-0000-00002B550000}"/>
    <cellStyle name="Normal 3 15 9" xfId="21765" xr:uid="{00000000-0005-0000-0000-00002C550000}"/>
    <cellStyle name="Normal 3 15 9 2" xfId="21766" xr:uid="{00000000-0005-0000-0000-00002D550000}"/>
    <cellStyle name="Normal 3 15 9 2 2" xfId="21767" xr:uid="{00000000-0005-0000-0000-00002E550000}"/>
    <cellStyle name="Normal 3 15 9 3" xfId="21768" xr:uid="{00000000-0005-0000-0000-00002F550000}"/>
    <cellStyle name="Normal 3 16" xfId="21769" xr:uid="{00000000-0005-0000-0000-000030550000}"/>
    <cellStyle name="Normal 3 16 10" xfId="21770" xr:uid="{00000000-0005-0000-0000-000031550000}"/>
    <cellStyle name="Normal 3 16 10 2" xfId="21771" xr:uid="{00000000-0005-0000-0000-000032550000}"/>
    <cellStyle name="Normal 3 16 10 2 2" xfId="21772" xr:uid="{00000000-0005-0000-0000-000033550000}"/>
    <cellStyle name="Normal 3 16 10 3" xfId="21773" xr:uid="{00000000-0005-0000-0000-000034550000}"/>
    <cellStyle name="Normal 3 16 11" xfId="21774" xr:uid="{00000000-0005-0000-0000-000035550000}"/>
    <cellStyle name="Normal 3 16 11 2" xfId="21775" xr:uid="{00000000-0005-0000-0000-000036550000}"/>
    <cellStyle name="Normal 3 16 11 2 2" xfId="21776" xr:uid="{00000000-0005-0000-0000-000037550000}"/>
    <cellStyle name="Normal 3 16 11 3" xfId="21777" xr:uid="{00000000-0005-0000-0000-000038550000}"/>
    <cellStyle name="Normal 3 16 12" xfId="21778" xr:uid="{00000000-0005-0000-0000-000039550000}"/>
    <cellStyle name="Normal 3 16 12 2" xfId="21779" xr:uid="{00000000-0005-0000-0000-00003A550000}"/>
    <cellStyle name="Normal 3 16 12 2 2" xfId="21780" xr:uid="{00000000-0005-0000-0000-00003B550000}"/>
    <cellStyle name="Normal 3 16 12 3" xfId="21781" xr:uid="{00000000-0005-0000-0000-00003C550000}"/>
    <cellStyle name="Normal 3 16 13" xfId="21782" xr:uid="{00000000-0005-0000-0000-00003D550000}"/>
    <cellStyle name="Normal 3 16 13 2" xfId="21783" xr:uid="{00000000-0005-0000-0000-00003E550000}"/>
    <cellStyle name="Normal 3 16 13 2 2" xfId="21784" xr:uid="{00000000-0005-0000-0000-00003F550000}"/>
    <cellStyle name="Normal 3 16 13 3" xfId="21785" xr:uid="{00000000-0005-0000-0000-000040550000}"/>
    <cellStyle name="Normal 3 16 14" xfId="21786" xr:uid="{00000000-0005-0000-0000-000041550000}"/>
    <cellStyle name="Normal 3 16 14 2" xfId="21787" xr:uid="{00000000-0005-0000-0000-000042550000}"/>
    <cellStyle name="Normal 3 16 14 2 2" xfId="21788" xr:uid="{00000000-0005-0000-0000-000043550000}"/>
    <cellStyle name="Normal 3 16 14 3" xfId="21789" xr:uid="{00000000-0005-0000-0000-000044550000}"/>
    <cellStyle name="Normal 3 16 15" xfId="21790" xr:uid="{00000000-0005-0000-0000-000045550000}"/>
    <cellStyle name="Normal 3 16 15 2" xfId="21791" xr:uid="{00000000-0005-0000-0000-000046550000}"/>
    <cellStyle name="Normal 3 16 15 2 2" xfId="21792" xr:uid="{00000000-0005-0000-0000-000047550000}"/>
    <cellStyle name="Normal 3 16 15 3" xfId="21793" xr:uid="{00000000-0005-0000-0000-000048550000}"/>
    <cellStyle name="Normal 3 16 16" xfId="21794" xr:uid="{00000000-0005-0000-0000-000049550000}"/>
    <cellStyle name="Normal 3 16 16 2" xfId="21795" xr:uid="{00000000-0005-0000-0000-00004A550000}"/>
    <cellStyle name="Normal 3 16 16 2 2" xfId="21796" xr:uid="{00000000-0005-0000-0000-00004B550000}"/>
    <cellStyle name="Normal 3 16 16 3" xfId="21797" xr:uid="{00000000-0005-0000-0000-00004C550000}"/>
    <cellStyle name="Normal 3 16 17" xfId="21798" xr:uid="{00000000-0005-0000-0000-00004D550000}"/>
    <cellStyle name="Normal 3 16 17 2" xfId="21799" xr:uid="{00000000-0005-0000-0000-00004E550000}"/>
    <cellStyle name="Normal 3 16 17 2 2" xfId="21800" xr:uid="{00000000-0005-0000-0000-00004F550000}"/>
    <cellStyle name="Normal 3 16 17 3" xfId="21801" xr:uid="{00000000-0005-0000-0000-000050550000}"/>
    <cellStyle name="Normal 3 16 18" xfId="21802" xr:uid="{00000000-0005-0000-0000-000051550000}"/>
    <cellStyle name="Normal 3 16 18 2" xfId="21803" xr:uid="{00000000-0005-0000-0000-000052550000}"/>
    <cellStyle name="Normal 3 16 18 2 2" xfId="21804" xr:uid="{00000000-0005-0000-0000-000053550000}"/>
    <cellStyle name="Normal 3 16 18 3" xfId="21805" xr:uid="{00000000-0005-0000-0000-000054550000}"/>
    <cellStyle name="Normal 3 16 19" xfId="21806" xr:uid="{00000000-0005-0000-0000-000055550000}"/>
    <cellStyle name="Normal 3 16 19 2" xfId="21807" xr:uid="{00000000-0005-0000-0000-000056550000}"/>
    <cellStyle name="Normal 3 16 19 2 2" xfId="21808" xr:uid="{00000000-0005-0000-0000-000057550000}"/>
    <cellStyle name="Normal 3 16 19 3" xfId="21809" xr:uid="{00000000-0005-0000-0000-000058550000}"/>
    <cellStyle name="Normal 3 16 2" xfId="21810" xr:uid="{00000000-0005-0000-0000-000059550000}"/>
    <cellStyle name="Normal 3 16 2 2" xfId="21811" xr:uid="{00000000-0005-0000-0000-00005A550000}"/>
    <cellStyle name="Normal 3 16 2 2 2" xfId="21812" xr:uid="{00000000-0005-0000-0000-00005B550000}"/>
    <cellStyle name="Normal 3 16 2 3" xfId="21813" xr:uid="{00000000-0005-0000-0000-00005C550000}"/>
    <cellStyle name="Normal 3 16 20" xfId="21814" xr:uid="{00000000-0005-0000-0000-00005D550000}"/>
    <cellStyle name="Normal 3 16 20 2" xfId="21815" xr:uid="{00000000-0005-0000-0000-00005E550000}"/>
    <cellStyle name="Normal 3 16 20 2 2" xfId="21816" xr:uid="{00000000-0005-0000-0000-00005F550000}"/>
    <cellStyle name="Normal 3 16 20 3" xfId="21817" xr:uid="{00000000-0005-0000-0000-000060550000}"/>
    <cellStyle name="Normal 3 16 21" xfId="21818" xr:uid="{00000000-0005-0000-0000-000061550000}"/>
    <cellStyle name="Normal 3 16 21 2" xfId="21819" xr:uid="{00000000-0005-0000-0000-000062550000}"/>
    <cellStyle name="Normal 3 16 21 2 2" xfId="21820" xr:uid="{00000000-0005-0000-0000-000063550000}"/>
    <cellStyle name="Normal 3 16 21 3" xfId="21821" xr:uid="{00000000-0005-0000-0000-000064550000}"/>
    <cellStyle name="Normal 3 16 22" xfId="21822" xr:uid="{00000000-0005-0000-0000-000065550000}"/>
    <cellStyle name="Normal 3 16 22 2" xfId="21823" xr:uid="{00000000-0005-0000-0000-000066550000}"/>
    <cellStyle name="Normal 3 16 22 2 2" xfId="21824" xr:uid="{00000000-0005-0000-0000-000067550000}"/>
    <cellStyle name="Normal 3 16 22 3" xfId="21825" xr:uid="{00000000-0005-0000-0000-000068550000}"/>
    <cellStyle name="Normal 3 16 23" xfId="21826" xr:uid="{00000000-0005-0000-0000-000069550000}"/>
    <cellStyle name="Normal 3 16 23 2" xfId="21827" xr:uid="{00000000-0005-0000-0000-00006A550000}"/>
    <cellStyle name="Normal 3 16 23 2 2" xfId="21828" xr:uid="{00000000-0005-0000-0000-00006B550000}"/>
    <cellStyle name="Normal 3 16 23 3" xfId="21829" xr:uid="{00000000-0005-0000-0000-00006C550000}"/>
    <cellStyle name="Normal 3 16 24" xfId="21830" xr:uid="{00000000-0005-0000-0000-00006D550000}"/>
    <cellStyle name="Normal 3 16 24 2" xfId="21831" xr:uid="{00000000-0005-0000-0000-00006E550000}"/>
    <cellStyle name="Normal 3 16 25" xfId="21832" xr:uid="{00000000-0005-0000-0000-00006F550000}"/>
    <cellStyle name="Normal 3 16 3" xfId="21833" xr:uid="{00000000-0005-0000-0000-000070550000}"/>
    <cellStyle name="Normal 3 16 3 2" xfId="21834" xr:uid="{00000000-0005-0000-0000-000071550000}"/>
    <cellStyle name="Normal 3 16 3 2 2" xfId="21835" xr:uid="{00000000-0005-0000-0000-000072550000}"/>
    <cellStyle name="Normal 3 16 3 3" xfId="21836" xr:uid="{00000000-0005-0000-0000-000073550000}"/>
    <cellStyle name="Normal 3 16 4" xfId="21837" xr:uid="{00000000-0005-0000-0000-000074550000}"/>
    <cellStyle name="Normal 3 16 4 2" xfId="21838" xr:uid="{00000000-0005-0000-0000-000075550000}"/>
    <cellStyle name="Normal 3 16 4 2 2" xfId="21839" xr:uid="{00000000-0005-0000-0000-000076550000}"/>
    <cellStyle name="Normal 3 16 4 3" xfId="21840" xr:uid="{00000000-0005-0000-0000-000077550000}"/>
    <cellStyle name="Normal 3 16 5" xfId="21841" xr:uid="{00000000-0005-0000-0000-000078550000}"/>
    <cellStyle name="Normal 3 16 5 2" xfId="21842" xr:uid="{00000000-0005-0000-0000-000079550000}"/>
    <cellStyle name="Normal 3 16 5 2 2" xfId="21843" xr:uid="{00000000-0005-0000-0000-00007A550000}"/>
    <cellStyle name="Normal 3 16 5 3" xfId="21844" xr:uid="{00000000-0005-0000-0000-00007B550000}"/>
    <cellStyle name="Normal 3 16 6" xfId="21845" xr:uid="{00000000-0005-0000-0000-00007C550000}"/>
    <cellStyle name="Normal 3 16 6 2" xfId="21846" xr:uid="{00000000-0005-0000-0000-00007D550000}"/>
    <cellStyle name="Normal 3 16 6 2 2" xfId="21847" xr:uid="{00000000-0005-0000-0000-00007E550000}"/>
    <cellStyle name="Normal 3 16 6 3" xfId="21848" xr:uid="{00000000-0005-0000-0000-00007F550000}"/>
    <cellStyle name="Normal 3 16 7" xfId="21849" xr:uid="{00000000-0005-0000-0000-000080550000}"/>
    <cellStyle name="Normal 3 16 7 2" xfId="21850" xr:uid="{00000000-0005-0000-0000-000081550000}"/>
    <cellStyle name="Normal 3 16 7 2 2" xfId="21851" xr:uid="{00000000-0005-0000-0000-000082550000}"/>
    <cellStyle name="Normal 3 16 7 3" xfId="21852" xr:uid="{00000000-0005-0000-0000-000083550000}"/>
    <cellStyle name="Normal 3 16 8" xfId="21853" xr:uid="{00000000-0005-0000-0000-000084550000}"/>
    <cellStyle name="Normal 3 16 8 2" xfId="21854" xr:uid="{00000000-0005-0000-0000-000085550000}"/>
    <cellStyle name="Normal 3 16 8 2 2" xfId="21855" xr:uid="{00000000-0005-0000-0000-000086550000}"/>
    <cellStyle name="Normal 3 16 8 3" xfId="21856" xr:uid="{00000000-0005-0000-0000-000087550000}"/>
    <cellStyle name="Normal 3 16 9" xfId="21857" xr:uid="{00000000-0005-0000-0000-000088550000}"/>
    <cellStyle name="Normal 3 16 9 2" xfId="21858" xr:uid="{00000000-0005-0000-0000-000089550000}"/>
    <cellStyle name="Normal 3 16 9 2 2" xfId="21859" xr:uid="{00000000-0005-0000-0000-00008A550000}"/>
    <cellStyle name="Normal 3 16 9 3" xfId="21860" xr:uid="{00000000-0005-0000-0000-00008B550000}"/>
    <cellStyle name="Normal 3 17" xfId="21861" xr:uid="{00000000-0005-0000-0000-00008C550000}"/>
    <cellStyle name="Normal 3 17 10" xfId="21862" xr:uid="{00000000-0005-0000-0000-00008D550000}"/>
    <cellStyle name="Normal 3 17 10 2" xfId="21863" xr:uid="{00000000-0005-0000-0000-00008E550000}"/>
    <cellStyle name="Normal 3 17 10 2 2" xfId="21864" xr:uid="{00000000-0005-0000-0000-00008F550000}"/>
    <cellStyle name="Normal 3 17 10 3" xfId="21865" xr:uid="{00000000-0005-0000-0000-000090550000}"/>
    <cellStyle name="Normal 3 17 11" xfId="21866" xr:uid="{00000000-0005-0000-0000-000091550000}"/>
    <cellStyle name="Normal 3 17 11 2" xfId="21867" xr:uid="{00000000-0005-0000-0000-000092550000}"/>
    <cellStyle name="Normal 3 17 11 2 2" xfId="21868" xr:uid="{00000000-0005-0000-0000-000093550000}"/>
    <cellStyle name="Normal 3 17 11 3" xfId="21869" xr:uid="{00000000-0005-0000-0000-000094550000}"/>
    <cellStyle name="Normal 3 17 12" xfId="21870" xr:uid="{00000000-0005-0000-0000-000095550000}"/>
    <cellStyle name="Normal 3 17 12 2" xfId="21871" xr:uid="{00000000-0005-0000-0000-000096550000}"/>
    <cellStyle name="Normal 3 17 12 2 2" xfId="21872" xr:uid="{00000000-0005-0000-0000-000097550000}"/>
    <cellStyle name="Normal 3 17 12 3" xfId="21873" xr:uid="{00000000-0005-0000-0000-000098550000}"/>
    <cellStyle name="Normal 3 17 13" xfId="21874" xr:uid="{00000000-0005-0000-0000-000099550000}"/>
    <cellStyle name="Normal 3 17 13 2" xfId="21875" xr:uid="{00000000-0005-0000-0000-00009A550000}"/>
    <cellStyle name="Normal 3 17 13 2 2" xfId="21876" xr:uid="{00000000-0005-0000-0000-00009B550000}"/>
    <cellStyle name="Normal 3 17 13 3" xfId="21877" xr:uid="{00000000-0005-0000-0000-00009C550000}"/>
    <cellStyle name="Normal 3 17 14" xfId="21878" xr:uid="{00000000-0005-0000-0000-00009D550000}"/>
    <cellStyle name="Normal 3 17 14 2" xfId="21879" xr:uid="{00000000-0005-0000-0000-00009E550000}"/>
    <cellStyle name="Normal 3 17 14 2 2" xfId="21880" xr:uid="{00000000-0005-0000-0000-00009F550000}"/>
    <cellStyle name="Normal 3 17 14 3" xfId="21881" xr:uid="{00000000-0005-0000-0000-0000A0550000}"/>
    <cellStyle name="Normal 3 17 15" xfId="21882" xr:uid="{00000000-0005-0000-0000-0000A1550000}"/>
    <cellStyle name="Normal 3 17 15 2" xfId="21883" xr:uid="{00000000-0005-0000-0000-0000A2550000}"/>
    <cellStyle name="Normal 3 17 15 2 2" xfId="21884" xr:uid="{00000000-0005-0000-0000-0000A3550000}"/>
    <cellStyle name="Normal 3 17 15 3" xfId="21885" xr:uid="{00000000-0005-0000-0000-0000A4550000}"/>
    <cellStyle name="Normal 3 17 16" xfId="21886" xr:uid="{00000000-0005-0000-0000-0000A5550000}"/>
    <cellStyle name="Normal 3 17 16 2" xfId="21887" xr:uid="{00000000-0005-0000-0000-0000A6550000}"/>
    <cellStyle name="Normal 3 17 16 2 2" xfId="21888" xr:uid="{00000000-0005-0000-0000-0000A7550000}"/>
    <cellStyle name="Normal 3 17 16 3" xfId="21889" xr:uid="{00000000-0005-0000-0000-0000A8550000}"/>
    <cellStyle name="Normal 3 17 17" xfId="21890" xr:uid="{00000000-0005-0000-0000-0000A9550000}"/>
    <cellStyle name="Normal 3 17 17 2" xfId="21891" xr:uid="{00000000-0005-0000-0000-0000AA550000}"/>
    <cellStyle name="Normal 3 17 17 2 2" xfId="21892" xr:uid="{00000000-0005-0000-0000-0000AB550000}"/>
    <cellStyle name="Normal 3 17 17 3" xfId="21893" xr:uid="{00000000-0005-0000-0000-0000AC550000}"/>
    <cellStyle name="Normal 3 17 18" xfId="21894" xr:uid="{00000000-0005-0000-0000-0000AD550000}"/>
    <cellStyle name="Normal 3 17 18 2" xfId="21895" xr:uid="{00000000-0005-0000-0000-0000AE550000}"/>
    <cellStyle name="Normal 3 17 18 2 2" xfId="21896" xr:uid="{00000000-0005-0000-0000-0000AF550000}"/>
    <cellStyle name="Normal 3 17 18 3" xfId="21897" xr:uid="{00000000-0005-0000-0000-0000B0550000}"/>
    <cellStyle name="Normal 3 17 19" xfId="21898" xr:uid="{00000000-0005-0000-0000-0000B1550000}"/>
    <cellStyle name="Normal 3 17 19 2" xfId="21899" xr:uid="{00000000-0005-0000-0000-0000B2550000}"/>
    <cellStyle name="Normal 3 17 19 2 2" xfId="21900" xr:uid="{00000000-0005-0000-0000-0000B3550000}"/>
    <cellStyle name="Normal 3 17 19 3" xfId="21901" xr:uid="{00000000-0005-0000-0000-0000B4550000}"/>
    <cellStyle name="Normal 3 17 2" xfId="21902" xr:uid="{00000000-0005-0000-0000-0000B5550000}"/>
    <cellStyle name="Normal 3 17 2 2" xfId="21903" xr:uid="{00000000-0005-0000-0000-0000B6550000}"/>
    <cellStyle name="Normal 3 17 2 2 2" xfId="21904" xr:uid="{00000000-0005-0000-0000-0000B7550000}"/>
    <cellStyle name="Normal 3 17 2 3" xfId="21905" xr:uid="{00000000-0005-0000-0000-0000B8550000}"/>
    <cellStyle name="Normal 3 17 20" xfId="21906" xr:uid="{00000000-0005-0000-0000-0000B9550000}"/>
    <cellStyle name="Normal 3 17 20 2" xfId="21907" xr:uid="{00000000-0005-0000-0000-0000BA550000}"/>
    <cellStyle name="Normal 3 17 20 2 2" xfId="21908" xr:uid="{00000000-0005-0000-0000-0000BB550000}"/>
    <cellStyle name="Normal 3 17 20 3" xfId="21909" xr:uid="{00000000-0005-0000-0000-0000BC550000}"/>
    <cellStyle name="Normal 3 17 21" xfId="21910" xr:uid="{00000000-0005-0000-0000-0000BD550000}"/>
    <cellStyle name="Normal 3 17 21 2" xfId="21911" xr:uid="{00000000-0005-0000-0000-0000BE550000}"/>
    <cellStyle name="Normal 3 17 21 2 2" xfId="21912" xr:uid="{00000000-0005-0000-0000-0000BF550000}"/>
    <cellStyle name="Normal 3 17 21 3" xfId="21913" xr:uid="{00000000-0005-0000-0000-0000C0550000}"/>
    <cellStyle name="Normal 3 17 22" xfId="21914" xr:uid="{00000000-0005-0000-0000-0000C1550000}"/>
    <cellStyle name="Normal 3 17 22 2" xfId="21915" xr:uid="{00000000-0005-0000-0000-0000C2550000}"/>
    <cellStyle name="Normal 3 17 22 2 2" xfId="21916" xr:uid="{00000000-0005-0000-0000-0000C3550000}"/>
    <cellStyle name="Normal 3 17 22 3" xfId="21917" xr:uid="{00000000-0005-0000-0000-0000C4550000}"/>
    <cellStyle name="Normal 3 17 23" xfId="21918" xr:uid="{00000000-0005-0000-0000-0000C5550000}"/>
    <cellStyle name="Normal 3 17 23 2" xfId="21919" xr:uid="{00000000-0005-0000-0000-0000C6550000}"/>
    <cellStyle name="Normal 3 17 23 2 2" xfId="21920" xr:uid="{00000000-0005-0000-0000-0000C7550000}"/>
    <cellStyle name="Normal 3 17 23 3" xfId="21921" xr:uid="{00000000-0005-0000-0000-0000C8550000}"/>
    <cellStyle name="Normal 3 17 24" xfId="21922" xr:uid="{00000000-0005-0000-0000-0000C9550000}"/>
    <cellStyle name="Normal 3 17 24 2" xfId="21923" xr:uid="{00000000-0005-0000-0000-0000CA550000}"/>
    <cellStyle name="Normal 3 17 25" xfId="21924" xr:uid="{00000000-0005-0000-0000-0000CB550000}"/>
    <cellStyle name="Normal 3 17 3" xfId="21925" xr:uid="{00000000-0005-0000-0000-0000CC550000}"/>
    <cellStyle name="Normal 3 17 3 2" xfId="21926" xr:uid="{00000000-0005-0000-0000-0000CD550000}"/>
    <cellStyle name="Normal 3 17 3 2 2" xfId="21927" xr:uid="{00000000-0005-0000-0000-0000CE550000}"/>
    <cellStyle name="Normal 3 17 3 3" xfId="21928" xr:uid="{00000000-0005-0000-0000-0000CF550000}"/>
    <cellStyle name="Normal 3 17 4" xfId="21929" xr:uid="{00000000-0005-0000-0000-0000D0550000}"/>
    <cellStyle name="Normal 3 17 4 2" xfId="21930" xr:uid="{00000000-0005-0000-0000-0000D1550000}"/>
    <cellStyle name="Normal 3 17 4 2 2" xfId="21931" xr:uid="{00000000-0005-0000-0000-0000D2550000}"/>
    <cellStyle name="Normal 3 17 4 3" xfId="21932" xr:uid="{00000000-0005-0000-0000-0000D3550000}"/>
    <cellStyle name="Normal 3 17 5" xfId="21933" xr:uid="{00000000-0005-0000-0000-0000D4550000}"/>
    <cellStyle name="Normal 3 17 5 2" xfId="21934" xr:uid="{00000000-0005-0000-0000-0000D5550000}"/>
    <cellStyle name="Normal 3 17 5 2 2" xfId="21935" xr:uid="{00000000-0005-0000-0000-0000D6550000}"/>
    <cellStyle name="Normal 3 17 5 3" xfId="21936" xr:uid="{00000000-0005-0000-0000-0000D7550000}"/>
    <cellStyle name="Normal 3 17 6" xfId="21937" xr:uid="{00000000-0005-0000-0000-0000D8550000}"/>
    <cellStyle name="Normal 3 17 6 2" xfId="21938" xr:uid="{00000000-0005-0000-0000-0000D9550000}"/>
    <cellStyle name="Normal 3 17 6 2 2" xfId="21939" xr:uid="{00000000-0005-0000-0000-0000DA550000}"/>
    <cellStyle name="Normal 3 17 6 3" xfId="21940" xr:uid="{00000000-0005-0000-0000-0000DB550000}"/>
    <cellStyle name="Normal 3 17 7" xfId="21941" xr:uid="{00000000-0005-0000-0000-0000DC550000}"/>
    <cellStyle name="Normal 3 17 7 2" xfId="21942" xr:uid="{00000000-0005-0000-0000-0000DD550000}"/>
    <cellStyle name="Normal 3 17 7 2 2" xfId="21943" xr:uid="{00000000-0005-0000-0000-0000DE550000}"/>
    <cellStyle name="Normal 3 17 7 3" xfId="21944" xr:uid="{00000000-0005-0000-0000-0000DF550000}"/>
    <cellStyle name="Normal 3 17 8" xfId="21945" xr:uid="{00000000-0005-0000-0000-0000E0550000}"/>
    <cellStyle name="Normal 3 17 8 2" xfId="21946" xr:uid="{00000000-0005-0000-0000-0000E1550000}"/>
    <cellStyle name="Normal 3 17 8 2 2" xfId="21947" xr:uid="{00000000-0005-0000-0000-0000E2550000}"/>
    <cellStyle name="Normal 3 17 8 3" xfId="21948" xr:uid="{00000000-0005-0000-0000-0000E3550000}"/>
    <cellStyle name="Normal 3 17 9" xfId="21949" xr:uid="{00000000-0005-0000-0000-0000E4550000}"/>
    <cellStyle name="Normal 3 17 9 2" xfId="21950" xr:uid="{00000000-0005-0000-0000-0000E5550000}"/>
    <cellStyle name="Normal 3 17 9 2 2" xfId="21951" xr:uid="{00000000-0005-0000-0000-0000E6550000}"/>
    <cellStyle name="Normal 3 17 9 3" xfId="21952" xr:uid="{00000000-0005-0000-0000-0000E7550000}"/>
    <cellStyle name="Normal 3 18" xfId="21953" xr:uid="{00000000-0005-0000-0000-0000E8550000}"/>
    <cellStyle name="Normal 3 18 10" xfId="21954" xr:uid="{00000000-0005-0000-0000-0000E9550000}"/>
    <cellStyle name="Normal 3 18 10 2" xfId="21955" xr:uid="{00000000-0005-0000-0000-0000EA550000}"/>
    <cellStyle name="Normal 3 18 10 2 2" xfId="21956" xr:uid="{00000000-0005-0000-0000-0000EB550000}"/>
    <cellStyle name="Normal 3 18 10 3" xfId="21957" xr:uid="{00000000-0005-0000-0000-0000EC550000}"/>
    <cellStyle name="Normal 3 18 11" xfId="21958" xr:uid="{00000000-0005-0000-0000-0000ED550000}"/>
    <cellStyle name="Normal 3 18 11 2" xfId="21959" xr:uid="{00000000-0005-0000-0000-0000EE550000}"/>
    <cellStyle name="Normal 3 18 11 2 2" xfId="21960" xr:uid="{00000000-0005-0000-0000-0000EF550000}"/>
    <cellStyle name="Normal 3 18 11 3" xfId="21961" xr:uid="{00000000-0005-0000-0000-0000F0550000}"/>
    <cellStyle name="Normal 3 18 12" xfId="21962" xr:uid="{00000000-0005-0000-0000-0000F1550000}"/>
    <cellStyle name="Normal 3 18 12 2" xfId="21963" xr:uid="{00000000-0005-0000-0000-0000F2550000}"/>
    <cellStyle name="Normal 3 18 12 2 2" xfId="21964" xr:uid="{00000000-0005-0000-0000-0000F3550000}"/>
    <cellStyle name="Normal 3 18 12 3" xfId="21965" xr:uid="{00000000-0005-0000-0000-0000F4550000}"/>
    <cellStyle name="Normal 3 18 13" xfId="21966" xr:uid="{00000000-0005-0000-0000-0000F5550000}"/>
    <cellStyle name="Normal 3 18 13 2" xfId="21967" xr:uid="{00000000-0005-0000-0000-0000F6550000}"/>
    <cellStyle name="Normal 3 18 13 2 2" xfId="21968" xr:uid="{00000000-0005-0000-0000-0000F7550000}"/>
    <cellStyle name="Normal 3 18 13 3" xfId="21969" xr:uid="{00000000-0005-0000-0000-0000F8550000}"/>
    <cellStyle name="Normal 3 18 14" xfId="21970" xr:uid="{00000000-0005-0000-0000-0000F9550000}"/>
    <cellStyle name="Normal 3 18 14 2" xfId="21971" xr:uid="{00000000-0005-0000-0000-0000FA550000}"/>
    <cellStyle name="Normal 3 18 14 2 2" xfId="21972" xr:uid="{00000000-0005-0000-0000-0000FB550000}"/>
    <cellStyle name="Normal 3 18 14 3" xfId="21973" xr:uid="{00000000-0005-0000-0000-0000FC550000}"/>
    <cellStyle name="Normal 3 18 15" xfId="21974" xr:uid="{00000000-0005-0000-0000-0000FD550000}"/>
    <cellStyle name="Normal 3 18 15 2" xfId="21975" xr:uid="{00000000-0005-0000-0000-0000FE550000}"/>
    <cellStyle name="Normal 3 18 15 2 2" xfId="21976" xr:uid="{00000000-0005-0000-0000-0000FF550000}"/>
    <cellStyle name="Normal 3 18 15 3" xfId="21977" xr:uid="{00000000-0005-0000-0000-000000560000}"/>
    <cellStyle name="Normal 3 18 16" xfId="21978" xr:uid="{00000000-0005-0000-0000-000001560000}"/>
    <cellStyle name="Normal 3 18 16 2" xfId="21979" xr:uid="{00000000-0005-0000-0000-000002560000}"/>
    <cellStyle name="Normal 3 18 16 2 2" xfId="21980" xr:uid="{00000000-0005-0000-0000-000003560000}"/>
    <cellStyle name="Normal 3 18 16 3" xfId="21981" xr:uid="{00000000-0005-0000-0000-000004560000}"/>
    <cellStyle name="Normal 3 18 17" xfId="21982" xr:uid="{00000000-0005-0000-0000-000005560000}"/>
    <cellStyle name="Normal 3 18 17 2" xfId="21983" xr:uid="{00000000-0005-0000-0000-000006560000}"/>
    <cellStyle name="Normal 3 18 17 2 2" xfId="21984" xr:uid="{00000000-0005-0000-0000-000007560000}"/>
    <cellStyle name="Normal 3 18 17 3" xfId="21985" xr:uid="{00000000-0005-0000-0000-000008560000}"/>
    <cellStyle name="Normal 3 18 18" xfId="21986" xr:uid="{00000000-0005-0000-0000-000009560000}"/>
    <cellStyle name="Normal 3 18 18 2" xfId="21987" xr:uid="{00000000-0005-0000-0000-00000A560000}"/>
    <cellStyle name="Normal 3 18 18 2 2" xfId="21988" xr:uid="{00000000-0005-0000-0000-00000B560000}"/>
    <cellStyle name="Normal 3 18 18 3" xfId="21989" xr:uid="{00000000-0005-0000-0000-00000C560000}"/>
    <cellStyle name="Normal 3 18 19" xfId="21990" xr:uid="{00000000-0005-0000-0000-00000D560000}"/>
    <cellStyle name="Normal 3 18 19 2" xfId="21991" xr:uid="{00000000-0005-0000-0000-00000E560000}"/>
    <cellStyle name="Normal 3 18 19 2 2" xfId="21992" xr:uid="{00000000-0005-0000-0000-00000F560000}"/>
    <cellStyle name="Normal 3 18 19 3" xfId="21993" xr:uid="{00000000-0005-0000-0000-000010560000}"/>
    <cellStyle name="Normal 3 18 2" xfId="21994" xr:uid="{00000000-0005-0000-0000-000011560000}"/>
    <cellStyle name="Normal 3 18 2 2" xfId="21995" xr:uid="{00000000-0005-0000-0000-000012560000}"/>
    <cellStyle name="Normal 3 18 2 2 2" xfId="21996" xr:uid="{00000000-0005-0000-0000-000013560000}"/>
    <cellStyle name="Normal 3 18 2 3" xfId="21997" xr:uid="{00000000-0005-0000-0000-000014560000}"/>
    <cellStyle name="Normal 3 18 20" xfId="21998" xr:uid="{00000000-0005-0000-0000-000015560000}"/>
    <cellStyle name="Normal 3 18 20 2" xfId="21999" xr:uid="{00000000-0005-0000-0000-000016560000}"/>
    <cellStyle name="Normal 3 18 20 2 2" xfId="22000" xr:uid="{00000000-0005-0000-0000-000017560000}"/>
    <cellStyle name="Normal 3 18 20 3" xfId="22001" xr:uid="{00000000-0005-0000-0000-000018560000}"/>
    <cellStyle name="Normal 3 18 21" xfId="22002" xr:uid="{00000000-0005-0000-0000-000019560000}"/>
    <cellStyle name="Normal 3 18 21 2" xfId="22003" xr:uid="{00000000-0005-0000-0000-00001A560000}"/>
    <cellStyle name="Normal 3 18 21 2 2" xfId="22004" xr:uid="{00000000-0005-0000-0000-00001B560000}"/>
    <cellStyle name="Normal 3 18 21 3" xfId="22005" xr:uid="{00000000-0005-0000-0000-00001C560000}"/>
    <cellStyle name="Normal 3 18 22" xfId="22006" xr:uid="{00000000-0005-0000-0000-00001D560000}"/>
    <cellStyle name="Normal 3 18 22 2" xfId="22007" xr:uid="{00000000-0005-0000-0000-00001E560000}"/>
    <cellStyle name="Normal 3 18 22 2 2" xfId="22008" xr:uid="{00000000-0005-0000-0000-00001F560000}"/>
    <cellStyle name="Normal 3 18 22 3" xfId="22009" xr:uid="{00000000-0005-0000-0000-000020560000}"/>
    <cellStyle name="Normal 3 18 23" xfId="22010" xr:uid="{00000000-0005-0000-0000-000021560000}"/>
    <cellStyle name="Normal 3 18 23 2" xfId="22011" xr:uid="{00000000-0005-0000-0000-000022560000}"/>
    <cellStyle name="Normal 3 18 23 2 2" xfId="22012" xr:uid="{00000000-0005-0000-0000-000023560000}"/>
    <cellStyle name="Normal 3 18 23 3" xfId="22013" xr:uid="{00000000-0005-0000-0000-000024560000}"/>
    <cellStyle name="Normal 3 18 24" xfId="22014" xr:uid="{00000000-0005-0000-0000-000025560000}"/>
    <cellStyle name="Normal 3 18 24 2" xfId="22015" xr:uid="{00000000-0005-0000-0000-000026560000}"/>
    <cellStyle name="Normal 3 18 25" xfId="22016" xr:uid="{00000000-0005-0000-0000-000027560000}"/>
    <cellStyle name="Normal 3 18 3" xfId="22017" xr:uid="{00000000-0005-0000-0000-000028560000}"/>
    <cellStyle name="Normal 3 18 3 2" xfId="22018" xr:uid="{00000000-0005-0000-0000-000029560000}"/>
    <cellStyle name="Normal 3 18 3 2 2" xfId="22019" xr:uid="{00000000-0005-0000-0000-00002A560000}"/>
    <cellStyle name="Normal 3 18 3 3" xfId="22020" xr:uid="{00000000-0005-0000-0000-00002B560000}"/>
    <cellStyle name="Normal 3 18 4" xfId="22021" xr:uid="{00000000-0005-0000-0000-00002C560000}"/>
    <cellStyle name="Normal 3 18 4 2" xfId="22022" xr:uid="{00000000-0005-0000-0000-00002D560000}"/>
    <cellStyle name="Normal 3 18 4 2 2" xfId="22023" xr:uid="{00000000-0005-0000-0000-00002E560000}"/>
    <cellStyle name="Normal 3 18 4 3" xfId="22024" xr:uid="{00000000-0005-0000-0000-00002F560000}"/>
    <cellStyle name="Normal 3 18 5" xfId="22025" xr:uid="{00000000-0005-0000-0000-000030560000}"/>
    <cellStyle name="Normal 3 18 5 2" xfId="22026" xr:uid="{00000000-0005-0000-0000-000031560000}"/>
    <cellStyle name="Normal 3 18 5 2 2" xfId="22027" xr:uid="{00000000-0005-0000-0000-000032560000}"/>
    <cellStyle name="Normal 3 18 5 3" xfId="22028" xr:uid="{00000000-0005-0000-0000-000033560000}"/>
    <cellStyle name="Normal 3 18 6" xfId="22029" xr:uid="{00000000-0005-0000-0000-000034560000}"/>
    <cellStyle name="Normal 3 18 6 2" xfId="22030" xr:uid="{00000000-0005-0000-0000-000035560000}"/>
    <cellStyle name="Normal 3 18 6 2 2" xfId="22031" xr:uid="{00000000-0005-0000-0000-000036560000}"/>
    <cellStyle name="Normal 3 18 6 3" xfId="22032" xr:uid="{00000000-0005-0000-0000-000037560000}"/>
    <cellStyle name="Normal 3 18 7" xfId="22033" xr:uid="{00000000-0005-0000-0000-000038560000}"/>
    <cellStyle name="Normal 3 18 7 2" xfId="22034" xr:uid="{00000000-0005-0000-0000-000039560000}"/>
    <cellStyle name="Normal 3 18 7 2 2" xfId="22035" xr:uid="{00000000-0005-0000-0000-00003A560000}"/>
    <cellStyle name="Normal 3 18 7 3" xfId="22036" xr:uid="{00000000-0005-0000-0000-00003B560000}"/>
    <cellStyle name="Normal 3 18 8" xfId="22037" xr:uid="{00000000-0005-0000-0000-00003C560000}"/>
    <cellStyle name="Normal 3 18 8 2" xfId="22038" xr:uid="{00000000-0005-0000-0000-00003D560000}"/>
    <cellStyle name="Normal 3 18 8 2 2" xfId="22039" xr:uid="{00000000-0005-0000-0000-00003E560000}"/>
    <cellStyle name="Normal 3 18 8 3" xfId="22040" xr:uid="{00000000-0005-0000-0000-00003F560000}"/>
    <cellStyle name="Normal 3 18 9" xfId="22041" xr:uid="{00000000-0005-0000-0000-000040560000}"/>
    <cellStyle name="Normal 3 18 9 2" xfId="22042" xr:uid="{00000000-0005-0000-0000-000041560000}"/>
    <cellStyle name="Normal 3 18 9 2 2" xfId="22043" xr:uid="{00000000-0005-0000-0000-000042560000}"/>
    <cellStyle name="Normal 3 18 9 3" xfId="22044" xr:uid="{00000000-0005-0000-0000-000043560000}"/>
    <cellStyle name="Normal 3 19" xfId="22045" xr:uid="{00000000-0005-0000-0000-000044560000}"/>
    <cellStyle name="Normal 3 19 10" xfId="22046" xr:uid="{00000000-0005-0000-0000-000045560000}"/>
    <cellStyle name="Normal 3 19 10 2" xfId="22047" xr:uid="{00000000-0005-0000-0000-000046560000}"/>
    <cellStyle name="Normal 3 19 10 2 2" xfId="22048" xr:uid="{00000000-0005-0000-0000-000047560000}"/>
    <cellStyle name="Normal 3 19 10 3" xfId="22049" xr:uid="{00000000-0005-0000-0000-000048560000}"/>
    <cellStyle name="Normal 3 19 11" xfId="22050" xr:uid="{00000000-0005-0000-0000-000049560000}"/>
    <cellStyle name="Normal 3 19 11 2" xfId="22051" xr:uid="{00000000-0005-0000-0000-00004A560000}"/>
    <cellStyle name="Normal 3 19 11 2 2" xfId="22052" xr:uid="{00000000-0005-0000-0000-00004B560000}"/>
    <cellStyle name="Normal 3 19 11 3" xfId="22053" xr:uid="{00000000-0005-0000-0000-00004C560000}"/>
    <cellStyle name="Normal 3 19 12" xfId="22054" xr:uid="{00000000-0005-0000-0000-00004D560000}"/>
    <cellStyle name="Normal 3 19 12 2" xfId="22055" xr:uid="{00000000-0005-0000-0000-00004E560000}"/>
    <cellStyle name="Normal 3 19 12 2 2" xfId="22056" xr:uid="{00000000-0005-0000-0000-00004F560000}"/>
    <cellStyle name="Normal 3 19 12 3" xfId="22057" xr:uid="{00000000-0005-0000-0000-000050560000}"/>
    <cellStyle name="Normal 3 19 13" xfId="22058" xr:uid="{00000000-0005-0000-0000-000051560000}"/>
    <cellStyle name="Normal 3 19 13 2" xfId="22059" xr:uid="{00000000-0005-0000-0000-000052560000}"/>
    <cellStyle name="Normal 3 19 13 2 2" xfId="22060" xr:uid="{00000000-0005-0000-0000-000053560000}"/>
    <cellStyle name="Normal 3 19 13 3" xfId="22061" xr:uid="{00000000-0005-0000-0000-000054560000}"/>
    <cellStyle name="Normal 3 19 14" xfId="22062" xr:uid="{00000000-0005-0000-0000-000055560000}"/>
    <cellStyle name="Normal 3 19 14 2" xfId="22063" xr:uid="{00000000-0005-0000-0000-000056560000}"/>
    <cellStyle name="Normal 3 19 14 2 2" xfId="22064" xr:uid="{00000000-0005-0000-0000-000057560000}"/>
    <cellStyle name="Normal 3 19 14 3" xfId="22065" xr:uid="{00000000-0005-0000-0000-000058560000}"/>
    <cellStyle name="Normal 3 19 15" xfId="22066" xr:uid="{00000000-0005-0000-0000-000059560000}"/>
    <cellStyle name="Normal 3 19 15 2" xfId="22067" xr:uid="{00000000-0005-0000-0000-00005A560000}"/>
    <cellStyle name="Normal 3 19 15 2 2" xfId="22068" xr:uid="{00000000-0005-0000-0000-00005B560000}"/>
    <cellStyle name="Normal 3 19 15 3" xfId="22069" xr:uid="{00000000-0005-0000-0000-00005C560000}"/>
    <cellStyle name="Normal 3 19 16" xfId="22070" xr:uid="{00000000-0005-0000-0000-00005D560000}"/>
    <cellStyle name="Normal 3 19 16 2" xfId="22071" xr:uid="{00000000-0005-0000-0000-00005E560000}"/>
    <cellStyle name="Normal 3 19 16 2 2" xfId="22072" xr:uid="{00000000-0005-0000-0000-00005F560000}"/>
    <cellStyle name="Normal 3 19 16 3" xfId="22073" xr:uid="{00000000-0005-0000-0000-000060560000}"/>
    <cellStyle name="Normal 3 19 17" xfId="22074" xr:uid="{00000000-0005-0000-0000-000061560000}"/>
    <cellStyle name="Normal 3 19 17 2" xfId="22075" xr:uid="{00000000-0005-0000-0000-000062560000}"/>
    <cellStyle name="Normal 3 19 17 2 2" xfId="22076" xr:uid="{00000000-0005-0000-0000-000063560000}"/>
    <cellStyle name="Normal 3 19 17 3" xfId="22077" xr:uid="{00000000-0005-0000-0000-000064560000}"/>
    <cellStyle name="Normal 3 19 18" xfId="22078" xr:uid="{00000000-0005-0000-0000-000065560000}"/>
    <cellStyle name="Normal 3 19 18 2" xfId="22079" xr:uid="{00000000-0005-0000-0000-000066560000}"/>
    <cellStyle name="Normal 3 19 18 2 2" xfId="22080" xr:uid="{00000000-0005-0000-0000-000067560000}"/>
    <cellStyle name="Normal 3 19 18 3" xfId="22081" xr:uid="{00000000-0005-0000-0000-000068560000}"/>
    <cellStyle name="Normal 3 19 19" xfId="22082" xr:uid="{00000000-0005-0000-0000-000069560000}"/>
    <cellStyle name="Normal 3 19 19 2" xfId="22083" xr:uid="{00000000-0005-0000-0000-00006A560000}"/>
    <cellStyle name="Normal 3 19 19 2 2" xfId="22084" xr:uid="{00000000-0005-0000-0000-00006B560000}"/>
    <cellStyle name="Normal 3 19 19 3" xfId="22085" xr:uid="{00000000-0005-0000-0000-00006C560000}"/>
    <cellStyle name="Normal 3 19 2" xfId="22086" xr:uid="{00000000-0005-0000-0000-00006D560000}"/>
    <cellStyle name="Normal 3 19 2 2" xfId="22087" xr:uid="{00000000-0005-0000-0000-00006E560000}"/>
    <cellStyle name="Normal 3 19 2 2 2" xfId="22088" xr:uid="{00000000-0005-0000-0000-00006F560000}"/>
    <cellStyle name="Normal 3 19 2 3" xfId="22089" xr:uid="{00000000-0005-0000-0000-000070560000}"/>
    <cellStyle name="Normal 3 19 20" xfId="22090" xr:uid="{00000000-0005-0000-0000-000071560000}"/>
    <cellStyle name="Normal 3 19 20 2" xfId="22091" xr:uid="{00000000-0005-0000-0000-000072560000}"/>
    <cellStyle name="Normal 3 19 20 2 2" xfId="22092" xr:uid="{00000000-0005-0000-0000-000073560000}"/>
    <cellStyle name="Normal 3 19 20 3" xfId="22093" xr:uid="{00000000-0005-0000-0000-000074560000}"/>
    <cellStyle name="Normal 3 19 21" xfId="22094" xr:uid="{00000000-0005-0000-0000-000075560000}"/>
    <cellStyle name="Normal 3 19 21 2" xfId="22095" xr:uid="{00000000-0005-0000-0000-000076560000}"/>
    <cellStyle name="Normal 3 19 21 2 2" xfId="22096" xr:uid="{00000000-0005-0000-0000-000077560000}"/>
    <cellStyle name="Normal 3 19 21 3" xfId="22097" xr:uid="{00000000-0005-0000-0000-000078560000}"/>
    <cellStyle name="Normal 3 19 22" xfId="22098" xr:uid="{00000000-0005-0000-0000-000079560000}"/>
    <cellStyle name="Normal 3 19 22 2" xfId="22099" xr:uid="{00000000-0005-0000-0000-00007A560000}"/>
    <cellStyle name="Normal 3 19 22 2 2" xfId="22100" xr:uid="{00000000-0005-0000-0000-00007B560000}"/>
    <cellStyle name="Normal 3 19 22 3" xfId="22101" xr:uid="{00000000-0005-0000-0000-00007C560000}"/>
    <cellStyle name="Normal 3 19 23" xfId="22102" xr:uid="{00000000-0005-0000-0000-00007D560000}"/>
    <cellStyle name="Normal 3 19 23 2" xfId="22103" xr:uid="{00000000-0005-0000-0000-00007E560000}"/>
    <cellStyle name="Normal 3 19 23 2 2" xfId="22104" xr:uid="{00000000-0005-0000-0000-00007F560000}"/>
    <cellStyle name="Normal 3 19 23 3" xfId="22105" xr:uid="{00000000-0005-0000-0000-000080560000}"/>
    <cellStyle name="Normal 3 19 24" xfId="22106" xr:uid="{00000000-0005-0000-0000-000081560000}"/>
    <cellStyle name="Normal 3 19 24 2" xfId="22107" xr:uid="{00000000-0005-0000-0000-000082560000}"/>
    <cellStyle name="Normal 3 19 25" xfId="22108" xr:uid="{00000000-0005-0000-0000-000083560000}"/>
    <cellStyle name="Normal 3 19 3" xfId="22109" xr:uid="{00000000-0005-0000-0000-000084560000}"/>
    <cellStyle name="Normal 3 19 3 2" xfId="22110" xr:uid="{00000000-0005-0000-0000-000085560000}"/>
    <cellStyle name="Normal 3 19 3 2 2" xfId="22111" xr:uid="{00000000-0005-0000-0000-000086560000}"/>
    <cellStyle name="Normal 3 19 3 3" xfId="22112" xr:uid="{00000000-0005-0000-0000-000087560000}"/>
    <cellStyle name="Normal 3 19 4" xfId="22113" xr:uid="{00000000-0005-0000-0000-000088560000}"/>
    <cellStyle name="Normal 3 19 4 2" xfId="22114" xr:uid="{00000000-0005-0000-0000-000089560000}"/>
    <cellStyle name="Normal 3 19 4 2 2" xfId="22115" xr:uid="{00000000-0005-0000-0000-00008A560000}"/>
    <cellStyle name="Normal 3 19 4 3" xfId="22116" xr:uid="{00000000-0005-0000-0000-00008B560000}"/>
    <cellStyle name="Normal 3 19 5" xfId="22117" xr:uid="{00000000-0005-0000-0000-00008C560000}"/>
    <cellStyle name="Normal 3 19 5 2" xfId="22118" xr:uid="{00000000-0005-0000-0000-00008D560000}"/>
    <cellStyle name="Normal 3 19 5 2 2" xfId="22119" xr:uid="{00000000-0005-0000-0000-00008E560000}"/>
    <cellStyle name="Normal 3 19 5 3" xfId="22120" xr:uid="{00000000-0005-0000-0000-00008F560000}"/>
    <cellStyle name="Normal 3 19 6" xfId="22121" xr:uid="{00000000-0005-0000-0000-000090560000}"/>
    <cellStyle name="Normal 3 19 6 2" xfId="22122" xr:uid="{00000000-0005-0000-0000-000091560000}"/>
    <cellStyle name="Normal 3 19 6 2 2" xfId="22123" xr:uid="{00000000-0005-0000-0000-000092560000}"/>
    <cellStyle name="Normal 3 19 6 3" xfId="22124" xr:uid="{00000000-0005-0000-0000-000093560000}"/>
    <cellStyle name="Normal 3 19 7" xfId="22125" xr:uid="{00000000-0005-0000-0000-000094560000}"/>
    <cellStyle name="Normal 3 19 7 2" xfId="22126" xr:uid="{00000000-0005-0000-0000-000095560000}"/>
    <cellStyle name="Normal 3 19 7 2 2" xfId="22127" xr:uid="{00000000-0005-0000-0000-000096560000}"/>
    <cellStyle name="Normal 3 19 7 3" xfId="22128" xr:uid="{00000000-0005-0000-0000-000097560000}"/>
    <cellStyle name="Normal 3 19 8" xfId="22129" xr:uid="{00000000-0005-0000-0000-000098560000}"/>
    <cellStyle name="Normal 3 19 8 2" xfId="22130" xr:uid="{00000000-0005-0000-0000-000099560000}"/>
    <cellStyle name="Normal 3 19 8 2 2" xfId="22131" xr:uid="{00000000-0005-0000-0000-00009A560000}"/>
    <cellStyle name="Normal 3 19 8 3" xfId="22132" xr:uid="{00000000-0005-0000-0000-00009B560000}"/>
    <cellStyle name="Normal 3 19 9" xfId="22133" xr:uid="{00000000-0005-0000-0000-00009C560000}"/>
    <cellStyle name="Normal 3 19 9 2" xfId="22134" xr:uid="{00000000-0005-0000-0000-00009D560000}"/>
    <cellStyle name="Normal 3 19 9 2 2" xfId="22135" xr:uid="{00000000-0005-0000-0000-00009E560000}"/>
    <cellStyle name="Normal 3 19 9 3" xfId="22136" xr:uid="{00000000-0005-0000-0000-00009F560000}"/>
    <cellStyle name="Normal 3 2" xfId="22137" xr:uid="{00000000-0005-0000-0000-0000A0560000}"/>
    <cellStyle name="Normal 3 2 10" xfId="22138" xr:uid="{00000000-0005-0000-0000-0000A1560000}"/>
    <cellStyle name="Normal 3 2 10 2" xfId="22139" xr:uid="{00000000-0005-0000-0000-0000A2560000}"/>
    <cellStyle name="Normal 3 2 10 2 2" xfId="22140" xr:uid="{00000000-0005-0000-0000-0000A3560000}"/>
    <cellStyle name="Normal 3 2 10 3" xfId="22141" xr:uid="{00000000-0005-0000-0000-0000A4560000}"/>
    <cellStyle name="Normal 3 2 10 4" xfId="22142" xr:uid="{00000000-0005-0000-0000-0000A5560000}"/>
    <cellStyle name="Normal 3 2 11" xfId="22143" xr:uid="{00000000-0005-0000-0000-0000A6560000}"/>
    <cellStyle name="Normal 3 2 11 2" xfId="22144" xr:uid="{00000000-0005-0000-0000-0000A7560000}"/>
    <cellStyle name="Normal 3 2 11 2 2" xfId="22145" xr:uid="{00000000-0005-0000-0000-0000A8560000}"/>
    <cellStyle name="Normal 3 2 11 3" xfId="22146" xr:uid="{00000000-0005-0000-0000-0000A9560000}"/>
    <cellStyle name="Normal 3 2 12" xfId="22147" xr:uid="{00000000-0005-0000-0000-0000AA560000}"/>
    <cellStyle name="Normal 3 2 12 2" xfId="22148" xr:uid="{00000000-0005-0000-0000-0000AB560000}"/>
    <cellStyle name="Normal 3 2 12 2 2" xfId="22149" xr:uid="{00000000-0005-0000-0000-0000AC560000}"/>
    <cellStyle name="Normal 3 2 12 3" xfId="22150" xr:uid="{00000000-0005-0000-0000-0000AD560000}"/>
    <cellStyle name="Normal 3 2 13" xfId="22151" xr:uid="{00000000-0005-0000-0000-0000AE560000}"/>
    <cellStyle name="Normal 3 2 13 2" xfId="22152" xr:uid="{00000000-0005-0000-0000-0000AF560000}"/>
    <cellStyle name="Normal 3 2 13 2 2" xfId="22153" xr:uid="{00000000-0005-0000-0000-0000B0560000}"/>
    <cellStyle name="Normal 3 2 13 3" xfId="22154" xr:uid="{00000000-0005-0000-0000-0000B1560000}"/>
    <cellStyle name="Normal 3 2 14" xfId="22155" xr:uid="{00000000-0005-0000-0000-0000B2560000}"/>
    <cellStyle name="Normal 3 2 14 2" xfId="22156" xr:uid="{00000000-0005-0000-0000-0000B3560000}"/>
    <cellStyle name="Normal 3 2 14 2 2" xfId="22157" xr:uid="{00000000-0005-0000-0000-0000B4560000}"/>
    <cellStyle name="Normal 3 2 14 3" xfId="22158" xr:uid="{00000000-0005-0000-0000-0000B5560000}"/>
    <cellStyle name="Normal 3 2 15" xfId="22159" xr:uid="{00000000-0005-0000-0000-0000B6560000}"/>
    <cellStyle name="Normal 3 2 15 2" xfId="22160" xr:uid="{00000000-0005-0000-0000-0000B7560000}"/>
    <cellStyle name="Normal 3 2 15 2 2" xfId="22161" xr:uid="{00000000-0005-0000-0000-0000B8560000}"/>
    <cellStyle name="Normal 3 2 15 3" xfId="22162" xr:uid="{00000000-0005-0000-0000-0000B9560000}"/>
    <cellStyle name="Normal 3 2 16" xfId="22163" xr:uid="{00000000-0005-0000-0000-0000BA560000}"/>
    <cellStyle name="Normal 3 2 16 2" xfId="22164" xr:uid="{00000000-0005-0000-0000-0000BB560000}"/>
    <cellStyle name="Normal 3 2 16 2 2" xfId="22165" xr:uid="{00000000-0005-0000-0000-0000BC560000}"/>
    <cellStyle name="Normal 3 2 16 3" xfId="22166" xr:uid="{00000000-0005-0000-0000-0000BD560000}"/>
    <cellStyle name="Normal 3 2 17" xfId="22167" xr:uid="{00000000-0005-0000-0000-0000BE560000}"/>
    <cellStyle name="Normal 3 2 17 2" xfId="22168" xr:uid="{00000000-0005-0000-0000-0000BF560000}"/>
    <cellStyle name="Normal 3 2 17 2 2" xfId="22169" xr:uid="{00000000-0005-0000-0000-0000C0560000}"/>
    <cellStyle name="Normal 3 2 17 3" xfId="22170" xr:uid="{00000000-0005-0000-0000-0000C1560000}"/>
    <cellStyle name="Normal 3 2 18" xfId="22171" xr:uid="{00000000-0005-0000-0000-0000C2560000}"/>
    <cellStyle name="Normal 3 2 18 2" xfId="22172" xr:uid="{00000000-0005-0000-0000-0000C3560000}"/>
    <cellStyle name="Normal 3 2 18 2 2" xfId="22173" xr:uid="{00000000-0005-0000-0000-0000C4560000}"/>
    <cellStyle name="Normal 3 2 18 3" xfId="22174" xr:uid="{00000000-0005-0000-0000-0000C5560000}"/>
    <cellStyle name="Normal 3 2 19" xfId="22175" xr:uid="{00000000-0005-0000-0000-0000C6560000}"/>
    <cellStyle name="Normal 3 2 19 2" xfId="22176" xr:uid="{00000000-0005-0000-0000-0000C7560000}"/>
    <cellStyle name="Normal 3 2 19 2 2" xfId="22177" xr:uid="{00000000-0005-0000-0000-0000C8560000}"/>
    <cellStyle name="Normal 3 2 19 3" xfId="22178" xr:uid="{00000000-0005-0000-0000-0000C9560000}"/>
    <cellStyle name="Normal 3 2 2" xfId="22179" xr:uid="{00000000-0005-0000-0000-0000CA560000}"/>
    <cellStyle name="Normal 3 2 2 10" xfId="22180" xr:uid="{00000000-0005-0000-0000-0000CB560000}"/>
    <cellStyle name="Normal 3 2 2 10 2" xfId="22181" xr:uid="{00000000-0005-0000-0000-0000CC560000}"/>
    <cellStyle name="Normal 3 2 2 10 2 2" xfId="22182" xr:uid="{00000000-0005-0000-0000-0000CD560000}"/>
    <cellStyle name="Normal 3 2 2 10 3" xfId="22183" xr:uid="{00000000-0005-0000-0000-0000CE560000}"/>
    <cellStyle name="Normal 3 2 2 10 4" xfId="22184" xr:uid="{00000000-0005-0000-0000-0000CF560000}"/>
    <cellStyle name="Normal 3 2 2 11" xfId="22185" xr:uid="{00000000-0005-0000-0000-0000D0560000}"/>
    <cellStyle name="Normal 3 2 2 11 2" xfId="22186" xr:uid="{00000000-0005-0000-0000-0000D1560000}"/>
    <cellStyle name="Normal 3 2 2 11 2 2" xfId="22187" xr:uid="{00000000-0005-0000-0000-0000D2560000}"/>
    <cellStyle name="Normal 3 2 2 11 3" xfId="22188" xr:uid="{00000000-0005-0000-0000-0000D3560000}"/>
    <cellStyle name="Normal 3 2 2 11 4" xfId="22189" xr:uid="{00000000-0005-0000-0000-0000D4560000}"/>
    <cellStyle name="Normal 3 2 2 12" xfId="22190" xr:uid="{00000000-0005-0000-0000-0000D5560000}"/>
    <cellStyle name="Normal 3 2 2 12 2" xfId="22191" xr:uid="{00000000-0005-0000-0000-0000D6560000}"/>
    <cellStyle name="Normal 3 2 2 12 2 2" xfId="22192" xr:uid="{00000000-0005-0000-0000-0000D7560000}"/>
    <cellStyle name="Normal 3 2 2 12 3" xfId="22193" xr:uid="{00000000-0005-0000-0000-0000D8560000}"/>
    <cellStyle name="Normal 3 2 2 13" xfId="22194" xr:uid="{00000000-0005-0000-0000-0000D9560000}"/>
    <cellStyle name="Normal 3 2 2 13 2" xfId="22195" xr:uid="{00000000-0005-0000-0000-0000DA560000}"/>
    <cellStyle name="Normal 3 2 2 13 2 2" xfId="22196" xr:uid="{00000000-0005-0000-0000-0000DB560000}"/>
    <cellStyle name="Normal 3 2 2 13 3" xfId="22197" xr:uid="{00000000-0005-0000-0000-0000DC560000}"/>
    <cellStyle name="Normal 3 2 2 14" xfId="22198" xr:uid="{00000000-0005-0000-0000-0000DD560000}"/>
    <cellStyle name="Normal 3 2 2 14 2" xfId="22199" xr:uid="{00000000-0005-0000-0000-0000DE560000}"/>
    <cellStyle name="Normal 3 2 2 14 2 2" xfId="22200" xr:uid="{00000000-0005-0000-0000-0000DF560000}"/>
    <cellStyle name="Normal 3 2 2 14 3" xfId="22201" xr:uid="{00000000-0005-0000-0000-0000E0560000}"/>
    <cellStyle name="Normal 3 2 2 15" xfId="22202" xr:uid="{00000000-0005-0000-0000-0000E1560000}"/>
    <cellStyle name="Normal 3 2 2 15 2" xfId="22203" xr:uid="{00000000-0005-0000-0000-0000E2560000}"/>
    <cellStyle name="Normal 3 2 2 15 2 2" xfId="22204" xr:uid="{00000000-0005-0000-0000-0000E3560000}"/>
    <cellStyle name="Normal 3 2 2 15 3" xfId="22205" xr:uid="{00000000-0005-0000-0000-0000E4560000}"/>
    <cellStyle name="Normal 3 2 2 16" xfId="22206" xr:uid="{00000000-0005-0000-0000-0000E5560000}"/>
    <cellStyle name="Normal 3 2 2 16 2" xfId="22207" xr:uid="{00000000-0005-0000-0000-0000E6560000}"/>
    <cellStyle name="Normal 3 2 2 16 2 2" xfId="22208" xr:uid="{00000000-0005-0000-0000-0000E7560000}"/>
    <cellStyle name="Normal 3 2 2 16 3" xfId="22209" xr:uid="{00000000-0005-0000-0000-0000E8560000}"/>
    <cellStyle name="Normal 3 2 2 17" xfId="22210" xr:uid="{00000000-0005-0000-0000-0000E9560000}"/>
    <cellStyle name="Normal 3 2 2 17 2" xfId="22211" xr:uid="{00000000-0005-0000-0000-0000EA560000}"/>
    <cellStyle name="Normal 3 2 2 17 2 2" xfId="22212" xr:uid="{00000000-0005-0000-0000-0000EB560000}"/>
    <cellStyle name="Normal 3 2 2 17 3" xfId="22213" xr:uid="{00000000-0005-0000-0000-0000EC560000}"/>
    <cellStyle name="Normal 3 2 2 18" xfId="22214" xr:uid="{00000000-0005-0000-0000-0000ED560000}"/>
    <cellStyle name="Normal 3 2 2 18 2" xfId="22215" xr:uid="{00000000-0005-0000-0000-0000EE560000}"/>
    <cellStyle name="Normal 3 2 2 18 2 2" xfId="22216" xr:uid="{00000000-0005-0000-0000-0000EF560000}"/>
    <cellStyle name="Normal 3 2 2 18 3" xfId="22217" xr:uid="{00000000-0005-0000-0000-0000F0560000}"/>
    <cellStyle name="Normal 3 2 2 19" xfId="22218" xr:uid="{00000000-0005-0000-0000-0000F1560000}"/>
    <cellStyle name="Normal 3 2 2 19 2" xfId="22219" xr:uid="{00000000-0005-0000-0000-0000F2560000}"/>
    <cellStyle name="Normal 3 2 2 19 2 2" xfId="22220" xr:uid="{00000000-0005-0000-0000-0000F3560000}"/>
    <cellStyle name="Normal 3 2 2 19 3" xfId="22221" xr:uid="{00000000-0005-0000-0000-0000F4560000}"/>
    <cellStyle name="Normal 3 2 2 2" xfId="22222" xr:uid="{00000000-0005-0000-0000-0000F5560000}"/>
    <cellStyle name="Normal 3 2 2 2 2" xfId="22223" xr:uid="{00000000-0005-0000-0000-0000F6560000}"/>
    <cellStyle name="Normal 3 2 2 2 2 2" xfId="22224" xr:uid="{00000000-0005-0000-0000-0000F7560000}"/>
    <cellStyle name="Normal 3 2 2 2 2 2 2" xfId="22225" xr:uid="{00000000-0005-0000-0000-0000F8560000}"/>
    <cellStyle name="Normal 3 2 2 2 2 2 2 2" xfId="22226" xr:uid="{00000000-0005-0000-0000-0000F9560000}"/>
    <cellStyle name="Normal 3 2 2 2 2 2 2 2 2" xfId="22227" xr:uid="{00000000-0005-0000-0000-0000FA560000}"/>
    <cellStyle name="Normal 3 2 2 2 2 2 2 3" xfId="22228" xr:uid="{00000000-0005-0000-0000-0000FB560000}"/>
    <cellStyle name="Normal 3 2 2 2 2 2 3" xfId="22229" xr:uid="{00000000-0005-0000-0000-0000FC560000}"/>
    <cellStyle name="Normal 3 2 2 2 2 2 3 2" xfId="22230" xr:uid="{00000000-0005-0000-0000-0000FD560000}"/>
    <cellStyle name="Normal 3 2 2 2 2 2 3 2 2" xfId="22231" xr:uid="{00000000-0005-0000-0000-0000FE560000}"/>
    <cellStyle name="Normal 3 2 2 2 2 2 3 3" xfId="22232" xr:uid="{00000000-0005-0000-0000-0000FF560000}"/>
    <cellStyle name="Normal 3 2 2 2 2 2 4" xfId="22233" xr:uid="{00000000-0005-0000-0000-000000570000}"/>
    <cellStyle name="Normal 3 2 2 2 2 2 4 2" xfId="22234" xr:uid="{00000000-0005-0000-0000-000001570000}"/>
    <cellStyle name="Normal 3 2 2 2 2 2 5" xfId="22235" xr:uid="{00000000-0005-0000-0000-000002570000}"/>
    <cellStyle name="Normal 3 2 2 2 2 2 6" xfId="22236" xr:uid="{00000000-0005-0000-0000-000003570000}"/>
    <cellStyle name="Normal 3 2 2 2 2 2_Lcc_inputs" xfId="22237" xr:uid="{00000000-0005-0000-0000-000004570000}"/>
    <cellStyle name="Normal 3 2 2 2 2 3" xfId="22238" xr:uid="{00000000-0005-0000-0000-000005570000}"/>
    <cellStyle name="Normal 3 2 2 2 2 3 2" xfId="22239" xr:uid="{00000000-0005-0000-0000-000006570000}"/>
    <cellStyle name="Normal 3 2 2 2 2 3 2 2" xfId="22240" xr:uid="{00000000-0005-0000-0000-000007570000}"/>
    <cellStyle name="Normal 3 2 2 2 2 3 2 3" xfId="22241" xr:uid="{00000000-0005-0000-0000-000008570000}"/>
    <cellStyle name="Normal 3 2 2 2 2 3 3" xfId="22242" xr:uid="{00000000-0005-0000-0000-000009570000}"/>
    <cellStyle name="Normal 3 2 2 2 2 3 4" xfId="22243" xr:uid="{00000000-0005-0000-0000-00000A570000}"/>
    <cellStyle name="Normal 3 2 2 2 2 3_Lcc_inputs" xfId="22244" xr:uid="{00000000-0005-0000-0000-00000B570000}"/>
    <cellStyle name="Normal 3 2 2 2 2 4" xfId="22245" xr:uid="{00000000-0005-0000-0000-00000C570000}"/>
    <cellStyle name="Normal 3 2 2 2 2 4 2" xfId="22246" xr:uid="{00000000-0005-0000-0000-00000D570000}"/>
    <cellStyle name="Normal 3 2 2 2 2 4 2 2" xfId="22247" xr:uid="{00000000-0005-0000-0000-00000E570000}"/>
    <cellStyle name="Normal 3 2 2 2 2 4 3" xfId="22248" xr:uid="{00000000-0005-0000-0000-00000F570000}"/>
    <cellStyle name="Normal 3 2 2 2 2 5" xfId="22249" xr:uid="{00000000-0005-0000-0000-000010570000}"/>
    <cellStyle name="Normal 3 2 2 2 2 5 2" xfId="22250" xr:uid="{00000000-0005-0000-0000-000011570000}"/>
    <cellStyle name="Normal 3 2 2 2 2 6" xfId="22251" xr:uid="{00000000-0005-0000-0000-000012570000}"/>
    <cellStyle name="Normal 3 2 2 2 2 7" xfId="22252" xr:uid="{00000000-0005-0000-0000-000013570000}"/>
    <cellStyle name="Normal 3 2 2 2 2 8" xfId="22253" xr:uid="{00000000-0005-0000-0000-000014570000}"/>
    <cellStyle name="Normal 3 2 2 2 2_Lcc_inputs" xfId="22254" xr:uid="{00000000-0005-0000-0000-000015570000}"/>
    <cellStyle name="Normal 3 2 2 2 3" xfId="22255" xr:uid="{00000000-0005-0000-0000-000016570000}"/>
    <cellStyle name="Normal 3 2 2 2 3 2" xfId="22256" xr:uid="{00000000-0005-0000-0000-000017570000}"/>
    <cellStyle name="Normal 3 2 2 2 3 2 2" xfId="22257" xr:uid="{00000000-0005-0000-0000-000018570000}"/>
    <cellStyle name="Normal 3 2 2 2 3 2 2 2" xfId="22258" xr:uid="{00000000-0005-0000-0000-000019570000}"/>
    <cellStyle name="Normal 3 2 2 2 3 2 2 3" xfId="22259" xr:uid="{00000000-0005-0000-0000-00001A570000}"/>
    <cellStyle name="Normal 3 2 2 2 3 2 3" xfId="22260" xr:uid="{00000000-0005-0000-0000-00001B570000}"/>
    <cellStyle name="Normal 3 2 2 2 3 2 4" xfId="22261" xr:uid="{00000000-0005-0000-0000-00001C570000}"/>
    <cellStyle name="Normal 3 2 2 2 3 2_Lcc_inputs" xfId="22262" xr:uid="{00000000-0005-0000-0000-00001D570000}"/>
    <cellStyle name="Normal 3 2 2 2 3 3" xfId="22263" xr:uid="{00000000-0005-0000-0000-00001E570000}"/>
    <cellStyle name="Normal 3 2 2 2 3 3 2" xfId="22264" xr:uid="{00000000-0005-0000-0000-00001F570000}"/>
    <cellStyle name="Normal 3 2 2 2 3 3 2 2" xfId="22265" xr:uid="{00000000-0005-0000-0000-000020570000}"/>
    <cellStyle name="Normal 3 2 2 2 3 3 3" xfId="22266" xr:uid="{00000000-0005-0000-0000-000021570000}"/>
    <cellStyle name="Normal 3 2 2 2 3 4" xfId="22267" xr:uid="{00000000-0005-0000-0000-000022570000}"/>
    <cellStyle name="Normal 3 2 2 2 3 4 2" xfId="22268" xr:uid="{00000000-0005-0000-0000-000023570000}"/>
    <cellStyle name="Normal 3 2 2 2 3 5" xfId="22269" xr:uid="{00000000-0005-0000-0000-000024570000}"/>
    <cellStyle name="Normal 3 2 2 2 3 6" xfId="22270" xr:uid="{00000000-0005-0000-0000-000025570000}"/>
    <cellStyle name="Normal 3 2 2 2 3 7" xfId="22271" xr:uid="{00000000-0005-0000-0000-000026570000}"/>
    <cellStyle name="Normal 3 2 2 2 3_Lcc_inputs" xfId="22272" xr:uid="{00000000-0005-0000-0000-000027570000}"/>
    <cellStyle name="Normal 3 2 2 2 4" xfId="22273" xr:uid="{00000000-0005-0000-0000-000028570000}"/>
    <cellStyle name="Normal 3 2 2 2 4 2" xfId="22274" xr:uid="{00000000-0005-0000-0000-000029570000}"/>
    <cellStyle name="Normal 3 2 2 2 4 2 2" xfId="22275" xr:uid="{00000000-0005-0000-0000-00002A570000}"/>
    <cellStyle name="Normal 3 2 2 2 4 2 3" xfId="22276" xr:uid="{00000000-0005-0000-0000-00002B570000}"/>
    <cellStyle name="Normal 3 2 2 2 4 3" xfId="22277" xr:uid="{00000000-0005-0000-0000-00002C570000}"/>
    <cellStyle name="Normal 3 2 2 2 4 3 2" xfId="22278" xr:uid="{00000000-0005-0000-0000-00002D570000}"/>
    <cellStyle name="Normal 3 2 2 2 4 4" xfId="22279" xr:uid="{00000000-0005-0000-0000-00002E570000}"/>
    <cellStyle name="Normal 3 2 2 2 4 5" xfId="22280" xr:uid="{00000000-0005-0000-0000-00002F570000}"/>
    <cellStyle name="Normal 3 2 2 2 4_Lcc_inputs" xfId="22281" xr:uid="{00000000-0005-0000-0000-000030570000}"/>
    <cellStyle name="Normal 3 2 2 2 5" xfId="22282" xr:uid="{00000000-0005-0000-0000-000031570000}"/>
    <cellStyle name="Normal 3 2 2 2 5 2" xfId="22283" xr:uid="{00000000-0005-0000-0000-000032570000}"/>
    <cellStyle name="Normal 3 2 2 2 5 2 2" xfId="22284" xr:uid="{00000000-0005-0000-0000-000033570000}"/>
    <cellStyle name="Normal 3 2 2 2 5 2 3" xfId="22285" xr:uid="{00000000-0005-0000-0000-000034570000}"/>
    <cellStyle name="Normal 3 2 2 2 5 3" xfId="22286" xr:uid="{00000000-0005-0000-0000-000035570000}"/>
    <cellStyle name="Normal 3 2 2 2 5 4" xfId="22287" xr:uid="{00000000-0005-0000-0000-000036570000}"/>
    <cellStyle name="Normal 3 2 2 2 5_Lcc_inputs" xfId="22288" xr:uid="{00000000-0005-0000-0000-000037570000}"/>
    <cellStyle name="Normal 3 2 2 2 6" xfId="22289" xr:uid="{00000000-0005-0000-0000-000038570000}"/>
    <cellStyle name="Normal 3 2 2 2 6 2" xfId="22290" xr:uid="{00000000-0005-0000-0000-000039570000}"/>
    <cellStyle name="Normal 3 2 2 2 6 3" xfId="22291" xr:uid="{00000000-0005-0000-0000-00003A570000}"/>
    <cellStyle name="Normal 3 2 2 2 7" xfId="22292" xr:uid="{00000000-0005-0000-0000-00003B570000}"/>
    <cellStyle name="Normal 3 2 2 2 7 2" xfId="22293" xr:uid="{00000000-0005-0000-0000-00003C570000}"/>
    <cellStyle name="Normal 3 2 2 2 8" xfId="22294" xr:uid="{00000000-0005-0000-0000-00003D570000}"/>
    <cellStyle name="Normal 3 2 2 2 9" xfId="22295" xr:uid="{00000000-0005-0000-0000-00003E570000}"/>
    <cellStyle name="Normal 3 2 2 2_Lcc_inputs" xfId="22296" xr:uid="{00000000-0005-0000-0000-00003F570000}"/>
    <cellStyle name="Normal 3 2 2 20" xfId="22297" xr:uid="{00000000-0005-0000-0000-000040570000}"/>
    <cellStyle name="Normal 3 2 2 20 2" xfId="22298" xr:uid="{00000000-0005-0000-0000-000041570000}"/>
    <cellStyle name="Normal 3 2 2 20 2 2" xfId="22299" xr:uid="{00000000-0005-0000-0000-000042570000}"/>
    <cellStyle name="Normal 3 2 2 20 3" xfId="22300" xr:uid="{00000000-0005-0000-0000-000043570000}"/>
    <cellStyle name="Normal 3 2 2 21" xfId="22301" xr:uid="{00000000-0005-0000-0000-000044570000}"/>
    <cellStyle name="Normal 3 2 2 21 2" xfId="22302" xr:uid="{00000000-0005-0000-0000-000045570000}"/>
    <cellStyle name="Normal 3 2 2 21 2 2" xfId="22303" xr:uid="{00000000-0005-0000-0000-000046570000}"/>
    <cellStyle name="Normal 3 2 2 21 3" xfId="22304" xr:uid="{00000000-0005-0000-0000-000047570000}"/>
    <cellStyle name="Normal 3 2 2 22" xfId="22305" xr:uid="{00000000-0005-0000-0000-000048570000}"/>
    <cellStyle name="Normal 3 2 2 22 2" xfId="22306" xr:uid="{00000000-0005-0000-0000-000049570000}"/>
    <cellStyle name="Normal 3 2 2 22 2 2" xfId="22307" xr:uid="{00000000-0005-0000-0000-00004A570000}"/>
    <cellStyle name="Normal 3 2 2 22 3" xfId="22308" xr:uid="{00000000-0005-0000-0000-00004B570000}"/>
    <cellStyle name="Normal 3 2 2 23" xfId="22309" xr:uid="{00000000-0005-0000-0000-00004C570000}"/>
    <cellStyle name="Normal 3 2 2 23 2" xfId="22310" xr:uid="{00000000-0005-0000-0000-00004D570000}"/>
    <cellStyle name="Normal 3 2 2 23 2 2" xfId="22311" xr:uid="{00000000-0005-0000-0000-00004E570000}"/>
    <cellStyle name="Normal 3 2 2 23 3" xfId="22312" xr:uid="{00000000-0005-0000-0000-00004F570000}"/>
    <cellStyle name="Normal 3 2 2 24" xfId="22313" xr:uid="{00000000-0005-0000-0000-000050570000}"/>
    <cellStyle name="Normal 3 2 2 24 2" xfId="22314" xr:uid="{00000000-0005-0000-0000-000051570000}"/>
    <cellStyle name="Normal 3 2 2 24 2 2" xfId="22315" xr:uid="{00000000-0005-0000-0000-000052570000}"/>
    <cellStyle name="Normal 3 2 2 24 3" xfId="22316" xr:uid="{00000000-0005-0000-0000-000053570000}"/>
    <cellStyle name="Normal 3 2 2 25" xfId="22317" xr:uid="{00000000-0005-0000-0000-000054570000}"/>
    <cellStyle name="Normal 3 2 2 25 2" xfId="22318" xr:uid="{00000000-0005-0000-0000-000055570000}"/>
    <cellStyle name="Normal 3 2 2 25 2 2" xfId="22319" xr:uid="{00000000-0005-0000-0000-000056570000}"/>
    <cellStyle name="Normal 3 2 2 25 3" xfId="22320" xr:uid="{00000000-0005-0000-0000-000057570000}"/>
    <cellStyle name="Normal 3 2 2 26" xfId="22321" xr:uid="{00000000-0005-0000-0000-000058570000}"/>
    <cellStyle name="Normal 3 2 2 26 2" xfId="22322" xr:uid="{00000000-0005-0000-0000-000059570000}"/>
    <cellStyle name="Normal 3 2 2 26 2 2" xfId="22323" xr:uid="{00000000-0005-0000-0000-00005A570000}"/>
    <cellStyle name="Normal 3 2 2 26 3" xfId="22324" xr:uid="{00000000-0005-0000-0000-00005B570000}"/>
    <cellStyle name="Normal 3 2 2 27" xfId="22325" xr:uid="{00000000-0005-0000-0000-00005C570000}"/>
    <cellStyle name="Normal 3 2 2 27 2" xfId="22326" xr:uid="{00000000-0005-0000-0000-00005D570000}"/>
    <cellStyle name="Normal 3 2 2 27 2 2" xfId="22327" xr:uid="{00000000-0005-0000-0000-00005E570000}"/>
    <cellStyle name="Normal 3 2 2 27 3" xfId="22328" xr:uid="{00000000-0005-0000-0000-00005F570000}"/>
    <cellStyle name="Normal 3 2 2 28" xfId="22329" xr:uid="{00000000-0005-0000-0000-000060570000}"/>
    <cellStyle name="Normal 3 2 2 28 2" xfId="22330" xr:uid="{00000000-0005-0000-0000-000061570000}"/>
    <cellStyle name="Normal 3 2 2 28 2 2" xfId="22331" xr:uid="{00000000-0005-0000-0000-000062570000}"/>
    <cellStyle name="Normal 3 2 2 28 3" xfId="22332" xr:uid="{00000000-0005-0000-0000-000063570000}"/>
    <cellStyle name="Normal 3 2 2 29" xfId="22333" xr:uid="{00000000-0005-0000-0000-000064570000}"/>
    <cellStyle name="Normal 3 2 2 29 2" xfId="22334" xr:uid="{00000000-0005-0000-0000-000065570000}"/>
    <cellStyle name="Normal 3 2 2 29 2 2" xfId="22335" xr:uid="{00000000-0005-0000-0000-000066570000}"/>
    <cellStyle name="Normal 3 2 2 29 3" xfId="22336" xr:uid="{00000000-0005-0000-0000-000067570000}"/>
    <cellStyle name="Normal 3 2 2 3" xfId="22337" xr:uid="{00000000-0005-0000-0000-000068570000}"/>
    <cellStyle name="Normal 3 2 2 3 2" xfId="22338" xr:uid="{00000000-0005-0000-0000-000069570000}"/>
    <cellStyle name="Normal 3 2 2 3 2 2" xfId="22339" xr:uid="{00000000-0005-0000-0000-00006A570000}"/>
    <cellStyle name="Normal 3 2 2 3 2 2 2" xfId="22340" xr:uid="{00000000-0005-0000-0000-00006B570000}"/>
    <cellStyle name="Normal 3 2 2 3 2 2 2 2" xfId="22341" xr:uid="{00000000-0005-0000-0000-00006C570000}"/>
    <cellStyle name="Normal 3 2 2 3 2 2 2 2 2" xfId="22342" xr:uid="{00000000-0005-0000-0000-00006D570000}"/>
    <cellStyle name="Normal 3 2 2 3 2 2 2 3" xfId="22343" xr:uid="{00000000-0005-0000-0000-00006E570000}"/>
    <cellStyle name="Normal 3 2 2 3 2 2 3" xfId="22344" xr:uid="{00000000-0005-0000-0000-00006F570000}"/>
    <cellStyle name="Normal 3 2 2 3 2 2 3 2" xfId="22345" xr:uid="{00000000-0005-0000-0000-000070570000}"/>
    <cellStyle name="Normal 3 2 2 3 2 2 3 2 2" xfId="22346" xr:uid="{00000000-0005-0000-0000-000071570000}"/>
    <cellStyle name="Normal 3 2 2 3 2 2 3 3" xfId="22347" xr:uid="{00000000-0005-0000-0000-000072570000}"/>
    <cellStyle name="Normal 3 2 2 3 2 2 4" xfId="22348" xr:uid="{00000000-0005-0000-0000-000073570000}"/>
    <cellStyle name="Normal 3 2 2 3 2 2 4 2" xfId="22349" xr:uid="{00000000-0005-0000-0000-000074570000}"/>
    <cellStyle name="Normal 3 2 2 3 2 2 5" xfId="22350" xr:uid="{00000000-0005-0000-0000-000075570000}"/>
    <cellStyle name="Normal 3 2 2 3 2 2 6" xfId="22351" xr:uid="{00000000-0005-0000-0000-000076570000}"/>
    <cellStyle name="Normal 3 2 2 3 2 2_Lcc_inputs" xfId="22352" xr:uid="{00000000-0005-0000-0000-000077570000}"/>
    <cellStyle name="Normal 3 2 2 3 2 3" xfId="22353" xr:uid="{00000000-0005-0000-0000-000078570000}"/>
    <cellStyle name="Normal 3 2 2 3 2 3 2" xfId="22354" xr:uid="{00000000-0005-0000-0000-000079570000}"/>
    <cellStyle name="Normal 3 2 2 3 2 3 2 2" xfId="22355" xr:uid="{00000000-0005-0000-0000-00007A570000}"/>
    <cellStyle name="Normal 3 2 2 3 2 3 2 3" xfId="22356" xr:uid="{00000000-0005-0000-0000-00007B570000}"/>
    <cellStyle name="Normal 3 2 2 3 2 3 3" xfId="22357" xr:uid="{00000000-0005-0000-0000-00007C570000}"/>
    <cellStyle name="Normal 3 2 2 3 2 3 4" xfId="22358" xr:uid="{00000000-0005-0000-0000-00007D570000}"/>
    <cellStyle name="Normal 3 2 2 3 2 3_Lcc_inputs" xfId="22359" xr:uid="{00000000-0005-0000-0000-00007E570000}"/>
    <cellStyle name="Normal 3 2 2 3 2 4" xfId="22360" xr:uid="{00000000-0005-0000-0000-00007F570000}"/>
    <cellStyle name="Normal 3 2 2 3 2 4 2" xfId="22361" xr:uid="{00000000-0005-0000-0000-000080570000}"/>
    <cellStyle name="Normal 3 2 2 3 2 4 2 2" xfId="22362" xr:uid="{00000000-0005-0000-0000-000081570000}"/>
    <cellStyle name="Normal 3 2 2 3 2 4 3" xfId="22363" xr:uid="{00000000-0005-0000-0000-000082570000}"/>
    <cellStyle name="Normal 3 2 2 3 2 5" xfId="22364" xr:uid="{00000000-0005-0000-0000-000083570000}"/>
    <cellStyle name="Normal 3 2 2 3 2 5 2" xfId="22365" xr:uid="{00000000-0005-0000-0000-000084570000}"/>
    <cellStyle name="Normal 3 2 2 3 2 6" xfId="22366" xr:uid="{00000000-0005-0000-0000-000085570000}"/>
    <cellStyle name="Normal 3 2 2 3 2 7" xfId="22367" xr:uid="{00000000-0005-0000-0000-000086570000}"/>
    <cellStyle name="Normal 3 2 2 3 2 8" xfId="22368" xr:uid="{00000000-0005-0000-0000-000087570000}"/>
    <cellStyle name="Normal 3 2 2 3 2_Lcc_inputs" xfId="22369" xr:uid="{00000000-0005-0000-0000-000088570000}"/>
    <cellStyle name="Normal 3 2 2 3 3" xfId="22370" xr:uid="{00000000-0005-0000-0000-000089570000}"/>
    <cellStyle name="Normal 3 2 2 3 3 2" xfId="22371" xr:uid="{00000000-0005-0000-0000-00008A570000}"/>
    <cellStyle name="Normal 3 2 2 3 3 2 2" xfId="22372" xr:uid="{00000000-0005-0000-0000-00008B570000}"/>
    <cellStyle name="Normal 3 2 2 3 3 2 2 2" xfId="22373" xr:uid="{00000000-0005-0000-0000-00008C570000}"/>
    <cellStyle name="Normal 3 2 2 3 3 2 3" xfId="22374" xr:uid="{00000000-0005-0000-0000-00008D570000}"/>
    <cellStyle name="Normal 3 2 2 3 3 3" xfId="22375" xr:uid="{00000000-0005-0000-0000-00008E570000}"/>
    <cellStyle name="Normal 3 2 2 3 3 3 2" xfId="22376" xr:uid="{00000000-0005-0000-0000-00008F570000}"/>
    <cellStyle name="Normal 3 2 2 3 3 3 2 2" xfId="22377" xr:uid="{00000000-0005-0000-0000-000090570000}"/>
    <cellStyle name="Normal 3 2 2 3 3 3 3" xfId="22378" xr:uid="{00000000-0005-0000-0000-000091570000}"/>
    <cellStyle name="Normal 3 2 2 3 3 4" xfId="22379" xr:uid="{00000000-0005-0000-0000-000092570000}"/>
    <cellStyle name="Normal 3 2 2 3 3 4 2" xfId="22380" xr:uid="{00000000-0005-0000-0000-000093570000}"/>
    <cellStyle name="Normal 3 2 2 3 3 5" xfId="22381" xr:uid="{00000000-0005-0000-0000-000094570000}"/>
    <cellStyle name="Normal 3 2 2 3 3 6" xfId="22382" xr:uid="{00000000-0005-0000-0000-000095570000}"/>
    <cellStyle name="Normal 3 2 2 3 3_Lcc_inputs" xfId="22383" xr:uid="{00000000-0005-0000-0000-000096570000}"/>
    <cellStyle name="Normal 3 2 2 3 4" xfId="22384" xr:uid="{00000000-0005-0000-0000-000097570000}"/>
    <cellStyle name="Normal 3 2 2 3 4 2" xfId="22385" xr:uid="{00000000-0005-0000-0000-000098570000}"/>
    <cellStyle name="Normal 3 2 2 3 4 2 2" xfId="22386" xr:uid="{00000000-0005-0000-0000-000099570000}"/>
    <cellStyle name="Normal 3 2 2 3 4 2 3" xfId="22387" xr:uid="{00000000-0005-0000-0000-00009A570000}"/>
    <cellStyle name="Normal 3 2 2 3 4 3" xfId="22388" xr:uid="{00000000-0005-0000-0000-00009B570000}"/>
    <cellStyle name="Normal 3 2 2 3 4 4" xfId="22389" xr:uid="{00000000-0005-0000-0000-00009C570000}"/>
    <cellStyle name="Normal 3 2 2 3 4_Lcc_inputs" xfId="22390" xr:uid="{00000000-0005-0000-0000-00009D570000}"/>
    <cellStyle name="Normal 3 2 2 3 5" xfId="22391" xr:uid="{00000000-0005-0000-0000-00009E570000}"/>
    <cellStyle name="Normal 3 2 2 3 5 2" xfId="22392" xr:uid="{00000000-0005-0000-0000-00009F570000}"/>
    <cellStyle name="Normal 3 2 2 3 5 2 2" xfId="22393" xr:uid="{00000000-0005-0000-0000-0000A0570000}"/>
    <cellStyle name="Normal 3 2 2 3 5 3" xfId="22394" xr:uid="{00000000-0005-0000-0000-0000A1570000}"/>
    <cellStyle name="Normal 3 2 2 3 6" xfId="22395" xr:uid="{00000000-0005-0000-0000-0000A2570000}"/>
    <cellStyle name="Normal 3 2 2 3 6 2" xfId="22396" xr:uid="{00000000-0005-0000-0000-0000A3570000}"/>
    <cellStyle name="Normal 3 2 2 3 7" xfId="22397" xr:uid="{00000000-0005-0000-0000-0000A4570000}"/>
    <cellStyle name="Normal 3 2 2 3 8" xfId="22398" xr:uid="{00000000-0005-0000-0000-0000A5570000}"/>
    <cellStyle name="Normal 3 2 2 3 9" xfId="22399" xr:uid="{00000000-0005-0000-0000-0000A6570000}"/>
    <cellStyle name="Normal 3 2 2 3_Lcc_inputs" xfId="22400" xr:uid="{00000000-0005-0000-0000-0000A7570000}"/>
    <cellStyle name="Normal 3 2 2 30" xfId="22401" xr:uid="{00000000-0005-0000-0000-0000A8570000}"/>
    <cellStyle name="Normal 3 2 2 30 2" xfId="22402" xr:uid="{00000000-0005-0000-0000-0000A9570000}"/>
    <cellStyle name="Normal 3 2 2 30 2 2" xfId="22403" xr:uid="{00000000-0005-0000-0000-0000AA570000}"/>
    <cellStyle name="Normal 3 2 2 30 3" xfId="22404" xr:uid="{00000000-0005-0000-0000-0000AB570000}"/>
    <cellStyle name="Normal 3 2 2 31" xfId="22405" xr:uid="{00000000-0005-0000-0000-0000AC570000}"/>
    <cellStyle name="Normal 3 2 2 31 2" xfId="22406" xr:uid="{00000000-0005-0000-0000-0000AD570000}"/>
    <cellStyle name="Normal 3 2 2 31 2 2" xfId="22407" xr:uid="{00000000-0005-0000-0000-0000AE570000}"/>
    <cellStyle name="Normal 3 2 2 31 3" xfId="22408" xr:uid="{00000000-0005-0000-0000-0000AF570000}"/>
    <cellStyle name="Normal 3 2 2 32" xfId="22409" xr:uid="{00000000-0005-0000-0000-0000B0570000}"/>
    <cellStyle name="Normal 3 2 2 32 2" xfId="22410" xr:uid="{00000000-0005-0000-0000-0000B1570000}"/>
    <cellStyle name="Normal 3 2 2 32 2 2" xfId="22411" xr:uid="{00000000-0005-0000-0000-0000B2570000}"/>
    <cellStyle name="Normal 3 2 2 32 3" xfId="22412" xr:uid="{00000000-0005-0000-0000-0000B3570000}"/>
    <cellStyle name="Normal 3 2 2 33" xfId="22413" xr:uid="{00000000-0005-0000-0000-0000B4570000}"/>
    <cellStyle name="Normal 3 2 2 33 2" xfId="22414" xr:uid="{00000000-0005-0000-0000-0000B5570000}"/>
    <cellStyle name="Normal 3 2 2 33 2 2" xfId="22415" xr:uid="{00000000-0005-0000-0000-0000B6570000}"/>
    <cellStyle name="Normal 3 2 2 33 3" xfId="22416" xr:uid="{00000000-0005-0000-0000-0000B7570000}"/>
    <cellStyle name="Normal 3 2 2 34" xfId="22417" xr:uid="{00000000-0005-0000-0000-0000B8570000}"/>
    <cellStyle name="Normal 3 2 2 34 2" xfId="22418" xr:uid="{00000000-0005-0000-0000-0000B9570000}"/>
    <cellStyle name="Normal 3 2 2 35" xfId="22419" xr:uid="{00000000-0005-0000-0000-0000BA570000}"/>
    <cellStyle name="Normal 3 2 2 36" xfId="22420" xr:uid="{00000000-0005-0000-0000-0000BB570000}"/>
    <cellStyle name="Normal 3 2 2 4" xfId="22421" xr:uid="{00000000-0005-0000-0000-0000BC570000}"/>
    <cellStyle name="Normal 3 2 2 4 2" xfId="22422" xr:uid="{00000000-0005-0000-0000-0000BD570000}"/>
    <cellStyle name="Normal 3 2 2 4 2 2" xfId="22423" xr:uid="{00000000-0005-0000-0000-0000BE570000}"/>
    <cellStyle name="Normal 3 2 2 4 3" xfId="22424" xr:uid="{00000000-0005-0000-0000-0000BF570000}"/>
    <cellStyle name="Normal 3 2 2 4 4" xfId="22425" xr:uid="{00000000-0005-0000-0000-0000C0570000}"/>
    <cellStyle name="Normal 3 2 2 5" xfId="22426" xr:uid="{00000000-0005-0000-0000-0000C1570000}"/>
    <cellStyle name="Normal 3 2 2 5 2" xfId="22427" xr:uid="{00000000-0005-0000-0000-0000C2570000}"/>
    <cellStyle name="Normal 3 2 2 5 2 2" xfId="22428" xr:uid="{00000000-0005-0000-0000-0000C3570000}"/>
    <cellStyle name="Normal 3 2 2 5 2 2 2" xfId="22429" xr:uid="{00000000-0005-0000-0000-0000C4570000}"/>
    <cellStyle name="Normal 3 2 2 5 2 2 2 2" xfId="22430" xr:uid="{00000000-0005-0000-0000-0000C5570000}"/>
    <cellStyle name="Normal 3 2 2 5 2 2 3" xfId="22431" xr:uid="{00000000-0005-0000-0000-0000C6570000}"/>
    <cellStyle name="Normal 3 2 2 5 2 2 4" xfId="22432" xr:uid="{00000000-0005-0000-0000-0000C7570000}"/>
    <cellStyle name="Normal 3 2 2 5 2 3" xfId="22433" xr:uid="{00000000-0005-0000-0000-0000C8570000}"/>
    <cellStyle name="Normal 3 2 2 5 2 3 2" xfId="22434" xr:uid="{00000000-0005-0000-0000-0000C9570000}"/>
    <cellStyle name="Normal 3 2 2 5 2 3 2 2" xfId="22435" xr:uid="{00000000-0005-0000-0000-0000CA570000}"/>
    <cellStyle name="Normal 3 2 2 5 2 3 3" xfId="22436" xr:uid="{00000000-0005-0000-0000-0000CB570000}"/>
    <cellStyle name="Normal 3 2 2 5 2 4" xfId="22437" xr:uid="{00000000-0005-0000-0000-0000CC570000}"/>
    <cellStyle name="Normal 3 2 2 5 2 4 2" xfId="22438" xr:uid="{00000000-0005-0000-0000-0000CD570000}"/>
    <cellStyle name="Normal 3 2 2 5 2 5" xfId="22439" xr:uid="{00000000-0005-0000-0000-0000CE570000}"/>
    <cellStyle name="Normal 3 2 2 5 2 6" xfId="22440" xr:uid="{00000000-0005-0000-0000-0000CF570000}"/>
    <cellStyle name="Normal 3 2 2 5 2_Lcc_inputs" xfId="22441" xr:uid="{00000000-0005-0000-0000-0000D0570000}"/>
    <cellStyle name="Normal 3 2 2 5 3" xfId="22442" xr:uid="{00000000-0005-0000-0000-0000D1570000}"/>
    <cellStyle name="Normal 3 2 2 5 3 2" xfId="22443" xr:uid="{00000000-0005-0000-0000-0000D2570000}"/>
    <cellStyle name="Normal 3 2 2 5 3 2 2" xfId="22444" xr:uid="{00000000-0005-0000-0000-0000D3570000}"/>
    <cellStyle name="Normal 3 2 2 5 3 2 3" xfId="22445" xr:uid="{00000000-0005-0000-0000-0000D4570000}"/>
    <cellStyle name="Normal 3 2 2 5 3 3" xfId="22446" xr:uid="{00000000-0005-0000-0000-0000D5570000}"/>
    <cellStyle name="Normal 3 2 2 5 3 4" xfId="22447" xr:uid="{00000000-0005-0000-0000-0000D6570000}"/>
    <cellStyle name="Normal 3 2 2 5 3_Lcc_inputs" xfId="22448" xr:uid="{00000000-0005-0000-0000-0000D7570000}"/>
    <cellStyle name="Normal 3 2 2 5 4" xfId="22449" xr:uid="{00000000-0005-0000-0000-0000D8570000}"/>
    <cellStyle name="Normal 3 2 2 5 4 2" xfId="22450" xr:uid="{00000000-0005-0000-0000-0000D9570000}"/>
    <cellStyle name="Normal 3 2 2 5 4 2 2" xfId="22451" xr:uid="{00000000-0005-0000-0000-0000DA570000}"/>
    <cellStyle name="Normal 3 2 2 5 4 3" xfId="22452" xr:uid="{00000000-0005-0000-0000-0000DB570000}"/>
    <cellStyle name="Normal 3 2 2 5 5" xfId="22453" xr:uid="{00000000-0005-0000-0000-0000DC570000}"/>
    <cellStyle name="Normal 3 2 2 5 5 2" xfId="22454" xr:uid="{00000000-0005-0000-0000-0000DD570000}"/>
    <cellStyle name="Normal 3 2 2 5 6" xfId="22455" xr:uid="{00000000-0005-0000-0000-0000DE570000}"/>
    <cellStyle name="Normal 3 2 2 5 7" xfId="22456" xr:uid="{00000000-0005-0000-0000-0000DF570000}"/>
    <cellStyle name="Normal 3 2 2 5 8" xfId="22457" xr:uid="{00000000-0005-0000-0000-0000E0570000}"/>
    <cellStyle name="Normal 3 2 2 5_Lcc_inputs" xfId="22458" xr:uid="{00000000-0005-0000-0000-0000E1570000}"/>
    <cellStyle name="Normal 3 2 2 6" xfId="22459" xr:uid="{00000000-0005-0000-0000-0000E2570000}"/>
    <cellStyle name="Normal 3 2 2 6 2" xfId="22460" xr:uid="{00000000-0005-0000-0000-0000E3570000}"/>
    <cellStyle name="Normal 3 2 2 6 2 2" xfId="22461" xr:uid="{00000000-0005-0000-0000-0000E4570000}"/>
    <cellStyle name="Normal 3 2 2 6 2 2 2" xfId="22462" xr:uid="{00000000-0005-0000-0000-0000E5570000}"/>
    <cellStyle name="Normal 3 2 2 6 2 2 3" xfId="22463" xr:uid="{00000000-0005-0000-0000-0000E6570000}"/>
    <cellStyle name="Normal 3 2 2 6 2 3" xfId="22464" xr:uid="{00000000-0005-0000-0000-0000E7570000}"/>
    <cellStyle name="Normal 3 2 2 6 2 4" xfId="22465" xr:uid="{00000000-0005-0000-0000-0000E8570000}"/>
    <cellStyle name="Normal 3 2 2 6 2_Lcc_inputs" xfId="22466" xr:uid="{00000000-0005-0000-0000-0000E9570000}"/>
    <cellStyle name="Normal 3 2 2 6 3" xfId="22467" xr:uid="{00000000-0005-0000-0000-0000EA570000}"/>
    <cellStyle name="Normal 3 2 2 6 3 2" xfId="22468" xr:uid="{00000000-0005-0000-0000-0000EB570000}"/>
    <cellStyle name="Normal 3 2 2 6 3 2 2" xfId="22469" xr:uid="{00000000-0005-0000-0000-0000EC570000}"/>
    <cellStyle name="Normal 3 2 2 6 3 3" xfId="22470" xr:uid="{00000000-0005-0000-0000-0000ED570000}"/>
    <cellStyle name="Normal 3 2 2 6 3 4" xfId="22471" xr:uid="{00000000-0005-0000-0000-0000EE570000}"/>
    <cellStyle name="Normal 3 2 2 6 4" xfId="22472" xr:uid="{00000000-0005-0000-0000-0000EF570000}"/>
    <cellStyle name="Normal 3 2 2 6 4 2" xfId="22473" xr:uid="{00000000-0005-0000-0000-0000F0570000}"/>
    <cellStyle name="Normal 3 2 2 6 5" xfId="22474" xr:uid="{00000000-0005-0000-0000-0000F1570000}"/>
    <cellStyle name="Normal 3 2 2 6 6" xfId="22475" xr:uid="{00000000-0005-0000-0000-0000F2570000}"/>
    <cellStyle name="Normal 3 2 2 6 7" xfId="22476" xr:uid="{00000000-0005-0000-0000-0000F3570000}"/>
    <cellStyle name="Normal 3 2 2 6_Lcc_inputs" xfId="22477" xr:uid="{00000000-0005-0000-0000-0000F4570000}"/>
    <cellStyle name="Normal 3 2 2 7" xfId="22478" xr:uid="{00000000-0005-0000-0000-0000F5570000}"/>
    <cellStyle name="Normal 3 2 2 7 2" xfId="22479" xr:uid="{00000000-0005-0000-0000-0000F6570000}"/>
    <cellStyle name="Normal 3 2 2 7 2 2" xfId="22480" xr:uid="{00000000-0005-0000-0000-0000F7570000}"/>
    <cellStyle name="Normal 3 2 2 7 2 2 2" xfId="22481" xr:uid="{00000000-0005-0000-0000-0000F8570000}"/>
    <cellStyle name="Normal 3 2 2 7 2 2 3" xfId="22482" xr:uid="{00000000-0005-0000-0000-0000F9570000}"/>
    <cellStyle name="Normal 3 2 2 7 2 3" xfId="22483" xr:uid="{00000000-0005-0000-0000-0000FA570000}"/>
    <cellStyle name="Normal 3 2 2 7 2 4" xfId="22484" xr:uid="{00000000-0005-0000-0000-0000FB570000}"/>
    <cellStyle name="Normal 3 2 2 7 2_Lcc_inputs" xfId="22485" xr:uid="{00000000-0005-0000-0000-0000FC570000}"/>
    <cellStyle name="Normal 3 2 2 7 3" xfId="22486" xr:uid="{00000000-0005-0000-0000-0000FD570000}"/>
    <cellStyle name="Normal 3 2 2 7 3 2" xfId="22487" xr:uid="{00000000-0005-0000-0000-0000FE570000}"/>
    <cellStyle name="Normal 3 2 2 7 3 2 2" xfId="22488" xr:uid="{00000000-0005-0000-0000-0000FF570000}"/>
    <cellStyle name="Normal 3 2 2 7 3 3" xfId="22489" xr:uid="{00000000-0005-0000-0000-000000580000}"/>
    <cellStyle name="Normal 3 2 2 7 3 4" xfId="22490" xr:uid="{00000000-0005-0000-0000-000001580000}"/>
    <cellStyle name="Normal 3 2 2 7 4" xfId="22491" xr:uid="{00000000-0005-0000-0000-000002580000}"/>
    <cellStyle name="Normal 3 2 2 7 4 2" xfId="22492" xr:uid="{00000000-0005-0000-0000-000003580000}"/>
    <cellStyle name="Normal 3 2 2 7 5" xfId="22493" xr:uid="{00000000-0005-0000-0000-000004580000}"/>
    <cellStyle name="Normal 3 2 2 7 6" xfId="22494" xr:uid="{00000000-0005-0000-0000-000005580000}"/>
    <cellStyle name="Normal 3 2 2 7 7" xfId="22495" xr:uid="{00000000-0005-0000-0000-000006580000}"/>
    <cellStyle name="Normal 3 2 2 7_Lcc_inputs" xfId="22496" xr:uid="{00000000-0005-0000-0000-000007580000}"/>
    <cellStyle name="Normal 3 2 2 8" xfId="22497" xr:uid="{00000000-0005-0000-0000-000008580000}"/>
    <cellStyle name="Normal 3 2 2 8 2" xfId="22498" xr:uid="{00000000-0005-0000-0000-000009580000}"/>
    <cellStyle name="Normal 3 2 2 8 2 2" xfId="22499" xr:uid="{00000000-0005-0000-0000-00000A580000}"/>
    <cellStyle name="Normal 3 2 2 8 2 2 2" xfId="22500" xr:uid="{00000000-0005-0000-0000-00000B580000}"/>
    <cellStyle name="Normal 3 2 2 8 2 3" xfId="22501" xr:uid="{00000000-0005-0000-0000-00000C580000}"/>
    <cellStyle name="Normal 3 2 2 8 3" xfId="22502" xr:uid="{00000000-0005-0000-0000-00000D580000}"/>
    <cellStyle name="Normal 3 2 2 8 3 2" xfId="22503" xr:uid="{00000000-0005-0000-0000-00000E580000}"/>
    <cellStyle name="Normal 3 2 2 8 4" xfId="22504" xr:uid="{00000000-0005-0000-0000-00000F580000}"/>
    <cellStyle name="Normal 3 2 2 9" xfId="22505" xr:uid="{00000000-0005-0000-0000-000010580000}"/>
    <cellStyle name="Normal 3 2 2 9 2" xfId="22506" xr:uid="{00000000-0005-0000-0000-000011580000}"/>
    <cellStyle name="Normal 3 2 2 9 2 2" xfId="22507" xr:uid="{00000000-0005-0000-0000-000012580000}"/>
    <cellStyle name="Normal 3 2 2 9 2 3" xfId="22508" xr:uid="{00000000-0005-0000-0000-000013580000}"/>
    <cellStyle name="Normal 3 2 2 9 3" xfId="22509" xr:uid="{00000000-0005-0000-0000-000014580000}"/>
    <cellStyle name="Normal 3 2 2 9 4" xfId="22510" xr:uid="{00000000-0005-0000-0000-000015580000}"/>
    <cellStyle name="Normal 3 2 2_Lcc_inputs" xfId="22511" xr:uid="{00000000-0005-0000-0000-000016580000}"/>
    <cellStyle name="Normal 3 2 20" xfId="22512" xr:uid="{00000000-0005-0000-0000-000017580000}"/>
    <cellStyle name="Normal 3 2 20 2" xfId="22513" xr:uid="{00000000-0005-0000-0000-000018580000}"/>
    <cellStyle name="Normal 3 2 20 2 2" xfId="22514" xr:uid="{00000000-0005-0000-0000-000019580000}"/>
    <cellStyle name="Normal 3 2 20 3" xfId="22515" xr:uid="{00000000-0005-0000-0000-00001A580000}"/>
    <cellStyle name="Normal 3 2 21" xfId="22516" xr:uid="{00000000-0005-0000-0000-00001B580000}"/>
    <cellStyle name="Normal 3 2 21 2" xfId="22517" xr:uid="{00000000-0005-0000-0000-00001C580000}"/>
    <cellStyle name="Normal 3 2 21 2 2" xfId="22518" xr:uid="{00000000-0005-0000-0000-00001D580000}"/>
    <cellStyle name="Normal 3 2 21 3" xfId="22519" xr:uid="{00000000-0005-0000-0000-00001E580000}"/>
    <cellStyle name="Normal 3 2 22" xfId="22520" xr:uid="{00000000-0005-0000-0000-00001F580000}"/>
    <cellStyle name="Normal 3 2 22 2" xfId="22521" xr:uid="{00000000-0005-0000-0000-000020580000}"/>
    <cellStyle name="Normal 3 2 22 2 2" xfId="22522" xr:uid="{00000000-0005-0000-0000-000021580000}"/>
    <cellStyle name="Normal 3 2 22 3" xfId="22523" xr:uid="{00000000-0005-0000-0000-000022580000}"/>
    <cellStyle name="Normal 3 2 23" xfId="22524" xr:uid="{00000000-0005-0000-0000-000023580000}"/>
    <cellStyle name="Normal 3 2 23 2" xfId="22525" xr:uid="{00000000-0005-0000-0000-000024580000}"/>
    <cellStyle name="Normal 3 2 23 2 2" xfId="22526" xr:uid="{00000000-0005-0000-0000-000025580000}"/>
    <cellStyle name="Normal 3 2 23 3" xfId="22527" xr:uid="{00000000-0005-0000-0000-000026580000}"/>
    <cellStyle name="Normal 3 2 24" xfId="22528" xr:uid="{00000000-0005-0000-0000-000027580000}"/>
    <cellStyle name="Normal 3 2 24 2" xfId="22529" xr:uid="{00000000-0005-0000-0000-000028580000}"/>
    <cellStyle name="Normal 3 2 24 2 2" xfId="22530" xr:uid="{00000000-0005-0000-0000-000029580000}"/>
    <cellStyle name="Normal 3 2 24 3" xfId="22531" xr:uid="{00000000-0005-0000-0000-00002A580000}"/>
    <cellStyle name="Normal 3 2 25" xfId="22532" xr:uid="{00000000-0005-0000-0000-00002B580000}"/>
    <cellStyle name="Normal 3 2 25 2" xfId="22533" xr:uid="{00000000-0005-0000-0000-00002C580000}"/>
    <cellStyle name="Normal 3 2 25 2 2" xfId="22534" xr:uid="{00000000-0005-0000-0000-00002D580000}"/>
    <cellStyle name="Normal 3 2 25 3" xfId="22535" xr:uid="{00000000-0005-0000-0000-00002E580000}"/>
    <cellStyle name="Normal 3 2 26" xfId="22536" xr:uid="{00000000-0005-0000-0000-00002F580000}"/>
    <cellStyle name="Normal 3 2 26 2" xfId="22537" xr:uid="{00000000-0005-0000-0000-000030580000}"/>
    <cellStyle name="Normal 3 2 26 2 2" xfId="22538" xr:uid="{00000000-0005-0000-0000-000031580000}"/>
    <cellStyle name="Normal 3 2 26 3" xfId="22539" xr:uid="{00000000-0005-0000-0000-000032580000}"/>
    <cellStyle name="Normal 3 2 27" xfId="22540" xr:uid="{00000000-0005-0000-0000-000033580000}"/>
    <cellStyle name="Normal 3 2 27 2" xfId="22541" xr:uid="{00000000-0005-0000-0000-000034580000}"/>
    <cellStyle name="Normal 3 2 27 2 2" xfId="22542" xr:uid="{00000000-0005-0000-0000-000035580000}"/>
    <cellStyle name="Normal 3 2 27 3" xfId="22543" xr:uid="{00000000-0005-0000-0000-000036580000}"/>
    <cellStyle name="Normal 3 2 28" xfId="22544" xr:uid="{00000000-0005-0000-0000-000037580000}"/>
    <cellStyle name="Normal 3 2 28 2" xfId="22545" xr:uid="{00000000-0005-0000-0000-000038580000}"/>
    <cellStyle name="Normal 3 2 28 2 2" xfId="22546" xr:uid="{00000000-0005-0000-0000-000039580000}"/>
    <cellStyle name="Normal 3 2 28 3" xfId="22547" xr:uid="{00000000-0005-0000-0000-00003A580000}"/>
    <cellStyle name="Normal 3 2 29" xfId="22548" xr:uid="{00000000-0005-0000-0000-00003B580000}"/>
    <cellStyle name="Normal 3 2 29 2" xfId="22549" xr:uid="{00000000-0005-0000-0000-00003C580000}"/>
    <cellStyle name="Normal 3 2 29 2 2" xfId="22550" xr:uid="{00000000-0005-0000-0000-00003D580000}"/>
    <cellStyle name="Normal 3 2 29 3" xfId="22551" xr:uid="{00000000-0005-0000-0000-00003E580000}"/>
    <cellStyle name="Normal 3 2 3" xfId="22552" xr:uid="{00000000-0005-0000-0000-00003F580000}"/>
    <cellStyle name="Normal 3 2 3 2" xfId="22553" xr:uid="{00000000-0005-0000-0000-000040580000}"/>
    <cellStyle name="Normal 3 2 3 2 2" xfId="22554" xr:uid="{00000000-0005-0000-0000-000041580000}"/>
    <cellStyle name="Normal 3 2 3 2 3" xfId="22555" xr:uid="{00000000-0005-0000-0000-000042580000}"/>
    <cellStyle name="Normal 3 2 3 3" xfId="22556" xr:uid="{00000000-0005-0000-0000-000043580000}"/>
    <cellStyle name="Normal 3 2 3 4" xfId="22557" xr:uid="{00000000-0005-0000-0000-000044580000}"/>
    <cellStyle name="Normal 3 2 30" xfId="22558" xr:uid="{00000000-0005-0000-0000-000045580000}"/>
    <cellStyle name="Normal 3 2 30 2" xfId="22559" xr:uid="{00000000-0005-0000-0000-000046580000}"/>
    <cellStyle name="Normal 3 2 30 2 2" xfId="22560" xr:uid="{00000000-0005-0000-0000-000047580000}"/>
    <cellStyle name="Normal 3 2 30 3" xfId="22561" xr:uid="{00000000-0005-0000-0000-000048580000}"/>
    <cellStyle name="Normal 3 2 31" xfId="22562" xr:uid="{00000000-0005-0000-0000-000049580000}"/>
    <cellStyle name="Normal 3 2 31 2" xfId="22563" xr:uid="{00000000-0005-0000-0000-00004A580000}"/>
    <cellStyle name="Normal 3 2 31 2 2" xfId="22564" xr:uid="{00000000-0005-0000-0000-00004B580000}"/>
    <cellStyle name="Normal 3 2 31 3" xfId="22565" xr:uid="{00000000-0005-0000-0000-00004C580000}"/>
    <cellStyle name="Normal 3 2 32" xfId="22566" xr:uid="{00000000-0005-0000-0000-00004D580000}"/>
    <cellStyle name="Normal 3 2 32 2" xfId="22567" xr:uid="{00000000-0005-0000-0000-00004E580000}"/>
    <cellStyle name="Normal 3 2 32 2 2" xfId="22568" xr:uid="{00000000-0005-0000-0000-00004F580000}"/>
    <cellStyle name="Normal 3 2 32 3" xfId="22569" xr:uid="{00000000-0005-0000-0000-000050580000}"/>
    <cellStyle name="Normal 3 2 33" xfId="22570" xr:uid="{00000000-0005-0000-0000-000051580000}"/>
    <cellStyle name="Normal 3 2 33 2" xfId="22571" xr:uid="{00000000-0005-0000-0000-000052580000}"/>
    <cellStyle name="Normal 3 2 33 2 2" xfId="22572" xr:uid="{00000000-0005-0000-0000-000053580000}"/>
    <cellStyle name="Normal 3 2 33 3" xfId="22573" xr:uid="{00000000-0005-0000-0000-000054580000}"/>
    <cellStyle name="Normal 3 2 34" xfId="22574" xr:uid="{00000000-0005-0000-0000-000055580000}"/>
    <cellStyle name="Normal 3 2 34 2" xfId="22575" xr:uid="{00000000-0005-0000-0000-000056580000}"/>
    <cellStyle name="Normal 3 2 34 2 2" xfId="22576" xr:uid="{00000000-0005-0000-0000-000057580000}"/>
    <cellStyle name="Normal 3 2 34 3" xfId="22577" xr:uid="{00000000-0005-0000-0000-000058580000}"/>
    <cellStyle name="Normal 3 2 35" xfId="22578" xr:uid="{00000000-0005-0000-0000-000059580000}"/>
    <cellStyle name="Normal 3 2 35 2" xfId="22579" xr:uid="{00000000-0005-0000-0000-00005A580000}"/>
    <cellStyle name="Normal 3 2 35 2 2" xfId="22580" xr:uid="{00000000-0005-0000-0000-00005B580000}"/>
    <cellStyle name="Normal 3 2 35 3" xfId="22581" xr:uid="{00000000-0005-0000-0000-00005C580000}"/>
    <cellStyle name="Normal 3 2 36" xfId="22582" xr:uid="{00000000-0005-0000-0000-00005D580000}"/>
    <cellStyle name="Normal 3 2 36 2" xfId="22583" xr:uid="{00000000-0005-0000-0000-00005E580000}"/>
    <cellStyle name="Normal 3 2 36 2 2" xfId="22584" xr:uid="{00000000-0005-0000-0000-00005F580000}"/>
    <cellStyle name="Normal 3 2 36 3" xfId="22585" xr:uid="{00000000-0005-0000-0000-000060580000}"/>
    <cellStyle name="Normal 3 2 37" xfId="22586" xr:uid="{00000000-0005-0000-0000-000061580000}"/>
    <cellStyle name="Normal 3 2 37 2" xfId="22587" xr:uid="{00000000-0005-0000-0000-000062580000}"/>
    <cellStyle name="Normal 3 2 37 2 2" xfId="22588" xr:uid="{00000000-0005-0000-0000-000063580000}"/>
    <cellStyle name="Normal 3 2 37 3" xfId="22589" xr:uid="{00000000-0005-0000-0000-000064580000}"/>
    <cellStyle name="Normal 3 2 38" xfId="22590" xr:uid="{00000000-0005-0000-0000-000065580000}"/>
    <cellStyle name="Normal 3 2 38 2" xfId="22591" xr:uid="{00000000-0005-0000-0000-000066580000}"/>
    <cellStyle name="Normal 3 2 38 2 2" xfId="22592" xr:uid="{00000000-0005-0000-0000-000067580000}"/>
    <cellStyle name="Normal 3 2 38 3" xfId="22593" xr:uid="{00000000-0005-0000-0000-000068580000}"/>
    <cellStyle name="Normal 3 2 39" xfId="22594" xr:uid="{00000000-0005-0000-0000-000069580000}"/>
    <cellStyle name="Normal 3 2 39 2" xfId="22595" xr:uid="{00000000-0005-0000-0000-00006A580000}"/>
    <cellStyle name="Normal 3 2 39 2 2" xfId="22596" xr:uid="{00000000-0005-0000-0000-00006B580000}"/>
    <cellStyle name="Normal 3 2 39 3" xfId="22597" xr:uid="{00000000-0005-0000-0000-00006C580000}"/>
    <cellStyle name="Normal 3 2 4" xfId="22598" xr:uid="{00000000-0005-0000-0000-00006D580000}"/>
    <cellStyle name="Normal 3 2 4 2" xfId="22599" xr:uid="{00000000-0005-0000-0000-00006E580000}"/>
    <cellStyle name="Normal 3 2 4 2 2" xfId="22600" xr:uid="{00000000-0005-0000-0000-00006F580000}"/>
    <cellStyle name="Normal 3 2 4 2 2 2" xfId="22601" xr:uid="{00000000-0005-0000-0000-000070580000}"/>
    <cellStyle name="Normal 3 2 4 2 2 2 2" xfId="22602" xr:uid="{00000000-0005-0000-0000-000071580000}"/>
    <cellStyle name="Normal 3 2 4 2 2 2 2 2" xfId="22603" xr:uid="{00000000-0005-0000-0000-000072580000}"/>
    <cellStyle name="Normal 3 2 4 2 2 2 3" xfId="22604" xr:uid="{00000000-0005-0000-0000-000073580000}"/>
    <cellStyle name="Normal 3 2 4 2 2 3" xfId="22605" xr:uid="{00000000-0005-0000-0000-000074580000}"/>
    <cellStyle name="Normal 3 2 4 2 2 3 2" xfId="22606" xr:uid="{00000000-0005-0000-0000-000075580000}"/>
    <cellStyle name="Normal 3 2 4 2 2 3 2 2" xfId="22607" xr:uid="{00000000-0005-0000-0000-000076580000}"/>
    <cellStyle name="Normal 3 2 4 2 2 3 3" xfId="22608" xr:uid="{00000000-0005-0000-0000-000077580000}"/>
    <cellStyle name="Normal 3 2 4 2 2 4" xfId="22609" xr:uid="{00000000-0005-0000-0000-000078580000}"/>
    <cellStyle name="Normal 3 2 4 2 2 4 2" xfId="22610" xr:uid="{00000000-0005-0000-0000-000079580000}"/>
    <cellStyle name="Normal 3 2 4 2 2 5" xfId="22611" xr:uid="{00000000-0005-0000-0000-00007A580000}"/>
    <cellStyle name="Normal 3 2 4 2 2 6" xfId="22612" xr:uid="{00000000-0005-0000-0000-00007B580000}"/>
    <cellStyle name="Normal 3 2 4 2 2_Lcc_inputs" xfId="22613" xr:uid="{00000000-0005-0000-0000-00007C580000}"/>
    <cellStyle name="Normal 3 2 4 2 3" xfId="22614" xr:uid="{00000000-0005-0000-0000-00007D580000}"/>
    <cellStyle name="Normal 3 2 4 2 3 2" xfId="22615" xr:uid="{00000000-0005-0000-0000-00007E580000}"/>
    <cellStyle name="Normal 3 2 4 2 3 2 2" xfId="22616" xr:uid="{00000000-0005-0000-0000-00007F580000}"/>
    <cellStyle name="Normal 3 2 4 2 3 2 3" xfId="22617" xr:uid="{00000000-0005-0000-0000-000080580000}"/>
    <cellStyle name="Normal 3 2 4 2 3 3" xfId="22618" xr:uid="{00000000-0005-0000-0000-000081580000}"/>
    <cellStyle name="Normal 3 2 4 2 3 4" xfId="22619" xr:uid="{00000000-0005-0000-0000-000082580000}"/>
    <cellStyle name="Normal 3 2 4 2 3_Lcc_inputs" xfId="22620" xr:uid="{00000000-0005-0000-0000-000083580000}"/>
    <cellStyle name="Normal 3 2 4 2 4" xfId="22621" xr:uid="{00000000-0005-0000-0000-000084580000}"/>
    <cellStyle name="Normal 3 2 4 2 4 2" xfId="22622" xr:uid="{00000000-0005-0000-0000-000085580000}"/>
    <cellStyle name="Normal 3 2 4 2 4 2 2" xfId="22623" xr:uid="{00000000-0005-0000-0000-000086580000}"/>
    <cellStyle name="Normal 3 2 4 2 4 3" xfId="22624" xr:uid="{00000000-0005-0000-0000-000087580000}"/>
    <cellStyle name="Normal 3 2 4 2 5" xfId="22625" xr:uid="{00000000-0005-0000-0000-000088580000}"/>
    <cellStyle name="Normal 3 2 4 2 5 2" xfId="22626" xr:uid="{00000000-0005-0000-0000-000089580000}"/>
    <cellStyle name="Normal 3 2 4 2 6" xfId="22627" xr:uid="{00000000-0005-0000-0000-00008A580000}"/>
    <cellStyle name="Normal 3 2 4 2 7" xfId="22628" xr:uid="{00000000-0005-0000-0000-00008B580000}"/>
    <cellStyle name="Normal 3 2 4 2 8" xfId="22629" xr:uid="{00000000-0005-0000-0000-00008C580000}"/>
    <cellStyle name="Normal 3 2 4 2_Lcc_inputs" xfId="22630" xr:uid="{00000000-0005-0000-0000-00008D580000}"/>
    <cellStyle name="Normal 3 2 4 3" xfId="22631" xr:uid="{00000000-0005-0000-0000-00008E580000}"/>
    <cellStyle name="Normal 3 2 4 3 2" xfId="22632" xr:uid="{00000000-0005-0000-0000-00008F580000}"/>
    <cellStyle name="Normal 3 2 4 3 2 2" xfId="22633" xr:uid="{00000000-0005-0000-0000-000090580000}"/>
    <cellStyle name="Normal 3 2 4 3 2 2 2" xfId="22634" xr:uid="{00000000-0005-0000-0000-000091580000}"/>
    <cellStyle name="Normal 3 2 4 3 2 2 3" xfId="22635" xr:uid="{00000000-0005-0000-0000-000092580000}"/>
    <cellStyle name="Normal 3 2 4 3 2 3" xfId="22636" xr:uid="{00000000-0005-0000-0000-000093580000}"/>
    <cellStyle name="Normal 3 2 4 3 2 4" xfId="22637" xr:uid="{00000000-0005-0000-0000-000094580000}"/>
    <cellStyle name="Normal 3 2 4 3 2_Lcc_inputs" xfId="22638" xr:uid="{00000000-0005-0000-0000-000095580000}"/>
    <cellStyle name="Normal 3 2 4 3 3" xfId="22639" xr:uid="{00000000-0005-0000-0000-000096580000}"/>
    <cellStyle name="Normal 3 2 4 3 3 2" xfId="22640" xr:uid="{00000000-0005-0000-0000-000097580000}"/>
    <cellStyle name="Normal 3 2 4 3 3 2 2" xfId="22641" xr:uid="{00000000-0005-0000-0000-000098580000}"/>
    <cellStyle name="Normal 3 2 4 3 3 3" xfId="22642" xr:uid="{00000000-0005-0000-0000-000099580000}"/>
    <cellStyle name="Normal 3 2 4 3 4" xfId="22643" xr:uid="{00000000-0005-0000-0000-00009A580000}"/>
    <cellStyle name="Normal 3 2 4 3 4 2" xfId="22644" xr:uid="{00000000-0005-0000-0000-00009B580000}"/>
    <cellStyle name="Normal 3 2 4 3 5" xfId="22645" xr:uid="{00000000-0005-0000-0000-00009C580000}"/>
    <cellStyle name="Normal 3 2 4 3 6" xfId="22646" xr:uid="{00000000-0005-0000-0000-00009D580000}"/>
    <cellStyle name="Normal 3 2 4 3 7" xfId="22647" xr:uid="{00000000-0005-0000-0000-00009E580000}"/>
    <cellStyle name="Normal 3 2 4 3_Lcc_inputs" xfId="22648" xr:uid="{00000000-0005-0000-0000-00009F580000}"/>
    <cellStyle name="Normal 3 2 4 4" xfId="22649" xr:uid="{00000000-0005-0000-0000-0000A0580000}"/>
    <cellStyle name="Normal 3 2 4 4 2" xfId="22650" xr:uid="{00000000-0005-0000-0000-0000A1580000}"/>
    <cellStyle name="Normal 3 2 4 4 2 2" xfId="22651" xr:uid="{00000000-0005-0000-0000-0000A2580000}"/>
    <cellStyle name="Normal 3 2 4 4 2 3" xfId="22652" xr:uid="{00000000-0005-0000-0000-0000A3580000}"/>
    <cellStyle name="Normal 3 2 4 4 3" xfId="22653" xr:uid="{00000000-0005-0000-0000-0000A4580000}"/>
    <cellStyle name="Normal 3 2 4 4 3 2" xfId="22654" xr:uid="{00000000-0005-0000-0000-0000A5580000}"/>
    <cellStyle name="Normal 3 2 4 4 4" xfId="22655" xr:uid="{00000000-0005-0000-0000-0000A6580000}"/>
    <cellStyle name="Normal 3 2 4 4 5" xfId="22656" xr:uid="{00000000-0005-0000-0000-0000A7580000}"/>
    <cellStyle name="Normal 3 2 4 4_Lcc_inputs" xfId="22657" xr:uid="{00000000-0005-0000-0000-0000A8580000}"/>
    <cellStyle name="Normal 3 2 4 5" xfId="22658" xr:uid="{00000000-0005-0000-0000-0000A9580000}"/>
    <cellStyle name="Normal 3 2 4 5 2" xfId="22659" xr:uid="{00000000-0005-0000-0000-0000AA580000}"/>
    <cellStyle name="Normal 3 2 4 5 2 2" xfId="22660" xr:uid="{00000000-0005-0000-0000-0000AB580000}"/>
    <cellStyle name="Normal 3 2 4 5 2 3" xfId="22661" xr:uid="{00000000-0005-0000-0000-0000AC580000}"/>
    <cellStyle name="Normal 3 2 4 5 3" xfId="22662" xr:uid="{00000000-0005-0000-0000-0000AD580000}"/>
    <cellStyle name="Normal 3 2 4 5 4" xfId="22663" xr:uid="{00000000-0005-0000-0000-0000AE580000}"/>
    <cellStyle name="Normal 3 2 4 5_Lcc_inputs" xfId="22664" xr:uid="{00000000-0005-0000-0000-0000AF580000}"/>
    <cellStyle name="Normal 3 2 4 6" xfId="22665" xr:uid="{00000000-0005-0000-0000-0000B0580000}"/>
    <cellStyle name="Normal 3 2 4 6 2" xfId="22666" xr:uid="{00000000-0005-0000-0000-0000B1580000}"/>
    <cellStyle name="Normal 3 2 4 6 3" xfId="22667" xr:uid="{00000000-0005-0000-0000-0000B2580000}"/>
    <cellStyle name="Normal 3 2 4 7" xfId="22668" xr:uid="{00000000-0005-0000-0000-0000B3580000}"/>
    <cellStyle name="Normal 3 2 4 7 2" xfId="22669" xr:uid="{00000000-0005-0000-0000-0000B4580000}"/>
    <cellStyle name="Normal 3 2 4 8" xfId="22670" xr:uid="{00000000-0005-0000-0000-0000B5580000}"/>
    <cellStyle name="Normal 3 2 4 9" xfId="22671" xr:uid="{00000000-0005-0000-0000-0000B6580000}"/>
    <cellStyle name="Normal 3 2 4_Lcc_inputs" xfId="22672" xr:uid="{00000000-0005-0000-0000-0000B7580000}"/>
    <cellStyle name="Normal 3 2 40" xfId="22673" xr:uid="{00000000-0005-0000-0000-0000B8580000}"/>
    <cellStyle name="Normal 3 2 40 2" xfId="22674" xr:uid="{00000000-0005-0000-0000-0000B9580000}"/>
    <cellStyle name="Normal 3 2 40 2 2" xfId="22675" xr:uid="{00000000-0005-0000-0000-0000BA580000}"/>
    <cellStyle name="Normal 3 2 40 3" xfId="22676" xr:uid="{00000000-0005-0000-0000-0000BB580000}"/>
    <cellStyle name="Normal 3 2 41" xfId="22677" xr:uid="{00000000-0005-0000-0000-0000BC580000}"/>
    <cellStyle name="Normal 3 2 41 2" xfId="22678" xr:uid="{00000000-0005-0000-0000-0000BD580000}"/>
    <cellStyle name="Normal 3 2 41 2 2" xfId="22679" xr:uid="{00000000-0005-0000-0000-0000BE580000}"/>
    <cellStyle name="Normal 3 2 41 3" xfId="22680" xr:uid="{00000000-0005-0000-0000-0000BF580000}"/>
    <cellStyle name="Normal 3 2 42" xfId="22681" xr:uid="{00000000-0005-0000-0000-0000C0580000}"/>
    <cellStyle name="Normal 3 2 42 2" xfId="22682" xr:uid="{00000000-0005-0000-0000-0000C1580000}"/>
    <cellStyle name="Normal 3 2 42 2 2" xfId="22683" xr:uid="{00000000-0005-0000-0000-0000C2580000}"/>
    <cellStyle name="Normal 3 2 42 3" xfId="22684" xr:uid="{00000000-0005-0000-0000-0000C3580000}"/>
    <cellStyle name="Normal 3 2 43" xfId="22685" xr:uid="{00000000-0005-0000-0000-0000C4580000}"/>
    <cellStyle name="Normal 3 2 43 2" xfId="22686" xr:uid="{00000000-0005-0000-0000-0000C5580000}"/>
    <cellStyle name="Normal 3 2 43 2 2" xfId="22687" xr:uid="{00000000-0005-0000-0000-0000C6580000}"/>
    <cellStyle name="Normal 3 2 43 3" xfId="22688" xr:uid="{00000000-0005-0000-0000-0000C7580000}"/>
    <cellStyle name="Normal 3 2 44" xfId="22689" xr:uid="{00000000-0005-0000-0000-0000C8580000}"/>
    <cellStyle name="Normal 3 2 44 2" xfId="22690" xr:uid="{00000000-0005-0000-0000-0000C9580000}"/>
    <cellStyle name="Normal 3 2 44 2 2" xfId="22691" xr:uid="{00000000-0005-0000-0000-0000CA580000}"/>
    <cellStyle name="Normal 3 2 44 3" xfId="22692" xr:uid="{00000000-0005-0000-0000-0000CB580000}"/>
    <cellStyle name="Normal 3 2 45" xfId="22693" xr:uid="{00000000-0005-0000-0000-0000CC580000}"/>
    <cellStyle name="Normal 3 2 45 2" xfId="22694" xr:uid="{00000000-0005-0000-0000-0000CD580000}"/>
    <cellStyle name="Normal 3 2 45 2 2" xfId="22695" xr:uid="{00000000-0005-0000-0000-0000CE580000}"/>
    <cellStyle name="Normal 3 2 45 3" xfId="22696" xr:uid="{00000000-0005-0000-0000-0000CF580000}"/>
    <cellStyle name="Normal 3 2 46" xfId="22697" xr:uid="{00000000-0005-0000-0000-0000D0580000}"/>
    <cellStyle name="Normal 3 2 46 2" xfId="22698" xr:uid="{00000000-0005-0000-0000-0000D1580000}"/>
    <cellStyle name="Normal 3 2 46 2 2" xfId="22699" xr:uid="{00000000-0005-0000-0000-0000D2580000}"/>
    <cellStyle name="Normal 3 2 46 3" xfId="22700" xr:uid="{00000000-0005-0000-0000-0000D3580000}"/>
    <cellStyle name="Normal 3 2 47" xfId="22701" xr:uid="{00000000-0005-0000-0000-0000D4580000}"/>
    <cellStyle name="Normal 3 2 47 2" xfId="22702" xr:uid="{00000000-0005-0000-0000-0000D5580000}"/>
    <cellStyle name="Normal 3 2 47 2 2" xfId="22703" xr:uid="{00000000-0005-0000-0000-0000D6580000}"/>
    <cellStyle name="Normal 3 2 47 3" xfId="22704" xr:uid="{00000000-0005-0000-0000-0000D7580000}"/>
    <cellStyle name="Normal 3 2 48" xfId="22705" xr:uid="{00000000-0005-0000-0000-0000D8580000}"/>
    <cellStyle name="Normal 3 2 48 2" xfId="22706" xr:uid="{00000000-0005-0000-0000-0000D9580000}"/>
    <cellStyle name="Normal 3 2 48 2 2" xfId="22707" xr:uid="{00000000-0005-0000-0000-0000DA580000}"/>
    <cellStyle name="Normal 3 2 48 3" xfId="22708" xr:uid="{00000000-0005-0000-0000-0000DB580000}"/>
    <cellStyle name="Normal 3 2 49" xfId="22709" xr:uid="{00000000-0005-0000-0000-0000DC580000}"/>
    <cellStyle name="Normal 3 2 49 2" xfId="22710" xr:uid="{00000000-0005-0000-0000-0000DD580000}"/>
    <cellStyle name="Normal 3 2 49 2 2" xfId="22711" xr:uid="{00000000-0005-0000-0000-0000DE580000}"/>
    <cellStyle name="Normal 3 2 49 3" xfId="22712" xr:uid="{00000000-0005-0000-0000-0000DF580000}"/>
    <cellStyle name="Normal 3 2 5" xfId="22713" xr:uid="{00000000-0005-0000-0000-0000E0580000}"/>
    <cellStyle name="Normal 3 2 5 2" xfId="22714" xr:uid="{00000000-0005-0000-0000-0000E1580000}"/>
    <cellStyle name="Normal 3 2 5 2 2" xfId="22715" xr:uid="{00000000-0005-0000-0000-0000E2580000}"/>
    <cellStyle name="Normal 3 2 5 2 3" xfId="22716" xr:uid="{00000000-0005-0000-0000-0000E3580000}"/>
    <cellStyle name="Normal 3 2 5 3" xfId="22717" xr:uid="{00000000-0005-0000-0000-0000E4580000}"/>
    <cellStyle name="Normal 3 2 50" xfId="22718" xr:uid="{00000000-0005-0000-0000-0000E5580000}"/>
    <cellStyle name="Normal 3 2 50 2" xfId="22719" xr:uid="{00000000-0005-0000-0000-0000E6580000}"/>
    <cellStyle name="Normal 3 2 50 2 2" xfId="22720" xr:uid="{00000000-0005-0000-0000-0000E7580000}"/>
    <cellStyle name="Normal 3 2 50 3" xfId="22721" xr:uid="{00000000-0005-0000-0000-0000E8580000}"/>
    <cellStyle name="Normal 3 2 51" xfId="22722" xr:uid="{00000000-0005-0000-0000-0000E9580000}"/>
    <cellStyle name="Normal 3 2 51 2" xfId="22723" xr:uid="{00000000-0005-0000-0000-0000EA580000}"/>
    <cellStyle name="Normal 3 2 51 2 2" xfId="22724" xr:uid="{00000000-0005-0000-0000-0000EB580000}"/>
    <cellStyle name="Normal 3 2 51 3" xfId="22725" xr:uid="{00000000-0005-0000-0000-0000EC580000}"/>
    <cellStyle name="Normal 3 2 52" xfId="22726" xr:uid="{00000000-0005-0000-0000-0000ED580000}"/>
    <cellStyle name="Normal 3 2 52 2" xfId="22727" xr:uid="{00000000-0005-0000-0000-0000EE580000}"/>
    <cellStyle name="Normal 3 2 52 2 2" xfId="22728" xr:uid="{00000000-0005-0000-0000-0000EF580000}"/>
    <cellStyle name="Normal 3 2 52 3" xfId="22729" xr:uid="{00000000-0005-0000-0000-0000F0580000}"/>
    <cellStyle name="Normal 3 2 53" xfId="22730" xr:uid="{00000000-0005-0000-0000-0000F1580000}"/>
    <cellStyle name="Normal 3 2 53 2" xfId="22731" xr:uid="{00000000-0005-0000-0000-0000F2580000}"/>
    <cellStyle name="Normal 3 2 53 2 2" xfId="22732" xr:uid="{00000000-0005-0000-0000-0000F3580000}"/>
    <cellStyle name="Normal 3 2 53 3" xfId="22733" xr:uid="{00000000-0005-0000-0000-0000F4580000}"/>
    <cellStyle name="Normal 3 2 54" xfId="22734" xr:uid="{00000000-0005-0000-0000-0000F5580000}"/>
    <cellStyle name="Normal 3 2 54 2" xfId="22735" xr:uid="{00000000-0005-0000-0000-0000F6580000}"/>
    <cellStyle name="Normal 3 2 54 2 2" xfId="22736" xr:uid="{00000000-0005-0000-0000-0000F7580000}"/>
    <cellStyle name="Normal 3 2 54 3" xfId="22737" xr:uid="{00000000-0005-0000-0000-0000F8580000}"/>
    <cellStyle name="Normal 3 2 55" xfId="22738" xr:uid="{00000000-0005-0000-0000-0000F9580000}"/>
    <cellStyle name="Normal 3 2 55 2" xfId="22739" xr:uid="{00000000-0005-0000-0000-0000FA580000}"/>
    <cellStyle name="Normal 3 2 55 2 2" xfId="22740" xr:uid="{00000000-0005-0000-0000-0000FB580000}"/>
    <cellStyle name="Normal 3 2 55 3" xfId="22741" xr:uid="{00000000-0005-0000-0000-0000FC580000}"/>
    <cellStyle name="Normal 3 2 56" xfId="22742" xr:uid="{00000000-0005-0000-0000-0000FD580000}"/>
    <cellStyle name="Normal 3 2 56 2" xfId="22743" xr:uid="{00000000-0005-0000-0000-0000FE580000}"/>
    <cellStyle name="Normal 3 2 57" xfId="22744" xr:uid="{00000000-0005-0000-0000-0000FF580000}"/>
    <cellStyle name="Normal 3 2 57 2" xfId="22745" xr:uid="{00000000-0005-0000-0000-000000590000}"/>
    <cellStyle name="Normal 3 2 58" xfId="22746" xr:uid="{00000000-0005-0000-0000-000001590000}"/>
    <cellStyle name="Normal 3 2 59" xfId="22747" xr:uid="{00000000-0005-0000-0000-000002590000}"/>
    <cellStyle name="Normal 3 2 6" xfId="22748" xr:uid="{00000000-0005-0000-0000-000003590000}"/>
    <cellStyle name="Normal 3 2 6 2" xfId="22749" xr:uid="{00000000-0005-0000-0000-000004590000}"/>
    <cellStyle name="Normal 3 2 6 2 2" xfId="22750" xr:uid="{00000000-0005-0000-0000-000005590000}"/>
    <cellStyle name="Normal 3 2 6 2 2 2" xfId="22751" xr:uid="{00000000-0005-0000-0000-000006590000}"/>
    <cellStyle name="Normal 3 2 6 2 2 2 2" xfId="22752" xr:uid="{00000000-0005-0000-0000-000007590000}"/>
    <cellStyle name="Normal 3 2 6 2 2 2 3" xfId="22753" xr:uid="{00000000-0005-0000-0000-000008590000}"/>
    <cellStyle name="Normal 3 2 6 2 2 3" xfId="22754" xr:uid="{00000000-0005-0000-0000-000009590000}"/>
    <cellStyle name="Normal 3 2 6 2 2 4" xfId="22755" xr:uid="{00000000-0005-0000-0000-00000A590000}"/>
    <cellStyle name="Normal 3 2 6 2 2_Lcc_inputs" xfId="22756" xr:uid="{00000000-0005-0000-0000-00000B590000}"/>
    <cellStyle name="Normal 3 2 6 2 3" xfId="22757" xr:uid="{00000000-0005-0000-0000-00000C590000}"/>
    <cellStyle name="Normal 3 2 6 2 3 2" xfId="22758" xr:uid="{00000000-0005-0000-0000-00000D590000}"/>
    <cellStyle name="Normal 3 2 6 2 3 2 2" xfId="22759" xr:uid="{00000000-0005-0000-0000-00000E590000}"/>
    <cellStyle name="Normal 3 2 6 2 3 3" xfId="22760" xr:uid="{00000000-0005-0000-0000-00000F590000}"/>
    <cellStyle name="Normal 3 2 6 2 4" xfId="22761" xr:uid="{00000000-0005-0000-0000-000010590000}"/>
    <cellStyle name="Normal 3 2 6 2 4 2" xfId="22762" xr:uid="{00000000-0005-0000-0000-000011590000}"/>
    <cellStyle name="Normal 3 2 6 2 5" xfId="22763" xr:uid="{00000000-0005-0000-0000-000012590000}"/>
    <cellStyle name="Normal 3 2 6 2 6" xfId="22764" xr:uid="{00000000-0005-0000-0000-000013590000}"/>
    <cellStyle name="Normal 3 2 6 2 7" xfId="22765" xr:uid="{00000000-0005-0000-0000-000014590000}"/>
    <cellStyle name="Normal 3 2 6 2_Lcc_inputs" xfId="22766" xr:uid="{00000000-0005-0000-0000-000015590000}"/>
    <cellStyle name="Normal 3 2 6 3" xfId="22767" xr:uid="{00000000-0005-0000-0000-000016590000}"/>
    <cellStyle name="Normal 3 2 6 3 2" xfId="22768" xr:uid="{00000000-0005-0000-0000-000017590000}"/>
    <cellStyle name="Normal 3 2 6 3 2 2" xfId="22769" xr:uid="{00000000-0005-0000-0000-000018590000}"/>
    <cellStyle name="Normal 3 2 6 3 2 3" xfId="22770" xr:uid="{00000000-0005-0000-0000-000019590000}"/>
    <cellStyle name="Normal 3 2 6 3 3" xfId="22771" xr:uid="{00000000-0005-0000-0000-00001A590000}"/>
    <cellStyle name="Normal 3 2 6 3 3 2" xfId="22772" xr:uid="{00000000-0005-0000-0000-00001B590000}"/>
    <cellStyle name="Normal 3 2 6 3 4" xfId="22773" xr:uid="{00000000-0005-0000-0000-00001C590000}"/>
    <cellStyle name="Normal 3 2 6 3 5" xfId="22774" xr:uid="{00000000-0005-0000-0000-00001D590000}"/>
    <cellStyle name="Normal 3 2 6 3_Lcc_inputs" xfId="22775" xr:uid="{00000000-0005-0000-0000-00001E590000}"/>
    <cellStyle name="Normal 3 2 6 4" xfId="22776" xr:uid="{00000000-0005-0000-0000-00001F590000}"/>
    <cellStyle name="Normal 3 2 6 4 2" xfId="22777" xr:uid="{00000000-0005-0000-0000-000020590000}"/>
    <cellStyle name="Normal 3 2 6 4 2 2" xfId="22778" xr:uid="{00000000-0005-0000-0000-000021590000}"/>
    <cellStyle name="Normal 3 2 6 4 2 3" xfId="22779" xr:uid="{00000000-0005-0000-0000-000022590000}"/>
    <cellStyle name="Normal 3 2 6 4 3" xfId="22780" xr:uid="{00000000-0005-0000-0000-000023590000}"/>
    <cellStyle name="Normal 3 2 6 4 4" xfId="22781" xr:uid="{00000000-0005-0000-0000-000024590000}"/>
    <cellStyle name="Normal 3 2 6 4_Lcc_inputs" xfId="22782" xr:uid="{00000000-0005-0000-0000-000025590000}"/>
    <cellStyle name="Normal 3 2 6 5" xfId="22783" xr:uid="{00000000-0005-0000-0000-000026590000}"/>
    <cellStyle name="Normal 3 2 6 5 2" xfId="22784" xr:uid="{00000000-0005-0000-0000-000027590000}"/>
    <cellStyle name="Normal 3 2 6 5 3" xfId="22785" xr:uid="{00000000-0005-0000-0000-000028590000}"/>
    <cellStyle name="Normal 3 2 6 6" xfId="22786" xr:uid="{00000000-0005-0000-0000-000029590000}"/>
    <cellStyle name="Normal 3 2 6 6 2" xfId="22787" xr:uid="{00000000-0005-0000-0000-00002A590000}"/>
    <cellStyle name="Normal 3 2 6 7" xfId="22788" xr:uid="{00000000-0005-0000-0000-00002B590000}"/>
    <cellStyle name="Normal 3 2 6 8" xfId="22789" xr:uid="{00000000-0005-0000-0000-00002C590000}"/>
    <cellStyle name="Normal 3 2 6_Lcc_inputs" xfId="22790" xr:uid="{00000000-0005-0000-0000-00002D590000}"/>
    <cellStyle name="Normal 3 2 60" xfId="22791" xr:uid="{00000000-0005-0000-0000-00002E590000}"/>
    <cellStyle name="Normal 3 2 61" xfId="22792" xr:uid="{00000000-0005-0000-0000-00002F590000}"/>
    <cellStyle name="Normal 3 2 62" xfId="22793" xr:uid="{00000000-0005-0000-0000-000030590000}"/>
    <cellStyle name="Normal 3 2 63" xfId="22794" xr:uid="{00000000-0005-0000-0000-000031590000}"/>
    <cellStyle name="Normal 3 2 64" xfId="22795" xr:uid="{00000000-0005-0000-0000-000032590000}"/>
    <cellStyle name="Normal 3 2 65" xfId="22796" xr:uid="{00000000-0005-0000-0000-000033590000}"/>
    <cellStyle name="Normal 3 2 66" xfId="22797" xr:uid="{00000000-0005-0000-0000-000034590000}"/>
    <cellStyle name="Normal 3 2 7" xfId="22798" xr:uid="{00000000-0005-0000-0000-000035590000}"/>
    <cellStyle name="Normal 3 2 7 2" xfId="22799" xr:uid="{00000000-0005-0000-0000-000036590000}"/>
    <cellStyle name="Normal 3 2 7 2 2" xfId="22800" xr:uid="{00000000-0005-0000-0000-000037590000}"/>
    <cellStyle name="Normal 3 2 7 2 2 2" xfId="22801" xr:uid="{00000000-0005-0000-0000-000038590000}"/>
    <cellStyle name="Normal 3 2 7 2 2 3" xfId="22802" xr:uid="{00000000-0005-0000-0000-000039590000}"/>
    <cellStyle name="Normal 3 2 7 2 3" xfId="22803" xr:uid="{00000000-0005-0000-0000-00003A590000}"/>
    <cellStyle name="Normal 3 2 7 2 4" xfId="22804" xr:uid="{00000000-0005-0000-0000-00003B590000}"/>
    <cellStyle name="Normal 3 2 7 2_Lcc_inputs" xfId="22805" xr:uid="{00000000-0005-0000-0000-00003C590000}"/>
    <cellStyle name="Normal 3 2 7 3" xfId="22806" xr:uid="{00000000-0005-0000-0000-00003D590000}"/>
    <cellStyle name="Normal 3 2 7 3 2" xfId="22807" xr:uid="{00000000-0005-0000-0000-00003E590000}"/>
    <cellStyle name="Normal 3 2 7 3 2 2" xfId="22808" xr:uid="{00000000-0005-0000-0000-00003F590000}"/>
    <cellStyle name="Normal 3 2 7 3 3" xfId="22809" xr:uid="{00000000-0005-0000-0000-000040590000}"/>
    <cellStyle name="Normal 3 2 7 3 4" xfId="22810" xr:uid="{00000000-0005-0000-0000-000041590000}"/>
    <cellStyle name="Normal 3 2 7 4" xfId="22811" xr:uid="{00000000-0005-0000-0000-000042590000}"/>
    <cellStyle name="Normal 3 2 7 4 2" xfId="22812" xr:uid="{00000000-0005-0000-0000-000043590000}"/>
    <cellStyle name="Normal 3 2 7 5" xfId="22813" xr:uid="{00000000-0005-0000-0000-000044590000}"/>
    <cellStyle name="Normal 3 2 7 6" xfId="22814" xr:uid="{00000000-0005-0000-0000-000045590000}"/>
    <cellStyle name="Normal 3 2 7 7" xfId="22815" xr:uid="{00000000-0005-0000-0000-000046590000}"/>
    <cellStyle name="Normal 3 2 7_Lcc_inputs" xfId="22816" xr:uid="{00000000-0005-0000-0000-000047590000}"/>
    <cellStyle name="Normal 3 2 8" xfId="22817" xr:uid="{00000000-0005-0000-0000-000048590000}"/>
    <cellStyle name="Normal 3 2 8 2" xfId="22818" xr:uid="{00000000-0005-0000-0000-000049590000}"/>
    <cellStyle name="Normal 3 2 8 2 2" xfId="22819" xr:uid="{00000000-0005-0000-0000-00004A590000}"/>
    <cellStyle name="Normal 3 2 8 2 2 2" xfId="22820" xr:uid="{00000000-0005-0000-0000-00004B590000}"/>
    <cellStyle name="Normal 3 2 8 2 3" xfId="22821" xr:uid="{00000000-0005-0000-0000-00004C590000}"/>
    <cellStyle name="Normal 3 2 8 3" xfId="22822" xr:uid="{00000000-0005-0000-0000-00004D590000}"/>
    <cellStyle name="Normal 3 2 8 3 2" xfId="22823" xr:uid="{00000000-0005-0000-0000-00004E590000}"/>
    <cellStyle name="Normal 3 2 8 4" xfId="22824" xr:uid="{00000000-0005-0000-0000-00004F590000}"/>
    <cellStyle name="Normal 3 2 8 5" xfId="22825" xr:uid="{00000000-0005-0000-0000-000050590000}"/>
    <cellStyle name="Normal 3 2 8_Lcc_inputs" xfId="22826" xr:uid="{00000000-0005-0000-0000-000051590000}"/>
    <cellStyle name="Normal 3 2 9" xfId="22827" xr:uid="{00000000-0005-0000-0000-000052590000}"/>
    <cellStyle name="Normal 3 2 9 2" xfId="22828" xr:uid="{00000000-0005-0000-0000-000053590000}"/>
    <cellStyle name="Normal 3 2 9 2 2" xfId="22829" xr:uid="{00000000-0005-0000-0000-000054590000}"/>
    <cellStyle name="Normal 3 2 9 2 3" xfId="22830" xr:uid="{00000000-0005-0000-0000-000055590000}"/>
    <cellStyle name="Normal 3 2 9 3" xfId="22831" xr:uid="{00000000-0005-0000-0000-000056590000}"/>
    <cellStyle name="Normal 3 2 9 3 2" xfId="22832" xr:uid="{00000000-0005-0000-0000-000057590000}"/>
    <cellStyle name="Normal 3 2 9 4" xfId="22833" xr:uid="{00000000-0005-0000-0000-000058590000}"/>
    <cellStyle name="Normal 3 2_Lcc_inputs" xfId="22834" xr:uid="{00000000-0005-0000-0000-000059590000}"/>
    <cellStyle name="Normal 3 20" xfId="22835" xr:uid="{00000000-0005-0000-0000-00005A590000}"/>
    <cellStyle name="Normal 3 20 10" xfId="22836" xr:uid="{00000000-0005-0000-0000-00005B590000}"/>
    <cellStyle name="Normal 3 20 10 2" xfId="22837" xr:uid="{00000000-0005-0000-0000-00005C590000}"/>
    <cellStyle name="Normal 3 20 10 2 2" xfId="22838" xr:uid="{00000000-0005-0000-0000-00005D590000}"/>
    <cellStyle name="Normal 3 20 10 3" xfId="22839" xr:uid="{00000000-0005-0000-0000-00005E590000}"/>
    <cellStyle name="Normal 3 20 11" xfId="22840" xr:uid="{00000000-0005-0000-0000-00005F590000}"/>
    <cellStyle name="Normal 3 20 11 2" xfId="22841" xr:uid="{00000000-0005-0000-0000-000060590000}"/>
    <cellStyle name="Normal 3 20 11 2 2" xfId="22842" xr:uid="{00000000-0005-0000-0000-000061590000}"/>
    <cellStyle name="Normal 3 20 11 3" xfId="22843" xr:uid="{00000000-0005-0000-0000-000062590000}"/>
    <cellStyle name="Normal 3 20 12" xfId="22844" xr:uid="{00000000-0005-0000-0000-000063590000}"/>
    <cellStyle name="Normal 3 20 12 2" xfId="22845" xr:uid="{00000000-0005-0000-0000-000064590000}"/>
    <cellStyle name="Normal 3 20 12 2 2" xfId="22846" xr:uid="{00000000-0005-0000-0000-000065590000}"/>
    <cellStyle name="Normal 3 20 12 3" xfId="22847" xr:uid="{00000000-0005-0000-0000-000066590000}"/>
    <cellStyle name="Normal 3 20 13" xfId="22848" xr:uid="{00000000-0005-0000-0000-000067590000}"/>
    <cellStyle name="Normal 3 20 13 2" xfId="22849" xr:uid="{00000000-0005-0000-0000-000068590000}"/>
    <cellStyle name="Normal 3 20 13 2 2" xfId="22850" xr:uid="{00000000-0005-0000-0000-000069590000}"/>
    <cellStyle name="Normal 3 20 13 3" xfId="22851" xr:uid="{00000000-0005-0000-0000-00006A590000}"/>
    <cellStyle name="Normal 3 20 14" xfId="22852" xr:uid="{00000000-0005-0000-0000-00006B590000}"/>
    <cellStyle name="Normal 3 20 14 2" xfId="22853" xr:uid="{00000000-0005-0000-0000-00006C590000}"/>
    <cellStyle name="Normal 3 20 14 2 2" xfId="22854" xr:uid="{00000000-0005-0000-0000-00006D590000}"/>
    <cellStyle name="Normal 3 20 14 3" xfId="22855" xr:uid="{00000000-0005-0000-0000-00006E590000}"/>
    <cellStyle name="Normal 3 20 15" xfId="22856" xr:uid="{00000000-0005-0000-0000-00006F590000}"/>
    <cellStyle name="Normal 3 20 15 2" xfId="22857" xr:uid="{00000000-0005-0000-0000-000070590000}"/>
    <cellStyle name="Normal 3 20 15 2 2" xfId="22858" xr:uid="{00000000-0005-0000-0000-000071590000}"/>
    <cellStyle name="Normal 3 20 15 3" xfId="22859" xr:uid="{00000000-0005-0000-0000-000072590000}"/>
    <cellStyle name="Normal 3 20 16" xfId="22860" xr:uid="{00000000-0005-0000-0000-000073590000}"/>
    <cellStyle name="Normal 3 20 16 2" xfId="22861" xr:uid="{00000000-0005-0000-0000-000074590000}"/>
    <cellStyle name="Normal 3 20 16 2 2" xfId="22862" xr:uid="{00000000-0005-0000-0000-000075590000}"/>
    <cellStyle name="Normal 3 20 16 3" xfId="22863" xr:uid="{00000000-0005-0000-0000-000076590000}"/>
    <cellStyle name="Normal 3 20 17" xfId="22864" xr:uid="{00000000-0005-0000-0000-000077590000}"/>
    <cellStyle name="Normal 3 20 17 2" xfId="22865" xr:uid="{00000000-0005-0000-0000-000078590000}"/>
    <cellStyle name="Normal 3 20 17 2 2" xfId="22866" xr:uid="{00000000-0005-0000-0000-000079590000}"/>
    <cellStyle name="Normal 3 20 17 3" xfId="22867" xr:uid="{00000000-0005-0000-0000-00007A590000}"/>
    <cellStyle name="Normal 3 20 18" xfId="22868" xr:uid="{00000000-0005-0000-0000-00007B590000}"/>
    <cellStyle name="Normal 3 20 18 2" xfId="22869" xr:uid="{00000000-0005-0000-0000-00007C590000}"/>
    <cellStyle name="Normal 3 20 18 2 2" xfId="22870" xr:uid="{00000000-0005-0000-0000-00007D590000}"/>
    <cellStyle name="Normal 3 20 18 3" xfId="22871" xr:uid="{00000000-0005-0000-0000-00007E590000}"/>
    <cellStyle name="Normal 3 20 19" xfId="22872" xr:uid="{00000000-0005-0000-0000-00007F590000}"/>
    <cellStyle name="Normal 3 20 19 2" xfId="22873" xr:uid="{00000000-0005-0000-0000-000080590000}"/>
    <cellStyle name="Normal 3 20 19 2 2" xfId="22874" xr:uid="{00000000-0005-0000-0000-000081590000}"/>
    <cellStyle name="Normal 3 20 19 3" xfId="22875" xr:uid="{00000000-0005-0000-0000-000082590000}"/>
    <cellStyle name="Normal 3 20 2" xfId="22876" xr:uid="{00000000-0005-0000-0000-000083590000}"/>
    <cellStyle name="Normal 3 20 2 2" xfId="22877" xr:uid="{00000000-0005-0000-0000-000084590000}"/>
    <cellStyle name="Normal 3 20 2 2 2" xfId="22878" xr:uid="{00000000-0005-0000-0000-000085590000}"/>
    <cellStyle name="Normal 3 20 2 3" xfId="22879" xr:uid="{00000000-0005-0000-0000-000086590000}"/>
    <cellStyle name="Normal 3 20 20" xfId="22880" xr:uid="{00000000-0005-0000-0000-000087590000}"/>
    <cellStyle name="Normal 3 20 20 2" xfId="22881" xr:uid="{00000000-0005-0000-0000-000088590000}"/>
    <cellStyle name="Normal 3 20 20 2 2" xfId="22882" xr:uid="{00000000-0005-0000-0000-000089590000}"/>
    <cellStyle name="Normal 3 20 20 3" xfId="22883" xr:uid="{00000000-0005-0000-0000-00008A590000}"/>
    <cellStyle name="Normal 3 20 21" xfId="22884" xr:uid="{00000000-0005-0000-0000-00008B590000}"/>
    <cellStyle name="Normal 3 20 21 2" xfId="22885" xr:uid="{00000000-0005-0000-0000-00008C590000}"/>
    <cellStyle name="Normal 3 20 21 2 2" xfId="22886" xr:uid="{00000000-0005-0000-0000-00008D590000}"/>
    <cellStyle name="Normal 3 20 21 3" xfId="22887" xr:uid="{00000000-0005-0000-0000-00008E590000}"/>
    <cellStyle name="Normal 3 20 22" xfId="22888" xr:uid="{00000000-0005-0000-0000-00008F590000}"/>
    <cellStyle name="Normal 3 20 22 2" xfId="22889" xr:uid="{00000000-0005-0000-0000-000090590000}"/>
    <cellStyle name="Normal 3 20 22 2 2" xfId="22890" xr:uid="{00000000-0005-0000-0000-000091590000}"/>
    <cellStyle name="Normal 3 20 22 3" xfId="22891" xr:uid="{00000000-0005-0000-0000-000092590000}"/>
    <cellStyle name="Normal 3 20 23" xfId="22892" xr:uid="{00000000-0005-0000-0000-000093590000}"/>
    <cellStyle name="Normal 3 20 23 2" xfId="22893" xr:uid="{00000000-0005-0000-0000-000094590000}"/>
    <cellStyle name="Normal 3 20 23 2 2" xfId="22894" xr:uid="{00000000-0005-0000-0000-000095590000}"/>
    <cellStyle name="Normal 3 20 23 3" xfId="22895" xr:uid="{00000000-0005-0000-0000-000096590000}"/>
    <cellStyle name="Normal 3 20 24" xfId="22896" xr:uid="{00000000-0005-0000-0000-000097590000}"/>
    <cellStyle name="Normal 3 20 24 2" xfId="22897" xr:uid="{00000000-0005-0000-0000-000098590000}"/>
    <cellStyle name="Normal 3 20 25" xfId="22898" xr:uid="{00000000-0005-0000-0000-000099590000}"/>
    <cellStyle name="Normal 3 20 3" xfId="22899" xr:uid="{00000000-0005-0000-0000-00009A590000}"/>
    <cellStyle name="Normal 3 20 3 2" xfId="22900" xr:uid="{00000000-0005-0000-0000-00009B590000}"/>
    <cellStyle name="Normal 3 20 3 2 2" xfId="22901" xr:uid="{00000000-0005-0000-0000-00009C590000}"/>
    <cellStyle name="Normal 3 20 3 3" xfId="22902" xr:uid="{00000000-0005-0000-0000-00009D590000}"/>
    <cellStyle name="Normal 3 20 4" xfId="22903" xr:uid="{00000000-0005-0000-0000-00009E590000}"/>
    <cellStyle name="Normal 3 20 4 2" xfId="22904" xr:uid="{00000000-0005-0000-0000-00009F590000}"/>
    <cellStyle name="Normal 3 20 4 2 2" xfId="22905" xr:uid="{00000000-0005-0000-0000-0000A0590000}"/>
    <cellStyle name="Normal 3 20 4 3" xfId="22906" xr:uid="{00000000-0005-0000-0000-0000A1590000}"/>
    <cellStyle name="Normal 3 20 5" xfId="22907" xr:uid="{00000000-0005-0000-0000-0000A2590000}"/>
    <cellStyle name="Normal 3 20 5 2" xfId="22908" xr:uid="{00000000-0005-0000-0000-0000A3590000}"/>
    <cellStyle name="Normal 3 20 5 2 2" xfId="22909" xr:uid="{00000000-0005-0000-0000-0000A4590000}"/>
    <cellStyle name="Normal 3 20 5 3" xfId="22910" xr:uid="{00000000-0005-0000-0000-0000A5590000}"/>
    <cellStyle name="Normal 3 20 6" xfId="22911" xr:uid="{00000000-0005-0000-0000-0000A6590000}"/>
    <cellStyle name="Normal 3 20 6 2" xfId="22912" xr:uid="{00000000-0005-0000-0000-0000A7590000}"/>
    <cellStyle name="Normal 3 20 6 2 2" xfId="22913" xr:uid="{00000000-0005-0000-0000-0000A8590000}"/>
    <cellStyle name="Normal 3 20 6 3" xfId="22914" xr:uid="{00000000-0005-0000-0000-0000A9590000}"/>
    <cellStyle name="Normal 3 20 7" xfId="22915" xr:uid="{00000000-0005-0000-0000-0000AA590000}"/>
    <cellStyle name="Normal 3 20 7 2" xfId="22916" xr:uid="{00000000-0005-0000-0000-0000AB590000}"/>
    <cellStyle name="Normal 3 20 7 2 2" xfId="22917" xr:uid="{00000000-0005-0000-0000-0000AC590000}"/>
    <cellStyle name="Normal 3 20 7 3" xfId="22918" xr:uid="{00000000-0005-0000-0000-0000AD590000}"/>
    <cellStyle name="Normal 3 20 8" xfId="22919" xr:uid="{00000000-0005-0000-0000-0000AE590000}"/>
    <cellStyle name="Normal 3 20 8 2" xfId="22920" xr:uid="{00000000-0005-0000-0000-0000AF590000}"/>
    <cellStyle name="Normal 3 20 8 2 2" xfId="22921" xr:uid="{00000000-0005-0000-0000-0000B0590000}"/>
    <cellStyle name="Normal 3 20 8 3" xfId="22922" xr:uid="{00000000-0005-0000-0000-0000B1590000}"/>
    <cellStyle name="Normal 3 20 9" xfId="22923" xr:uid="{00000000-0005-0000-0000-0000B2590000}"/>
    <cellStyle name="Normal 3 20 9 2" xfId="22924" xr:uid="{00000000-0005-0000-0000-0000B3590000}"/>
    <cellStyle name="Normal 3 20 9 2 2" xfId="22925" xr:uid="{00000000-0005-0000-0000-0000B4590000}"/>
    <cellStyle name="Normal 3 20 9 3" xfId="22926" xr:uid="{00000000-0005-0000-0000-0000B5590000}"/>
    <cellStyle name="Normal 3 21" xfId="22927" xr:uid="{00000000-0005-0000-0000-0000B6590000}"/>
    <cellStyle name="Normal 3 21 10" xfId="22928" xr:uid="{00000000-0005-0000-0000-0000B7590000}"/>
    <cellStyle name="Normal 3 21 10 2" xfId="22929" xr:uid="{00000000-0005-0000-0000-0000B8590000}"/>
    <cellStyle name="Normal 3 21 10 2 2" xfId="22930" xr:uid="{00000000-0005-0000-0000-0000B9590000}"/>
    <cellStyle name="Normal 3 21 10 3" xfId="22931" xr:uid="{00000000-0005-0000-0000-0000BA590000}"/>
    <cellStyle name="Normal 3 21 11" xfId="22932" xr:uid="{00000000-0005-0000-0000-0000BB590000}"/>
    <cellStyle name="Normal 3 21 11 2" xfId="22933" xr:uid="{00000000-0005-0000-0000-0000BC590000}"/>
    <cellStyle name="Normal 3 21 11 2 2" xfId="22934" xr:uid="{00000000-0005-0000-0000-0000BD590000}"/>
    <cellStyle name="Normal 3 21 11 3" xfId="22935" xr:uid="{00000000-0005-0000-0000-0000BE590000}"/>
    <cellStyle name="Normal 3 21 12" xfId="22936" xr:uid="{00000000-0005-0000-0000-0000BF590000}"/>
    <cellStyle name="Normal 3 21 12 2" xfId="22937" xr:uid="{00000000-0005-0000-0000-0000C0590000}"/>
    <cellStyle name="Normal 3 21 12 2 2" xfId="22938" xr:uid="{00000000-0005-0000-0000-0000C1590000}"/>
    <cellStyle name="Normal 3 21 12 3" xfId="22939" xr:uid="{00000000-0005-0000-0000-0000C2590000}"/>
    <cellStyle name="Normal 3 21 13" xfId="22940" xr:uid="{00000000-0005-0000-0000-0000C3590000}"/>
    <cellStyle name="Normal 3 21 13 2" xfId="22941" xr:uid="{00000000-0005-0000-0000-0000C4590000}"/>
    <cellStyle name="Normal 3 21 13 2 2" xfId="22942" xr:uid="{00000000-0005-0000-0000-0000C5590000}"/>
    <cellStyle name="Normal 3 21 13 3" xfId="22943" xr:uid="{00000000-0005-0000-0000-0000C6590000}"/>
    <cellStyle name="Normal 3 21 14" xfId="22944" xr:uid="{00000000-0005-0000-0000-0000C7590000}"/>
    <cellStyle name="Normal 3 21 14 2" xfId="22945" xr:uid="{00000000-0005-0000-0000-0000C8590000}"/>
    <cellStyle name="Normal 3 21 14 2 2" xfId="22946" xr:uid="{00000000-0005-0000-0000-0000C9590000}"/>
    <cellStyle name="Normal 3 21 14 3" xfId="22947" xr:uid="{00000000-0005-0000-0000-0000CA590000}"/>
    <cellStyle name="Normal 3 21 15" xfId="22948" xr:uid="{00000000-0005-0000-0000-0000CB590000}"/>
    <cellStyle name="Normal 3 21 15 2" xfId="22949" xr:uid="{00000000-0005-0000-0000-0000CC590000}"/>
    <cellStyle name="Normal 3 21 15 2 2" xfId="22950" xr:uid="{00000000-0005-0000-0000-0000CD590000}"/>
    <cellStyle name="Normal 3 21 15 3" xfId="22951" xr:uid="{00000000-0005-0000-0000-0000CE590000}"/>
    <cellStyle name="Normal 3 21 16" xfId="22952" xr:uid="{00000000-0005-0000-0000-0000CF590000}"/>
    <cellStyle name="Normal 3 21 16 2" xfId="22953" xr:uid="{00000000-0005-0000-0000-0000D0590000}"/>
    <cellStyle name="Normal 3 21 16 2 2" xfId="22954" xr:uid="{00000000-0005-0000-0000-0000D1590000}"/>
    <cellStyle name="Normal 3 21 16 3" xfId="22955" xr:uid="{00000000-0005-0000-0000-0000D2590000}"/>
    <cellStyle name="Normal 3 21 17" xfId="22956" xr:uid="{00000000-0005-0000-0000-0000D3590000}"/>
    <cellStyle name="Normal 3 21 17 2" xfId="22957" xr:uid="{00000000-0005-0000-0000-0000D4590000}"/>
    <cellStyle name="Normal 3 21 17 2 2" xfId="22958" xr:uid="{00000000-0005-0000-0000-0000D5590000}"/>
    <cellStyle name="Normal 3 21 17 3" xfId="22959" xr:uid="{00000000-0005-0000-0000-0000D6590000}"/>
    <cellStyle name="Normal 3 21 18" xfId="22960" xr:uid="{00000000-0005-0000-0000-0000D7590000}"/>
    <cellStyle name="Normal 3 21 18 2" xfId="22961" xr:uid="{00000000-0005-0000-0000-0000D8590000}"/>
    <cellStyle name="Normal 3 21 18 2 2" xfId="22962" xr:uid="{00000000-0005-0000-0000-0000D9590000}"/>
    <cellStyle name="Normal 3 21 18 3" xfId="22963" xr:uid="{00000000-0005-0000-0000-0000DA590000}"/>
    <cellStyle name="Normal 3 21 19" xfId="22964" xr:uid="{00000000-0005-0000-0000-0000DB590000}"/>
    <cellStyle name="Normal 3 21 19 2" xfId="22965" xr:uid="{00000000-0005-0000-0000-0000DC590000}"/>
    <cellStyle name="Normal 3 21 19 2 2" xfId="22966" xr:uid="{00000000-0005-0000-0000-0000DD590000}"/>
    <cellStyle name="Normal 3 21 19 3" xfId="22967" xr:uid="{00000000-0005-0000-0000-0000DE590000}"/>
    <cellStyle name="Normal 3 21 2" xfId="22968" xr:uid="{00000000-0005-0000-0000-0000DF590000}"/>
    <cellStyle name="Normal 3 21 2 2" xfId="22969" xr:uid="{00000000-0005-0000-0000-0000E0590000}"/>
    <cellStyle name="Normal 3 21 2 2 2" xfId="22970" xr:uid="{00000000-0005-0000-0000-0000E1590000}"/>
    <cellStyle name="Normal 3 21 2 3" xfId="22971" xr:uid="{00000000-0005-0000-0000-0000E2590000}"/>
    <cellStyle name="Normal 3 21 20" xfId="22972" xr:uid="{00000000-0005-0000-0000-0000E3590000}"/>
    <cellStyle name="Normal 3 21 20 2" xfId="22973" xr:uid="{00000000-0005-0000-0000-0000E4590000}"/>
    <cellStyle name="Normal 3 21 20 2 2" xfId="22974" xr:uid="{00000000-0005-0000-0000-0000E5590000}"/>
    <cellStyle name="Normal 3 21 20 3" xfId="22975" xr:uid="{00000000-0005-0000-0000-0000E6590000}"/>
    <cellStyle name="Normal 3 21 21" xfId="22976" xr:uid="{00000000-0005-0000-0000-0000E7590000}"/>
    <cellStyle name="Normal 3 21 21 2" xfId="22977" xr:uid="{00000000-0005-0000-0000-0000E8590000}"/>
    <cellStyle name="Normal 3 21 21 2 2" xfId="22978" xr:uid="{00000000-0005-0000-0000-0000E9590000}"/>
    <cellStyle name="Normal 3 21 21 3" xfId="22979" xr:uid="{00000000-0005-0000-0000-0000EA590000}"/>
    <cellStyle name="Normal 3 21 22" xfId="22980" xr:uid="{00000000-0005-0000-0000-0000EB590000}"/>
    <cellStyle name="Normal 3 21 22 2" xfId="22981" xr:uid="{00000000-0005-0000-0000-0000EC590000}"/>
    <cellStyle name="Normal 3 21 22 2 2" xfId="22982" xr:uid="{00000000-0005-0000-0000-0000ED590000}"/>
    <cellStyle name="Normal 3 21 22 3" xfId="22983" xr:uid="{00000000-0005-0000-0000-0000EE590000}"/>
    <cellStyle name="Normal 3 21 23" xfId="22984" xr:uid="{00000000-0005-0000-0000-0000EF590000}"/>
    <cellStyle name="Normal 3 21 23 2" xfId="22985" xr:uid="{00000000-0005-0000-0000-0000F0590000}"/>
    <cellStyle name="Normal 3 21 23 2 2" xfId="22986" xr:uid="{00000000-0005-0000-0000-0000F1590000}"/>
    <cellStyle name="Normal 3 21 23 3" xfId="22987" xr:uid="{00000000-0005-0000-0000-0000F2590000}"/>
    <cellStyle name="Normal 3 21 24" xfId="22988" xr:uid="{00000000-0005-0000-0000-0000F3590000}"/>
    <cellStyle name="Normal 3 21 24 2" xfId="22989" xr:uid="{00000000-0005-0000-0000-0000F4590000}"/>
    <cellStyle name="Normal 3 21 25" xfId="22990" xr:uid="{00000000-0005-0000-0000-0000F5590000}"/>
    <cellStyle name="Normal 3 21 3" xfId="22991" xr:uid="{00000000-0005-0000-0000-0000F6590000}"/>
    <cellStyle name="Normal 3 21 3 2" xfId="22992" xr:uid="{00000000-0005-0000-0000-0000F7590000}"/>
    <cellStyle name="Normal 3 21 3 2 2" xfId="22993" xr:uid="{00000000-0005-0000-0000-0000F8590000}"/>
    <cellStyle name="Normal 3 21 3 3" xfId="22994" xr:uid="{00000000-0005-0000-0000-0000F9590000}"/>
    <cellStyle name="Normal 3 21 4" xfId="22995" xr:uid="{00000000-0005-0000-0000-0000FA590000}"/>
    <cellStyle name="Normal 3 21 4 2" xfId="22996" xr:uid="{00000000-0005-0000-0000-0000FB590000}"/>
    <cellStyle name="Normal 3 21 4 2 2" xfId="22997" xr:uid="{00000000-0005-0000-0000-0000FC590000}"/>
    <cellStyle name="Normal 3 21 4 3" xfId="22998" xr:uid="{00000000-0005-0000-0000-0000FD590000}"/>
    <cellStyle name="Normal 3 21 5" xfId="22999" xr:uid="{00000000-0005-0000-0000-0000FE590000}"/>
    <cellStyle name="Normal 3 21 5 2" xfId="23000" xr:uid="{00000000-0005-0000-0000-0000FF590000}"/>
    <cellStyle name="Normal 3 21 5 2 2" xfId="23001" xr:uid="{00000000-0005-0000-0000-0000005A0000}"/>
    <cellStyle name="Normal 3 21 5 3" xfId="23002" xr:uid="{00000000-0005-0000-0000-0000015A0000}"/>
    <cellStyle name="Normal 3 21 6" xfId="23003" xr:uid="{00000000-0005-0000-0000-0000025A0000}"/>
    <cellStyle name="Normal 3 21 6 2" xfId="23004" xr:uid="{00000000-0005-0000-0000-0000035A0000}"/>
    <cellStyle name="Normal 3 21 6 2 2" xfId="23005" xr:uid="{00000000-0005-0000-0000-0000045A0000}"/>
    <cellStyle name="Normal 3 21 6 3" xfId="23006" xr:uid="{00000000-0005-0000-0000-0000055A0000}"/>
    <cellStyle name="Normal 3 21 7" xfId="23007" xr:uid="{00000000-0005-0000-0000-0000065A0000}"/>
    <cellStyle name="Normal 3 21 7 2" xfId="23008" xr:uid="{00000000-0005-0000-0000-0000075A0000}"/>
    <cellStyle name="Normal 3 21 7 2 2" xfId="23009" xr:uid="{00000000-0005-0000-0000-0000085A0000}"/>
    <cellStyle name="Normal 3 21 7 3" xfId="23010" xr:uid="{00000000-0005-0000-0000-0000095A0000}"/>
    <cellStyle name="Normal 3 21 8" xfId="23011" xr:uid="{00000000-0005-0000-0000-00000A5A0000}"/>
    <cellStyle name="Normal 3 21 8 2" xfId="23012" xr:uid="{00000000-0005-0000-0000-00000B5A0000}"/>
    <cellStyle name="Normal 3 21 8 2 2" xfId="23013" xr:uid="{00000000-0005-0000-0000-00000C5A0000}"/>
    <cellStyle name="Normal 3 21 8 3" xfId="23014" xr:uid="{00000000-0005-0000-0000-00000D5A0000}"/>
    <cellStyle name="Normal 3 21 9" xfId="23015" xr:uid="{00000000-0005-0000-0000-00000E5A0000}"/>
    <cellStyle name="Normal 3 21 9 2" xfId="23016" xr:uid="{00000000-0005-0000-0000-00000F5A0000}"/>
    <cellStyle name="Normal 3 21 9 2 2" xfId="23017" xr:uid="{00000000-0005-0000-0000-0000105A0000}"/>
    <cellStyle name="Normal 3 21 9 3" xfId="23018" xr:uid="{00000000-0005-0000-0000-0000115A0000}"/>
    <cellStyle name="Normal 3 22" xfId="23019" xr:uid="{00000000-0005-0000-0000-0000125A0000}"/>
    <cellStyle name="Normal 3 22 10" xfId="23020" xr:uid="{00000000-0005-0000-0000-0000135A0000}"/>
    <cellStyle name="Normal 3 22 10 2" xfId="23021" xr:uid="{00000000-0005-0000-0000-0000145A0000}"/>
    <cellStyle name="Normal 3 22 10 2 2" xfId="23022" xr:uid="{00000000-0005-0000-0000-0000155A0000}"/>
    <cellStyle name="Normal 3 22 10 3" xfId="23023" xr:uid="{00000000-0005-0000-0000-0000165A0000}"/>
    <cellStyle name="Normal 3 22 11" xfId="23024" xr:uid="{00000000-0005-0000-0000-0000175A0000}"/>
    <cellStyle name="Normal 3 22 11 2" xfId="23025" xr:uid="{00000000-0005-0000-0000-0000185A0000}"/>
    <cellStyle name="Normal 3 22 11 2 2" xfId="23026" xr:uid="{00000000-0005-0000-0000-0000195A0000}"/>
    <cellStyle name="Normal 3 22 11 3" xfId="23027" xr:uid="{00000000-0005-0000-0000-00001A5A0000}"/>
    <cellStyle name="Normal 3 22 12" xfId="23028" xr:uid="{00000000-0005-0000-0000-00001B5A0000}"/>
    <cellStyle name="Normal 3 22 12 2" xfId="23029" xr:uid="{00000000-0005-0000-0000-00001C5A0000}"/>
    <cellStyle name="Normal 3 22 12 2 2" xfId="23030" xr:uid="{00000000-0005-0000-0000-00001D5A0000}"/>
    <cellStyle name="Normal 3 22 12 3" xfId="23031" xr:uid="{00000000-0005-0000-0000-00001E5A0000}"/>
    <cellStyle name="Normal 3 22 13" xfId="23032" xr:uid="{00000000-0005-0000-0000-00001F5A0000}"/>
    <cellStyle name="Normal 3 22 13 2" xfId="23033" xr:uid="{00000000-0005-0000-0000-0000205A0000}"/>
    <cellStyle name="Normal 3 22 13 2 2" xfId="23034" xr:uid="{00000000-0005-0000-0000-0000215A0000}"/>
    <cellStyle name="Normal 3 22 13 3" xfId="23035" xr:uid="{00000000-0005-0000-0000-0000225A0000}"/>
    <cellStyle name="Normal 3 22 14" xfId="23036" xr:uid="{00000000-0005-0000-0000-0000235A0000}"/>
    <cellStyle name="Normal 3 22 14 2" xfId="23037" xr:uid="{00000000-0005-0000-0000-0000245A0000}"/>
    <cellStyle name="Normal 3 22 14 2 2" xfId="23038" xr:uid="{00000000-0005-0000-0000-0000255A0000}"/>
    <cellStyle name="Normal 3 22 14 3" xfId="23039" xr:uid="{00000000-0005-0000-0000-0000265A0000}"/>
    <cellStyle name="Normal 3 22 15" xfId="23040" xr:uid="{00000000-0005-0000-0000-0000275A0000}"/>
    <cellStyle name="Normal 3 22 15 2" xfId="23041" xr:uid="{00000000-0005-0000-0000-0000285A0000}"/>
    <cellStyle name="Normal 3 22 15 2 2" xfId="23042" xr:uid="{00000000-0005-0000-0000-0000295A0000}"/>
    <cellStyle name="Normal 3 22 15 3" xfId="23043" xr:uid="{00000000-0005-0000-0000-00002A5A0000}"/>
    <cellStyle name="Normal 3 22 16" xfId="23044" xr:uid="{00000000-0005-0000-0000-00002B5A0000}"/>
    <cellStyle name="Normal 3 22 16 2" xfId="23045" xr:uid="{00000000-0005-0000-0000-00002C5A0000}"/>
    <cellStyle name="Normal 3 22 16 2 2" xfId="23046" xr:uid="{00000000-0005-0000-0000-00002D5A0000}"/>
    <cellStyle name="Normal 3 22 16 3" xfId="23047" xr:uid="{00000000-0005-0000-0000-00002E5A0000}"/>
    <cellStyle name="Normal 3 22 17" xfId="23048" xr:uid="{00000000-0005-0000-0000-00002F5A0000}"/>
    <cellStyle name="Normal 3 22 17 2" xfId="23049" xr:uid="{00000000-0005-0000-0000-0000305A0000}"/>
    <cellStyle name="Normal 3 22 17 2 2" xfId="23050" xr:uid="{00000000-0005-0000-0000-0000315A0000}"/>
    <cellStyle name="Normal 3 22 17 3" xfId="23051" xr:uid="{00000000-0005-0000-0000-0000325A0000}"/>
    <cellStyle name="Normal 3 22 18" xfId="23052" xr:uid="{00000000-0005-0000-0000-0000335A0000}"/>
    <cellStyle name="Normal 3 22 18 2" xfId="23053" xr:uid="{00000000-0005-0000-0000-0000345A0000}"/>
    <cellStyle name="Normal 3 22 18 2 2" xfId="23054" xr:uid="{00000000-0005-0000-0000-0000355A0000}"/>
    <cellStyle name="Normal 3 22 18 3" xfId="23055" xr:uid="{00000000-0005-0000-0000-0000365A0000}"/>
    <cellStyle name="Normal 3 22 19" xfId="23056" xr:uid="{00000000-0005-0000-0000-0000375A0000}"/>
    <cellStyle name="Normal 3 22 19 2" xfId="23057" xr:uid="{00000000-0005-0000-0000-0000385A0000}"/>
    <cellStyle name="Normal 3 22 19 2 2" xfId="23058" xr:uid="{00000000-0005-0000-0000-0000395A0000}"/>
    <cellStyle name="Normal 3 22 19 3" xfId="23059" xr:uid="{00000000-0005-0000-0000-00003A5A0000}"/>
    <cellStyle name="Normal 3 22 2" xfId="23060" xr:uid="{00000000-0005-0000-0000-00003B5A0000}"/>
    <cellStyle name="Normal 3 22 2 2" xfId="23061" xr:uid="{00000000-0005-0000-0000-00003C5A0000}"/>
    <cellStyle name="Normal 3 22 2 2 2" xfId="23062" xr:uid="{00000000-0005-0000-0000-00003D5A0000}"/>
    <cellStyle name="Normal 3 22 2 3" xfId="23063" xr:uid="{00000000-0005-0000-0000-00003E5A0000}"/>
    <cellStyle name="Normal 3 22 20" xfId="23064" xr:uid="{00000000-0005-0000-0000-00003F5A0000}"/>
    <cellStyle name="Normal 3 22 20 2" xfId="23065" xr:uid="{00000000-0005-0000-0000-0000405A0000}"/>
    <cellStyle name="Normal 3 22 20 2 2" xfId="23066" xr:uid="{00000000-0005-0000-0000-0000415A0000}"/>
    <cellStyle name="Normal 3 22 20 3" xfId="23067" xr:uid="{00000000-0005-0000-0000-0000425A0000}"/>
    <cellStyle name="Normal 3 22 21" xfId="23068" xr:uid="{00000000-0005-0000-0000-0000435A0000}"/>
    <cellStyle name="Normal 3 22 21 2" xfId="23069" xr:uid="{00000000-0005-0000-0000-0000445A0000}"/>
    <cellStyle name="Normal 3 22 21 2 2" xfId="23070" xr:uid="{00000000-0005-0000-0000-0000455A0000}"/>
    <cellStyle name="Normal 3 22 21 3" xfId="23071" xr:uid="{00000000-0005-0000-0000-0000465A0000}"/>
    <cellStyle name="Normal 3 22 22" xfId="23072" xr:uid="{00000000-0005-0000-0000-0000475A0000}"/>
    <cellStyle name="Normal 3 22 22 2" xfId="23073" xr:uid="{00000000-0005-0000-0000-0000485A0000}"/>
    <cellStyle name="Normal 3 22 22 2 2" xfId="23074" xr:uid="{00000000-0005-0000-0000-0000495A0000}"/>
    <cellStyle name="Normal 3 22 22 3" xfId="23075" xr:uid="{00000000-0005-0000-0000-00004A5A0000}"/>
    <cellStyle name="Normal 3 22 23" xfId="23076" xr:uid="{00000000-0005-0000-0000-00004B5A0000}"/>
    <cellStyle name="Normal 3 22 23 2" xfId="23077" xr:uid="{00000000-0005-0000-0000-00004C5A0000}"/>
    <cellStyle name="Normal 3 22 23 2 2" xfId="23078" xr:uid="{00000000-0005-0000-0000-00004D5A0000}"/>
    <cellStyle name="Normal 3 22 23 3" xfId="23079" xr:uid="{00000000-0005-0000-0000-00004E5A0000}"/>
    <cellStyle name="Normal 3 22 24" xfId="23080" xr:uid="{00000000-0005-0000-0000-00004F5A0000}"/>
    <cellStyle name="Normal 3 22 24 2" xfId="23081" xr:uid="{00000000-0005-0000-0000-0000505A0000}"/>
    <cellStyle name="Normal 3 22 25" xfId="23082" xr:uid="{00000000-0005-0000-0000-0000515A0000}"/>
    <cellStyle name="Normal 3 22 3" xfId="23083" xr:uid="{00000000-0005-0000-0000-0000525A0000}"/>
    <cellStyle name="Normal 3 22 3 2" xfId="23084" xr:uid="{00000000-0005-0000-0000-0000535A0000}"/>
    <cellStyle name="Normal 3 22 3 2 2" xfId="23085" xr:uid="{00000000-0005-0000-0000-0000545A0000}"/>
    <cellStyle name="Normal 3 22 3 3" xfId="23086" xr:uid="{00000000-0005-0000-0000-0000555A0000}"/>
    <cellStyle name="Normal 3 22 4" xfId="23087" xr:uid="{00000000-0005-0000-0000-0000565A0000}"/>
    <cellStyle name="Normal 3 22 4 2" xfId="23088" xr:uid="{00000000-0005-0000-0000-0000575A0000}"/>
    <cellStyle name="Normal 3 22 4 2 2" xfId="23089" xr:uid="{00000000-0005-0000-0000-0000585A0000}"/>
    <cellStyle name="Normal 3 22 4 3" xfId="23090" xr:uid="{00000000-0005-0000-0000-0000595A0000}"/>
    <cellStyle name="Normal 3 22 5" xfId="23091" xr:uid="{00000000-0005-0000-0000-00005A5A0000}"/>
    <cellStyle name="Normal 3 22 5 2" xfId="23092" xr:uid="{00000000-0005-0000-0000-00005B5A0000}"/>
    <cellStyle name="Normal 3 22 5 2 2" xfId="23093" xr:uid="{00000000-0005-0000-0000-00005C5A0000}"/>
    <cellStyle name="Normal 3 22 5 3" xfId="23094" xr:uid="{00000000-0005-0000-0000-00005D5A0000}"/>
    <cellStyle name="Normal 3 22 6" xfId="23095" xr:uid="{00000000-0005-0000-0000-00005E5A0000}"/>
    <cellStyle name="Normal 3 22 6 2" xfId="23096" xr:uid="{00000000-0005-0000-0000-00005F5A0000}"/>
    <cellStyle name="Normal 3 22 6 2 2" xfId="23097" xr:uid="{00000000-0005-0000-0000-0000605A0000}"/>
    <cellStyle name="Normal 3 22 6 3" xfId="23098" xr:uid="{00000000-0005-0000-0000-0000615A0000}"/>
    <cellStyle name="Normal 3 22 7" xfId="23099" xr:uid="{00000000-0005-0000-0000-0000625A0000}"/>
    <cellStyle name="Normal 3 22 7 2" xfId="23100" xr:uid="{00000000-0005-0000-0000-0000635A0000}"/>
    <cellStyle name="Normal 3 22 7 2 2" xfId="23101" xr:uid="{00000000-0005-0000-0000-0000645A0000}"/>
    <cellStyle name="Normal 3 22 7 3" xfId="23102" xr:uid="{00000000-0005-0000-0000-0000655A0000}"/>
    <cellStyle name="Normal 3 22 8" xfId="23103" xr:uid="{00000000-0005-0000-0000-0000665A0000}"/>
    <cellStyle name="Normal 3 22 8 2" xfId="23104" xr:uid="{00000000-0005-0000-0000-0000675A0000}"/>
    <cellStyle name="Normal 3 22 8 2 2" xfId="23105" xr:uid="{00000000-0005-0000-0000-0000685A0000}"/>
    <cellStyle name="Normal 3 22 8 3" xfId="23106" xr:uid="{00000000-0005-0000-0000-0000695A0000}"/>
    <cellStyle name="Normal 3 22 9" xfId="23107" xr:uid="{00000000-0005-0000-0000-00006A5A0000}"/>
    <cellStyle name="Normal 3 22 9 2" xfId="23108" xr:uid="{00000000-0005-0000-0000-00006B5A0000}"/>
    <cellStyle name="Normal 3 22 9 2 2" xfId="23109" xr:uid="{00000000-0005-0000-0000-00006C5A0000}"/>
    <cellStyle name="Normal 3 22 9 3" xfId="23110" xr:uid="{00000000-0005-0000-0000-00006D5A0000}"/>
    <cellStyle name="Normal 3 23" xfId="23111" xr:uid="{00000000-0005-0000-0000-00006E5A0000}"/>
    <cellStyle name="Normal 3 23 10" xfId="23112" xr:uid="{00000000-0005-0000-0000-00006F5A0000}"/>
    <cellStyle name="Normal 3 23 10 2" xfId="23113" xr:uid="{00000000-0005-0000-0000-0000705A0000}"/>
    <cellStyle name="Normal 3 23 10 2 2" xfId="23114" xr:uid="{00000000-0005-0000-0000-0000715A0000}"/>
    <cellStyle name="Normal 3 23 10 3" xfId="23115" xr:uid="{00000000-0005-0000-0000-0000725A0000}"/>
    <cellStyle name="Normal 3 23 11" xfId="23116" xr:uid="{00000000-0005-0000-0000-0000735A0000}"/>
    <cellStyle name="Normal 3 23 11 2" xfId="23117" xr:uid="{00000000-0005-0000-0000-0000745A0000}"/>
    <cellStyle name="Normal 3 23 11 2 2" xfId="23118" xr:uid="{00000000-0005-0000-0000-0000755A0000}"/>
    <cellStyle name="Normal 3 23 11 3" xfId="23119" xr:uid="{00000000-0005-0000-0000-0000765A0000}"/>
    <cellStyle name="Normal 3 23 12" xfId="23120" xr:uid="{00000000-0005-0000-0000-0000775A0000}"/>
    <cellStyle name="Normal 3 23 12 2" xfId="23121" xr:uid="{00000000-0005-0000-0000-0000785A0000}"/>
    <cellStyle name="Normal 3 23 12 2 2" xfId="23122" xr:uid="{00000000-0005-0000-0000-0000795A0000}"/>
    <cellStyle name="Normal 3 23 12 3" xfId="23123" xr:uid="{00000000-0005-0000-0000-00007A5A0000}"/>
    <cellStyle name="Normal 3 23 13" xfId="23124" xr:uid="{00000000-0005-0000-0000-00007B5A0000}"/>
    <cellStyle name="Normal 3 23 13 2" xfId="23125" xr:uid="{00000000-0005-0000-0000-00007C5A0000}"/>
    <cellStyle name="Normal 3 23 13 2 2" xfId="23126" xr:uid="{00000000-0005-0000-0000-00007D5A0000}"/>
    <cellStyle name="Normal 3 23 13 3" xfId="23127" xr:uid="{00000000-0005-0000-0000-00007E5A0000}"/>
    <cellStyle name="Normal 3 23 14" xfId="23128" xr:uid="{00000000-0005-0000-0000-00007F5A0000}"/>
    <cellStyle name="Normal 3 23 14 2" xfId="23129" xr:uid="{00000000-0005-0000-0000-0000805A0000}"/>
    <cellStyle name="Normal 3 23 14 2 2" xfId="23130" xr:uid="{00000000-0005-0000-0000-0000815A0000}"/>
    <cellStyle name="Normal 3 23 14 3" xfId="23131" xr:uid="{00000000-0005-0000-0000-0000825A0000}"/>
    <cellStyle name="Normal 3 23 15" xfId="23132" xr:uid="{00000000-0005-0000-0000-0000835A0000}"/>
    <cellStyle name="Normal 3 23 15 2" xfId="23133" xr:uid="{00000000-0005-0000-0000-0000845A0000}"/>
    <cellStyle name="Normal 3 23 15 2 2" xfId="23134" xr:uid="{00000000-0005-0000-0000-0000855A0000}"/>
    <cellStyle name="Normal 3 23 15 3" xfId="23135" xr:uid="{00000000-0005-0000-0000-0000865A0000}"/>
    <cellStyle name="Normal 3 23 16" xfId="23136" xr:uid="{00000000-0005-0000-0000-0000875A0000}"/>
    <cellStyle name="Normal 3 23 16 2" xfId="23137" xr:uid="{00000000-0005-0000-0000-0000885A0000}"/>
    <cellStyle name="Normal 3 23 16 2 2" xfId="23138" xr:uid="{00000000-0005-0000-0000-0000895A0000}"/>
    <cellStyle name="Normal 3 23 16 3" xfId="23139" xr:uid="{00000000-0005-0000-0000-00008A5A0000}"/>
    <cellStyle name="Normal 3 23 17" xfId="23140" xr:uid="{00000000-0005-0000-0000-00008B5A0000}"/>
    <cellStyle name="Normal 3 23 17 2" xfId="23141" xr:uid="{00000000-0005-0000-0000-00008C5A0000}"/>
    <cellStyle name="Normal 3 23 17 2 2" xfId="23142" xr:uid="{00000000-0005-0000-0000-00008D5A0000}"/>
    <cellStyle name="Normal 3 23 17 3" xfId="23143" xr:uid="{00000000-0005-0000-0000-00008E5A0000}"/>
    <cellStyle name="Normal 3 23 18" xfId="23144" xr:uid="{00000000-0005-0000-0000-00008F5A0000}"/>
    <cellStyle name="Normal 3 23 18 2" xfId="23145" xr:uid="{00000000-0005-0000-0000-0000905A0000}"/>
    <cellStyle name="Normal 3 23 18 2 2" xfId="23146" xr:uid="{00000000-0005-0000-0000-0000915A0000}"/>
    <cellStyle name="Normal 3 23 18 3" xfId="23147" xr:uid="{00000000-0005-0000-0000-0000925A0000}"/>
    <cellStyle name="Normal 3 23 19" xfId="23148" xr:uid="{00000000-0005-0000-0000-0000935A0000}"/>
    <cellStyle name="Normal 3 23 19 2" xfId="23149" xr:uid="{00000000-0005-0000-0000-0000945A0000}"/>
    <cellStyle name="Normal 3 23 19 2 2" xfId="23150" xr:uid="{00000000-0005-0000-0000-0000955A0000}"/>
    <cellStyle name="Normal 3 23 19 3" xfId="23151" xr:uid="{00000000-0005-0000-0000-0000965A0000}"/>
    <cellStyle name="Normal 3 23 2" xfId="23152" xr:uid="{00000000-0005-0000-0000-0000975A0000}"/>
    <cellStyle name="Normal 3 23 2 2" xfId="23153" xr:uid="{00000000-0005-0000-0000-0000985A0000}"/>
    <cellStyle name="Normal 3 23 2 2 2" xfId="23154" xr:uid="{00000000-0005-0000-0000-0000995A0000}"/>
    <cellStyle name="Normal 3 23 2 3" xfId="23155" xr:uid="{00000000-0005-0000-0000-00009A5A0000}"/>
    <cellStyle name="Normal 3 23 20" xfId="23156" xr:uid="{00000000-0005-0000-0000-00009B5A0000}"/>
    <cellStyle name="Normal 3 23 20 2" xfId="23157" xr:uid="{00000000-0005-0000-0000-00009C5A0000}"/>
    <cellStyle name="Normal 3 23 20 2 2" xfId="23158" xr:uid="{00000000-0005-0000-0000-00009D5A0000}"/>
    <cellStyle name="Normal 3 23 20 3" xfId="23159" xr:uid="{00000000-0005-0000-0000-00009E5A0000}"/>
    <cellStyle name="Normal 3 23 21" xfId="23160" xr:uid="{00000000-0005-0000-0000-00009F5A0000}"/>
    <cellStyle name="Normal 3 23 21 2" xfId="23161" xr:uid="{00000000-0005-0000-0000-0000A05A0000}"/>
    <cellStyle name="Normal 3 23 21 2 2" xfId="23162" xr:uid="{00000000-0005-0000-0000-0000A15A0000}"/>
    <cellStyle name="Normal 3 23 21 3" xfId="23163" xr:uid="{00000000-0005-0000-0000-0000A25A0000}"/>
    <cellStyle name="Normal 3 23 22" xfId="23164" xr:uid="{00000000-0005-0000-0000-0000A35A0000}"/>
    <cellStyle name="Normal 3 23 22 2" xfId="23165" xr:uid="{00000000-0005-0000-0000-0000A45A0000}"/>
    <cellStyle name="Normal 3 23 22 2 2" xfId="23166" xr:uid="{00000000-0005-0000-0000-0000A55A0000}"/>
    <cellStyle name="Normal 3 23 22 3" xfId="23167" xr:uid="{00000000-0005-0000-0000-0000A65A0000}"/>
    <cellStyle name="Normal 3 23 23" xfId="23168" xr:uid="{00000000-0005-0000-0000-0000A75A0000}"/>
    <cellStyle name="Normal 3 23 23 2" xfId="23169" xr:uid="{00000000-0005-0000-0000-0000A85A0000}"/>
    <cellStyle name="Normal 3 23 23 2 2" xfId="23170" xr:uid="{00000000-0005-0000-0000-0000A95A0000}"/>
    <cellStyle name="Normal 3 23 23 3" xfId="23171" xr:uid="{00000000-0005-0000-0000-0000AA5A0000}"/>
    <cellStyle name="Normal 3 23 24" xfId="23172" xr:uid="{00000000-0005-0000-0000-0000AB5A0000}"/>
    <cellStyle name="Normal 3 23 24 2" xfId="23173" xr:uid="{00000000-0005-0000-0000-0000AC5A0000}"/>
    <cellStyle name="Normal 3 23 25" xfId="23174" xr:uid="{00000000-0005-0000-0000-0000AD5A0000}"/>
    <cellStyle name="Normal 3 23 3" xfId="23175" xr:uid="{00000000-0005-0000-0000-0000AE5A0000}"/>
    <cellStyle name="Normal 3 23 3 2" xfId="23176" xr:uid="{00000000-0005-0000-0000-0000AF5A0000}"/>
    <cellStyle name="Normal 3 23 3 2 2" xfId="23177" xr:uid="{00000000-0005-0000-0000-0000B05A0000}"/>
    <cellStyle name="Normal 3 23 3 3" xfId="23178" xr:uid="{00000000-0005-0000-0000-0000B15A0000}"/>
    <cellStyle name="Normal 3 23 4" xfId="23179" xr:uid="{00000000-0005-0000-0000-0000B25A0000}"/>
    <cellStyle name="Normal 3 23 4 2" xfId="23180" xr:uid="{00000000-0005-0000-0000-0000B35A0000}"/>
    <cellStyle name="Normal 3 23 4 2 2" xfId="23181" xr:uid="{00000000-0005-0000-0000-0000B45A0000}"/>
    <cellStyle name="Normal 3 23 4 3" xfId="23182" xr:uid="{00000000-0005-0000-0000-0000B55A0000}"/>
    <cellStyle name="Normal 3 23 5" xfId="23183" xr:uid="{00000000-0005-0000-0000-0000B65A0000}"/>
    <cellStyle name="Normal 3 23 5 2" xfId="23184" xr:uid="{00000000-0005-0000-0000-0000B75A0000}"/>
    <cellStyle name="Normal 3 23 5 2 2" xfId="23185" xr:uid="{00000000-0005-0000-0000-0000B85A0000}"/>
    <cellStyle name="Normal 3 23 5 3" xfId="23186" xr:uid="{00000000-0005-0000-0000-0000B95A0000}"/>
    <cellStyle name="Normal 3 23 6" xfId="23187" xr:uid="{00000000-0005-0000-0000-0000BA5A0000}"/>
    <cellStyle name="Normal 3 23 6 2" xfId="23188" xr:uid="{00000000-0005-0000-0000-0000BB5A0000}"/>
    <cellStyle name="Normal 3 23 6 2 2" xfId="23189" xr:uid="{00000000-0005-0000-0000-0000BC5A0000}"/>
    <cellStyle name="Normal 3 23 6 3" xfId="23190" xr:uid="{00000000-0005-0000-0000-0000BD5A0000}"/>
    <cellStyle name="Normal 3 23 7" xfId="23191" xr:uid="{00000000-0005-0000-0000-0000BE5A0000}"/>
    <cellStyle name="Normal 3 23 7 2" xfId="23192" xr:uid="{00000000-0005-0000-0000-0000BF5A0000}"/>
    <cellStyle name="Normal 3 23 7 2 2" xfId="23193" xr:uid="{00000000-0005-0000-0000-0000C05A0000}"/>
    <cellStyle name="Normal 3 23 7 3" xfId="23194" xr:uid="{00000000-0005-0000-0000-0000C15A0000}"/>
    <cellStyle name="Normal 3 23 8" xfId="23195" xr:uid="{00000000-0005-0000-0000-0000C25A0000}"/>
    <cellStyle name="Normal 3 23 8 2" xfId="23196" xr:uid="{00000000-0005-0000-0000-0000C35A0000}"/>
    <cellStyle name="Normal 3 23 8 2 2" xfId="23197" xr:uid="{00000000-0005-0000-0000-0000C45A0000}"/>
    <cellStyle name="Normal 3 23 8 3" xfId="23198" xr:uid="{00000000-0005-0000-0000-0000C55A0000}"/>
    <cellStyle name="Normal 3 23 9" xfId="23199" xr:uid="{00000000-0005-0000-0000-0000C65A0000}"/>
    <cellStyle name="Normal 3 23 9 2" xfId="23200" xr:uid="{00000000-0005-0000-0000-0000C75A0000}"/>
    <cellStyle name="Normal 3 23 9 2 2" xfId="23201" xr:uid="{00000000-0005-0000-0000-0000C85A0000}"/>
    <cellStyle name="Normal 3 23 9 3" xfId="23202" xr:uid="{00000000-0005-0000-0000-0000C95A0000}"/>
    <cellStyle name="Normal 3 24" xfId="23203" xr:uid="{00000000-0005-0000-0000-0000CA5A0000}"/>
    <cellStyle name="Normal 3 24 10" xfId="23204" xr:uid="{00000000-0005-0000-0000-0000CB5A0000}"/>
    <cellStyle name="Normal 3 24 10 2" xfId="23205" xr:uid="{00000000-0005-0000-0000-0000CC5A0000}"/>
    <cellStyle name="Normal 3 24 10 2 2" xfId="23206" xr:uid="{00000000-0005-0000-0000-0000CD5A0000}"/>
    <cellStyle name="Normal 3 24 10 3" xfId="23207" xr:uid="{00000000-0005-0000-0000-0000CE5A0000}"/>
    <cellStyle name="Normal 3 24 11" xfId="23208" xr:uid="{00000000-0005-0000-0000-0000CF5A0000}"/>
    <cellStyle name="Normal 3 24 11 2" xfId="23209" xr:uid="{00000000-0005-0000-0000-0000D05A0000}"/>
    <cellStyle name="Normal 3 24 11 2 2" xfId="23210" xr:uid="{00000000-0005-0000-0000-0000D15A0000}"/>
    <cellStyle name="Normal 3 24 11 3" xfId="23211" xr:uid="{00000000-0005-0000-0000-0000D25A0000}"/>
    <cellStyle name="Normal 3 24 12" xfId="23212" xr:uid="{00000000-0005-0000-0000-0000D35A0000}"/>
    <cellStyle name="Normal 3 24 12 2" xfId="23213" xr:uid="{00000000-0005-0000-0000-0000D45A0000}"/>
    <cellStyle name="Normal 3 24 12 2 2" xfId="23214" xr:uid="{00000000-0005-0000-0000-0000D55A0000}"/>
    <cellStyle name="Normal 3 24 12 3" xfId="23215" xr:uid="{00000000-0005-0000-0000-0000D65A0000}"/>
    <cellStyle name="Normal 3 24 13" xfId="23216" xr:uid="{00000000-0005-0000-0000-0000D75A0000}"/>
    <cellStyle name="Normal 3 24 13 2" xfId="23217" xr:uid="{00000000-0005-0000-0000-0000D85A0000}"/>
    <cellStyle name="Normal 3 24 13 2 2" xfId="23218" xr:uid="{00000000-0005-0000-0000-0000D95A0000}"/>
    <cellStyle name="Normal 3 24 13 3" xfId="23219" xr:uid="{00000000-0005-0000-0000-0000DA5A0000}"/>
    <cellStyle name="Normal 3 24 14" xfId="23220" xr:uid="{00000000-0005-0000-0000-0000DB5A0000}"/>
    <cellStyle name="Normal 3 24 14 2" xfId="23221" xr:uid="{00000000-0005-0000-0000-0000DC5A0000}"/>
    <cellStyle name="Normal 3 24 14 2 2" xfId="23222" xr:uid="{00000000-0005-0000-0000-0000DD5A0000}"/>
    <cellStyle name="Normal 3 24 14 3" xfId="23223" xr:uid="{00000000-0005-0000-0000-0000DE5A0000}"/>
    <cellStyle name="Normal 3 24 15" xfId="23224" xr:uid="{00000000-0005-0000-0000-0000DF5A0000}"/>
    <cellStyle name="Normal 3 24 15 2" xfId="23225" xr:uid="{00000000-0005-0000-0000-0000E05A0000}"/>
    <cellStyle name="Normal 3 24 15 2 2" xfId="23226" xr:uid="{00000000-0005-0000-0000-0000E15A0000}"/>
    <cellStyle name="Normal 3 24 15 3" xfId="23227" xr:uid="{00000000-0005-0000-0000-0000E25A0000}"/>
    <cellStyle name="Normal 3 24 16" xfId="23228" xr:uid="{00000000-0005-0000-0000-0000E35A0000}"/>
    <cellStyle name="Normal 3 24 16 2" xfId="23229" xr:uid="{00000000-0005-0000-0000-0000E45A0000}"/>
    <cellStyle name="Normal 3 24 16 2 2" xfId="23230" xr:uid="{00000000-0005-0000-0000-0000E55A0000}"/>
    <cellStyle name="Normal 3 24 16 3" xfId="23231" xr:uid="{00000000-0005-0000-0000-0000E65A0000}"/>
    <cellStyle name="Normal 3 24 17" xfId="23232" xr:uid="{00000000-0005-0000-0000-0000E75A0000}"/>
    <cellStyle name="Normal 3 24 17 2" xfId="23233" xr:uid="{00000000-0005-0000-0000-0000E85A0000}"/>
    <cellStyle name="Normal 3 24 17 2 2" xfId="23234" xr:uid="{00000000-0005-0000-0000-0000E95A0000}"/>
    <cellStyle name="Normal 3 24 17 3" xfId="23235" xr:uid="{00000000-0005-0000-0000-0000EA5A0000}"/>
    <cellStyle name="Normal 3 24 18" xfId="23236" xr:uid="{00000000-0005-0000-0000-0000EB5A0000}"/>
    <cellStyle name="Normal 3 24 18 2" xfId="23237" xr:uid="{00000000-0005-0000-0000-0000EC5A0000}"/>
    <cellStyle name="Normal 3 24 18 2 2" xfId="23238" xr:uid="{00000000-0005-0000-0000-0000ED5A0000}"/>
    <cellStyle name="Normal 3 24 18 3" xfId="23239" xr:uid="{00000000-0005-0000-0000-0000EE5A0000}"/>
    <cellStyle name="Normal 3 24 19" xfId="23240" xr:uid="{00000000-0005-0000-0000-0000EF5A0000}"/>
    <cellStyle name="Normal 3 24 19 2" xfId="23241" xr:uid="{00000000-0005-0000-0000-0000F05A0000}"/>
    <cellStyle name="Normal 3 24 19 2 2" xfId="23242" xr:uid="{00000000-0005-0000-0000-0000F15A0000}"/>
    <cellStyle name="Normal 3 24 19 3" xfId="23243" xr:uid="{00000000-0005-0000-0000-0000F25A0000}"/>
    <cellStyle name="Normal 3 24 2" xfId="23244" xr:uid="{00000000-0005-0000-0000-0000F35A0000}"/>
    <cellStyle name="Normal 3 24 2 2" xfId="23245" xr:uid="{00000000-0005-0000-0000-0000F45A0000}"/>
    <cellStyle name="Normal 3 24 2 2 2" xfId="23246" xr:uid="{00000000-0005-0000-0000-0000F55A0000}"/>
    <cellStyle name="Normal 3 24 2 3" xfId="23247" xr:uid="{00000000-0005-0000-0000-0000F65A0000}"/>
    <cellStyle name="Normal 3 24 20" xfId="23248" xr:uid="{00000000-0005-0000-0000-0000F75A0000}"/>
    <cellStyle name="Normal 3 24 20 2" xfId="23249" xr:uid="{00000000-0005-0000-0000-0000F85A0000}"/>
    <cellStyle name="Normal 3 24 20 2 2" xfId="23250" xr:uid="{00000000-0005-0000-0000-0000F95A0000}"/>
    <cellStyle name="Normal 3 24 20 3" xfId="23251" xr:uid="{00000000-0005-0000-0000-0000FA5A0000}"/>
    <cellStyle name="Normal 3 24 21" xfId="23252" xr:uid="{00000000-0005-0000-0000-0000FB5A0000}"/>
    <cellStyle name="Normal 3 24 21 2" xfId="23253" xr:uid="{00000000-0005-0000-0000-0000FC5A0000}"/>
    <cellStyle name="Normal 3 24 21 2 2" xfId="23254" xr:uid="{00000000-0005-0000-0000-0000FD5A0000}"/>
    <cellStyle name="Normal 3 24 21 3" xfId="23255" xr:uid="{00000000-0005-0000-0000-0000FE5A0000}"/>
    <cellStyle name="Normal 3 24 22" xfId="23256" xr:uid="{00000000-0005-0000-0000-0000FF5A0000}"/>
    <cellStyle name="Normal 3 24 22 2" xfId="23257" xr:uid="{00000000-0005-0000-0000-0000005B0000}"/>
    <cellStyle name="Normal 3 24 22 2 2" xfId="23258" xr:uid="{00000000-0005-0000-0000-0000015B0000}"/>
    <cellStyle name="Normal 3 24 22 3" xfId="23259" xr:uid="{00000000-0005-0000-0000-0000025B0000}"/>
    <cellStyle name="Normal 3 24 23" xfId="23260" xr:uid="{00000000-0005-0000-0000-0000035B0000}"/>
    <cellStyle name="Normal 3 24 23 2" xfId="23261" xr:uid="{00000000-0005-0000-0000-0000045B0000}"/>
    <cellStyle name="Normal 3 24 23 2 2" xfId="23262" xr:uid="{00000000-0005-0000-0000-0000055B0000}"/>
    <cellStyle name="Normal 3 24 23 3" xfId="23263" xr:uid="{00000000-0005-0000-0000-0000065B0000}"/>
    <cellStyle name="Normal 3 24 24" xfId="23264" xr:uid="{00000000-0005-0000-0000-0000075B0000}"/>
    <cellStyle name="Normal 3 24 24 2" xfId="23265" xr:uid="{00000000-0005-0000-0000-0000085B0000}"/>
    <cellStyle name="Normal 3 24 25" xfId="23266" xr:uid="{00000000-0005-0000-0000-0000095B0000}"/>
    <cellStyle name="Normal 3 24 3" xfId="23267" xr:uid="{00000000-0005-0000-0000-00000A5B0000}"/>
    <cellStyle name="Normal 3 24 3 2" xfId="23268" xr:uid="{00000000-0005-0000-0000-00000B5B0000}"/>
    <cellStyle name="Normal 3 24 3 2 2" xfId="23269" xr:uid="{00000000-0005-0000-0000-00000C5B0000}"/>
    <cellStyle name="Normal 3 24 3 3" xfId="23270" xr:uid="{00000000-0005-0000-0000-00000D5B0000}"/>
    <cellStyle name="Normal 3 24 4" xfId="23271" xr:uid="{00000000-0005-0000-0000-00000E5B0000}"/>
    <cellStyle name="Normal 3 24 4 2" xfId="23272" xr:uid="{00000000-0005-0000-0000-00000F5B0000}"/>
    <cellStyle name="Normal 3 24 4 2 2" xfId="23273" xr:uid="{00000000-0005-0000-0000-0000105B0000}"/>
    <cellStyle name="Normal 3 24 4 3" xfId="23274" xr:uid="{00000000-0005-0000-0000-0000115B0000}"/>
    <cellStyle name="Normal 3 24 5" xfId="23275" xr:uid="{00000000-0005-0000-0000-0000125B0000}"/>
    <cellStyle name="Normal 3 24 5 2" xfId="23276" xr:uid="{00000000-0005-0000-0000-0000135B0000}"/>
    <cellStyle name="Normal 3 24 5 2 2" xfId="23277" xr:uid="{00000000-0005-0000-0000-0000145B0000}"/>
    <cellStyle name="Normal 3 24 5 3" xfId="23278" xr:uid="{00000000-0005-0000-0000-0000155B0000}"/>
    <cellStyle name="Normal 3 24 6" xfId="23279" xr:uid="{00000000-0005-0000-0000-0000165B0000}"/>
    <cellStyle name="Normal 3 24 6 2" xfId="23280" xr:uid="{00000000-0005-0000-0000-0000175B0000}"/>
    <cellStyle name="Normal 3 24 6 2 2" xfId="23281" xr:uid="{00000000-0005-0000-0000-0000185B0000}"/>
    <cellStyle name="Normal 3 24 6 3" xfId="23282" xr:uid="{00000000-0005-0000-0000-0000195B0000}"/>
    <cellStyle name="Normal 3 24 7" xfId="23283" xr:uid="{00000000-0005-0000-0000-00001A5B0000}"/>
    <cellStyle name="Normal 3 24 7 2" xfId="23284" xr:uid="{00000000-0005-0000-0000-00001B5B0000}"/>
    <cellStyle name="Normal 3 24 7 2 2" xfId="23285" xr:uid="{00000000-0005-0000-0000-00001C5B0000}"/>
    <cellStyle name="Normal 3 24 7 3" xfId="23286" xr:uid="{00000000-0005-0000-0000-00001D5B0000}"/>
    <cellStyle name="Normal 3 24 8" xfId="23287" xr:uid="{00000000-0005-0000-0000-00001E5B0000}"/>
    <cellStyle name="Normal 3 24 8 2" xfId="23288" xr:uid="{00000000-0005-0000-0000-00001F5B0000}"/>
    <cellStyle name="Normal 3 24 8 2 2" xfId="23289" xr:uid="{00000000-0005-0000-0000-0000205B0000}"/>
    <cellStyle name="Normal 3 24 8 3" xfId="23290" xr:uid="{00000000-0005-0000-0000-0000215B0000}"/>
    <cellStyle name="Normal 3 24 9" xfId="23291" xr:uid="{00000000-0005-0000-0000-0000225B0000}"/>
    <cellStyle name="Normal 3 24 9 2" xfId="23292" xr:uid="{00000000-0005-0000-0000-0000235B0000}"/>
    <cellStyle name="Normal 3 24 9 2 2" xfId="23293" xr:uid="{00000000-0005-0000-0000-0000245B0000}"/>
    <cellStyle name="Normal 3 24 9 3" xfId="23294" xr:uid="{00000000-0005-0000-0000-0000255B0000}"/>
    <cellStyle name="Normal 3 25" xfId="23295" xr:uid="{00000000-0005-0000-0000-0000265B0000}"/>
    <cellStyle name="Normal 3 25 10" xfId="23296" xr:uid="{00000000-0005-0000-0000-0000275B0000}"/>
    <cellStyle name="Normal 3 25 10 2" xfId="23297" xr:uid="{00000000-0005-0000-0000-0000285B0000}"/>
    <cellStyle name="Normal 3 25 10 2 2" xfId="23298" xr:uid="{00000000-0005-0000-0000-0000295B0000}"/>
    <cellStyle name="Normal 3 25 10 3" xfId="23299" xr:uid="{00000000-0005-0000-0000-00002A5B0000}"/>
    <cellStyle name="Normal 3 25 11" xfId="23300" xr:uid="{00000000-0005-0000-0000-00002B5B0000}"/>
    <cellStyle name="Normal 3 25 11 2" xfId="23301" xr:uid="{00000000-0005-0000-0000-00002C5B0000}"/>
    <cellStyle name="Normal 3 25 11 2 2" xfId="23302" xr:uid="{00000000-0005-0000-0000-00002D5B0000}"/>
    <cellStyle name="Normal 3 25 11 3" xfId="23303" xr:uid="{00000000-0005-0000-0000-00002E5B0000}"/>
    <cellStyle name="Normal 3 25 12" xfId="23304" xr:uid="{00000000-0005-0000-0000-00002F5B0000}"/>
    <cellStyle name="Normal 3 25 12 2" xfId="23305" xr:uid="{00000000-0005-0000-0000-0000305B0000}"/>
    <cellStyle name="Normal 3 25 12 2 2" xfId="23306" xr:uid="{00000000-0005-0000-0000-0000315B0000}"/>
    <cellStyle name="Normal 3 25 12 3" xfId="23307" xr:uid="{00000000-0005-0000-0000-0000325B0000}"/>
    <cellStyle name="Normal 3 25 13" xfId="23308" xr:uid="{00000000-0005-0000-0000-0000335B0000}"/>
    <cellStyle name="Normal 3 25 13 2" xfId="23309" xr:uid="{00000000-0005-0000-0000-0000345B0000}"/>
    <cellStyle name="Normal 3 25 13 2 2" xfId="23310" xr:uid="{00000000-0005-0000-0000-0000355B0000}"/>
    <cellStyle name="Normal 3 25 13 3" xfId="23311" xr:uid="{00000000-0005-0000-0000-0000365B0000}"/>
    <cellStyle name="Normal 3 25 14" xfId="23312" xr:uid="{00000000-0005-0000-0000-0000375B0000}"/>
    <cellStyle name="Normal 3 25 14 2" xfId="23313" xr:uid="{00000000-0005-0000-0000-0000385B0000}"/>
    <cellStyle name="Normal 3 25 14 2 2" xfId="23314" xr:uid="{00000000-0005-0000-0000-0000395B0000}"/>
    <cellStyle name="Normal 3 25 14 3" xfId="23315" xr:uid="{00000000-0005-0000-0000-00003A5B0000}"/>
    <cellStyle name="Normal 3 25 15" xfId="23316" xr:uid="{00000000-0005-0000-0000-00003B5B0000}"/>
    <cellStyle name="Normal 3 25 15 2" xfId="23317" xr:uid="{00000000-0005-0000-0000-00003C5B0000}"/>
    <cellStyle name="Normal 3 25 15 2 2" xfId="23318" xr:uid="{00000000-0005-0000-0000-00003D5B0000}"/>
    <cellStyle name="Normal 3 25 15 3" xfId="23319" xr:uid="{00000000-0005-0000-0000-00003E5B0000}"/>
    <cellStyle name="Normal 3 25 16" xfId="23320" xr:uid="{00000000-0005-0000-0000-00003F5B0000}"/>
    <cellStyle name="Normal 3 25 16 2" xfId="23321" xr:uid="{00000000-0005-0000-0000-0000405B0000}"/>
    <cellStyle name="Normal 3 25 16 2 2" xfId="23322" xr:uid="{00000000-0005-0000-0000-0000415B0000}"/>
    <cellStyle name="Normal 3 25 16 3" xfId="23323" xr:uid="{00000000-0005-0000-0000-0000425B0000}"/>
    <cellStyle name="Normal 3 25 17" xfId="23324" xr:uid="{00000000-0005-0000-0000-0000435B0000}"/>
    <cellStyle name="Normal 3 25 17 2" xfId="23325" xr:uid="{00000000-0005-0000-0000-0000445B0000}"/>
    <cellStyle name="Normal 3 25 17 2 2" xfId="23326" xr:uid="{00000000-0005-0000-0000-0000455B0000}"/>
    <cellStyle name="Normal 3 25 17 3" xfId="23327" xr:uid="{00000000-0005-0000-0000-0000465B0000}"/>
    <cellStyle name="Normal 3 25 18" xfId="23328" xr:uid="{00000000-0005-0000-0000-0000475B0000}"/>
    <cellStyle name="Normal 3 25 18 2" xfId="23329" xr:uid="{00000000-0005-0000-0000-0000485B0000}"/>
    <cellStyle name="Normal 3 25 18 2 2" xfId="23330" xr:uid="{00000000-0005-0000-0000-0000495B0000}"/>
    <cellStyle name="Normal 3 25 18 3" xfId="23331" xr:uid="{00000000-0005-0000-0000-00004A5B0000}"/>
    <cellStyle name="Normal 3 25 19" xfId="23332" xr:uid="{00000000-0005-0000-0000-00004B5B0000}"/>
    <cellStyle name="Normal 3 25 19 2" xfId="23333" xr:uid="{00000000-0005-0000-0000-00004C5B0000}"/>
    <cellStyle name="Normal 3 25 19 2 2" xfId="23334" xr:uid="{00000000-0005-0000-0000-00004D5B0000}"/>
    <cellStyle name="Normal 3 25 19 3" xfId="23335" xr:uid="{00000000-0005-0000-0000-00004E5B0000}"/>
    <cellStyle name="Normal 3 25 2" xfId="23336" xr:uid="{00000000-0005-0000-0000-00004F5B0000}"/>
    <cellStyle name="Normal 3 25 2 2" xfId="23337" xr:uid="{00000000-0005-0000-0000-0000505B0000}"/>
    <cellStyle name="Normal 3 25 2 2 2" xfId="23338" xr:uid="{00000000-0005-0000-0000-0000515B0000}"/>
    <cellStyle name="Normal 3 25 2 3" xfId="23339" xr:uid="{00000000-0005-0000-0000-0000525B0000}"/>
    <cellStyle name="Normal 3 25 20" xfId="23340" xr:uid="{00000000-0005-0000-0000-0000535B0000}"/>
    <cellStyle name="Normal 3 25 20 2" xfId="23341" xr:uid="{00000000-0005-0000-0000-0000545B0000}"/>
    <cellStyle name="Normal 3 25 20 2 2" xfId="23342" xr:uid="{00000000-0005-0000-0000-0000555B0000}"/>
    <cellStyle name="Normal 3 25 20 3" xfId="23343" xr:uid="{00000000-0005-0000-0000-0000565B0000}"/>
    <cellStyle name="Normal 3 25 21" xfId="23344" xr:uid="{00000000-0005-0000-0000-0000575B0000}"/>
    <cellStyle name="Normal 3 25 21 2" xfId="23345" xr:uid="{00000000-0005-0000-0000-0000585B0000}"/>
    <cellStyle name="Normal 3 25 21 2 2" xfId="23346" xr:uid="{00000000-0005-0000-0000-0000595B0000}"/>
    <cellStyle name="Normal 3 25 21 3" xfId="23347" xr:uid="{00000000-0005-0000-0000-00005A5B0000}"/>
    <cellStyle name="Normal 3 25 22" xfId="23348" xr:uid="{00000000-0005-0000-0000-00005B5B0000}"/>
    <cellStyle name="Normal 3 25 22 2" xfId="23349" xr:uid="{00000000-0005-0000-0000-00005C5B0000}"/>
    <cellStyle name="Normal 3 25 22 2 2" xfId="23350" xr:uid="{00000000-0005-0000-0000-00005D5B0000}"/>
    <cellStyle name="Normal 3 25 22 3" xfId="23351" xr:uid="{00000000-0005-0000-0000-00005E5B0000}"/>
    <cellStyle name="Normal 3 25 23" xfId="23352" xr:uid="{00000000-0005-0000-0000-00005F5B0000}"/>
    <cellStyle name="Normal 3 25 23 2" xfId="23353" xr:uid="{00000000-0005-0000-0000-0000605B0000}"/>
    <cellStyle name="Normal 3 25 23 2 2" xfId="23354" xr:uid="{00000000-0005-0000-0000-0000615B0000}"/>
    <cellStyle name="Normal 3 25 23 3" xfId="23355" xr:uid="{00000000-0005-0000-0000-0000625B0000}"/>
    <cellStyle name="Normal 3 25 24" xfId="23356" xr:uid="{00000000-0005-0000-0000-0000635B0000}"/>
    <cellStyle name="Normal 3 25 24 2" xfId="23357" xr:uid="{00000000-0005-0000-0000-0000645B0000}"/>
    <cellStyle name="Normal 3 25 25" xfId="23358" xr:uid="{00000000-0005-0000-0000-0000655B0000}"/>
    <cellStyle name="Normal 3 25 3" xfId="23359" xr:uid="{00000000-0005-0000-0000-0000665B0000}"/>
    <cellStyle name="Normal 3 25 3 2" xfId="23360" xr:uid="{00000000-0005-0000-0000-0000675B0000}"/>
    <cellStyle name="Normal 3 25 3 2 2" xfId="23361" xr:uid="{00000000-0005-0000-0000-0000685B0000}"/>
    <cellStyle name="Normal 3 25 3 3" xfId="23362" xr:uid="{00000000-0005-0000-0000-0000695B0000}"/>
    <cellStyle name="Normal 3 25 4" xfId="23363" xr:uid="{00000000-0005-0000-0000-00006A5B0000}"/>
    <cellStyle name="Normal 3 25 4 2" xfId="23364" xr:uid="{00000000-0005-0000-0000-00006B5B0000}"/>
    <cellStyle name="Normal 3 25 4 2 2" xfId="23365" xr:uid="{00000000-0005-0000-0000-00006C5B0000}"/>
    <cellStyle name="Normal 3 25 4 3" xfId="23366" xr:uid="{00000000-0005-0000-0000-00006D5B0000}"/>
    <cellStyle name="Normal 3 25 5" xfId="23367" xr:uid="{00000000-0005-0000-0000-00006E5B0000}"/>
    <cellStyle name="Normal 3 25 5 2" xfId="23368" xr:uid="{00000000-0005-0000-0000-00006F5B0000}"/>
    <cellStyle name="Normal 3 25 5 2 2" xfId="23369" xr:uid="{00000000-0005-0000-0000-0000705B0000}"/>
    <cellStyle name="Normal 3 25 5 3" xfId="23370" xr:uid="{00000000-0005-0000-0000-0000715B0000}"/>
    <cellStyle name="Normal 3 25 6" xfId="23371" xr:uid="{00000000-0005-0000-0000-0000725B0000}"/>
    <cellStyle name="Normal 3 25 6 2" xfId="23372" xr:uid="{00000000-0005-0000-0000-0000735B0000}"/>
    <cellStyle name="Normal 3 25 6 2 2" xfId="23373" xr:uid="{00000000-0005-0000-0000-0000745B0000}"/>
    <cellStyle name="Normal 3 25 6 3" xfId="23374" xr:uid="{00000000-0005-0000-0000-0000755B0000}"/>
    <cellStyle name="Normal 3 25 7" xfId="23375" xr:uid="{00000000-0005-0000-0000-0000765B0000}"/>
    <cellStyle name="Normal 3 25 7 2" xfId="23376" xr:uid="{00000000-0005-0000-0000-0000775B0000}"/>
    <cellStyle name="Normal 3 25 7 2 2" xfId="23377" xr:uid="{00000000-0005-0000-0000-0000785B0000}"/>
    <cellStyle name="Normal 3 25 7 3" xfId="23378" xr:uid="{00000000-0005-0000-0000-0000795B0000}"/>
    <cellStyle name="Normal 3 25 8" xfId="23379" xr:uid="{00000000-0005-0000-0000-00007A5B0000}"/>
    <cellStyle name="Normal 3 25 8 2" xfId="23380" xr:uid="{00000000-0005-0000-0000-00007B5B0000}"/>
    <cellStyle name="Normal 3 25 8 2 2" xfId="23381" xr:uid="{00000000-0005-0000-0000-00007C5B0000}"/>
    <cellStyle name="Normal 3 25 8 3" xfId="23382" xr:uid="{00000000-0005-0000-0000-00007D5B0000}"/>
    <cellStyle name="Normal 3 25 9" xfId="23383" xr:uid="{00000000-0005-0000-0000-00007E5B0000}"/>
    <cellStyle name="Normal 3 25 9 2" xfId="23384" xr:uid="{00000000-0005-0000-0000-00007F5B0000}"/>
    <cellStyle name="Normal 3 25 9 2 2" xfId="23385" xr:uid="{00000000-0005-0000-0000-0000805B0000}"/>
    <cellStyle name="Normal 3 25 9 3" xfId="23386" xr:uid="{00000000-0005-0000-0000-0000815B0000}"/>
    <cellStyle name="Normal 3 26" xfId="23387" xr:uid="{00000000-0005-0000-0000-0000825B0000}"/>
    <cellStyle name="Normal 3 26 10" xfId="23388" xr:uid="{00000000-0005-0000-0000-0000835B0000}"/>
    <cellStyle name="Normal 3 26 10 2" xfId="23389" xr:uid="{00000000-0005-0000-0000-0000845B0000}"/>
    <cellStyle name="Normal 3 26 10 2 2" xfId="23390" xr:uid="{00000000-0005-0000-0000-0000855B0000}"/>
    <cellStyle name="Normal 3 26 10 3" xfId="23391" xr:uid="{00000000-0005-0000-0000-0000865B0000}"/>
    <cellStyle name="Normal 3 26 11" xfId="23392" xr:uid="{00000000-0005-0000-0000-0000875B0000}"/>
    <cellStyle name="Normal 3 26 11 2" xfId="23393" xr:uid="{00000000-0005-0000-0000-0000885B0000}"/>
    <cellStyle name="Normal 3 26 11 2 2" xfId="23394" xr:uid="{00000000-0005-0000-0000-0000895B0000}"/>
    <cellStyle name="Normal 3 26 11 3" xfId="23395" xr:uid="{00000000-0005-0000-0000-00008A5B0000}"/>
    <cellStyle name="Normal 3 26 12" xfId="23396" xr:uid="{00000000-0005-0000-0000-00008B5B0000}"/>
    <cellStyle name="Normal 3 26 12 2" xfId="23397" xr:uid="{00000000-0005-0000-0000-00008C5B0000}"/>
    <cellStyle name="Normal 3 26 12 2 2" xfId="23398" xr:uid="{00000000-0005-0000-0000-00008D5B0000}"/>
    <cellStyle name="Normal 3 26 12 3" xfId="23399" xr:uid="{00000000-0005-0000-0000-00008E5B0000}"/>
    <cellStyle name="Normal 3 26 13" xfId="23400" xr:uid="{00000000-0005-0000-0000-00008F5B0000}"/>
    <cellStyle name="Normal 3 26 13 2" xfId="23401" xr:uid="{00000000-0005-0000-0000-0000905B0000}"/>
    <cellStyle name="Normal 3 26 13 2 2" xfId="23402" xr:uid="{00000000-0005-0000-0000-0000915B0000}"/>
    <cellStyle name="Normal 3 26 13 3" xfId="23403" xr:uid="{00000000-0005-0000-0000-0000925B0000}"/>
    <cellStyle name="Normal 3 26 14" xfId="23404" xr:uid="{00000000-0005-0000-0000-0000935B0000}"/>
    <cellStyle name="Normal 3 26 14 2" xfId="23405" xr:uid="{00000000-0005-0000-0000-0000945B0000}"/>
    <cellStyle name="Normal 3 26 14 2 2" xfId="23406" xr:uid="{00000000-0005-0000-0000-0000955B0000}"/>
    <cellStyle name="Normal 3 26 14 3" xfId="23407" xr:uid="{00000000-0005-0000-0000-0000965B0000}"/>
    <cellStyle name="Normal 3 26 15" xfId="23408" xr:uid="{00000000-0005-0000-0000-0000975B0000}"/>
    <cellStyle name="Normal 3 26 15 2" xfId="23409" xr:uid="{00000000-0005-0000-0000-0000985B0000}"/>
    <cellStyle name="Normal 3 26 15 2 2" xfId="23410" xr:uid="{00000000-0005-0000-0000-0000995B0000}"/>
    <cellStyle name="Normal 3 26 15 3" xfId="23411" xr:uid="{00000000-0005-0000-0000-00009A5B0000}"/>
    <cellStyle name="Normal 3 26 16" xfId="23412" xr:uid="{00000000-0005-0000-0000-00009B5B0000}"/>
    <cellStyle name="Normal 3 26 16 2" xfId="23413" xr:uid="{00000000-0005-0000-0000-00009C5B0000}"/>
    <cellStyle name="Normal 3 26 16 2 2" xfId="23414" xr:uid="{00000000-0005-0000-0000-00009D5B0000}"/>
    <cellStyle name="Normal 3 26 16 3" xfId="23415" xr:uid="{00000000-0005-0000-0000-00009E5B0000}"/>
    <cellStyle name="Normal 3 26 17" xfId="23416" xr:uid="{00000000-0005-0000-0000-00009F5B0000}"/>
    <cellStyle name="Normal 3 26 17 2" xfId="23417" xr:uid="{00000000-0005-0000-0000-0000A05B0000}"/>
    <cellStyle name="Normal 3 26 17 2 2" xfId="23418" xr:uid="{00000000-0005-0000-0000-0000A15B0000}"/>
    <cellStyle name="Normal 3 26 17 3" xfId="23419" xr:uid="{00000000-0005-0000-0000-0000A25B0000}"/>
    <cellStyle name="Normal 3 26 18" xfId="23420" xr:uid="{00000000-0005-0000-0000-0000A35B0000}"/>
    <cellStyle name="Normal 3 26 18 2" xfId="23421" xr:uid="{00000000-0005-0000-0000-0000A45B0000}"/>
    <cellStyle name="Normal 3 26 18 2 2" xfId="23422" xr:uid="{00000000-0005-0000-0000-0000A55B0000}"/>
    <cellStyle name="Normal 3 26 18 3" xfId="23423" xr:uid="{00000000-0005-0000-0000-0000A65B0000}"/>
    <cellStyle name="Normal 3 26 19" xfId="23424" xr:uid="{00000000-0005-0000-0000-0000A75B0000}"/>
    <cellStyle name="Normal 3 26 19 2" xfId="23425" xr:uid="{00000000-0005-0000-0000-0000A85B0000}"/>
    <cellStyle name="Normal 3 26 19 2 2" xfId="23426" xr:uid="{00000000-0005-0000-0000-0000A95B0000}"/>
    <cellStyle name="Normal 3 26 19 3" xfId="23427" xr:uid="{00000000-0005-0000-0000-0000AA5B0000}"/>
    <cellStyle name="Normal 3 26 2" xfId="23428" xr:uid="{00000000-0005-0000-0000-0000AB5B0000}"/>
    <cellStyle name="Normal 3 26 2 2" xfId="23429" xr:uid="{00000000-0005-0000-0000-0000AC5B0000}"/>
    <cellStyle name="Normal 3 26 2 2 2" xfId="23430" xr:uid="{00000000-0005-0000-0000-0000AD5B0000}"/>
    <cellStyle name="Normal 3 26 2 3" xfId="23431" xr:uid="{00000000-0005-0000-0000-0000AE5B0000}"/>
    <cellStyle name="Normal 3 26 20" xfId="23432" xr:uid="{00000000-0005-0000-0000-0000AF5B0000}"/>
    <cellStyle name="Normal 3 26 20 2" xfId="23433" xr:uid="{00000000-0005-0000-0000-0000B05B0000}"/>
    <cellStyle name="Normal 3 26 20 2 2" xfId="23434" xr:uid="{00000000-0005-0000-0000-0000B15B0000}"/>
    <cellStyle name="Normal 3 26 20 3" xfId="23435" xr:uid="{00000000-0005-0000-0000-0000B25B0000}"/>
    <cellStyle name="Normal 3 26 21" xfId="23436" xr:uid="{00000000-0005-0000-0000-0000B35B0000}"/>
    <cellStyle name="Normal 3 26 21 2" xfId="23437" xr:uid="{00000000-0005-0000-0000-0000B45B0000}"/>
    <cellStyle name="Normal 3 26 21 2 2" xfId="23438" xr:uid="{00000000-0005-0000-0000-0000B55B0000}"/>
    <cellStyle name="Normal 3 26 21 3" xfId="23439" xr:uid="{00000000-0005-0000-0000-0000B65B0000}"/>
    <cellStyle name="Normal 3 26 22" xfId="23440" xr:uid="{00000000-0005-0000-0000-0000B75B0000}"/>
    <cellStyle name="Normal 3 26 22 2" xfId="23441" xr:uid="{00000000-0005-0000-0000-0000B85B0000}"/>
    <cellStyle name="Normal 3 26 22 2 2" xfId="23442" xr:uid="{00000000-0005-0000-0000-0000B95B0000}"/>
    <cellStyle name="Normal 3 26 22 3" xfId="23443" xr:uid="{00000000-0005-0000-0000-0000BA5B0000}"/>
    <cellStyle name="Normal 3 26 23" xfId="23444" xr:uid="{00000000-0005-0000-0000-0000BB5B0000}"/>
    <cellStyle name="Normal 3 26 23 2" xfId="23445" xr:uid="{00000000-0005-0000-0000-0000BC5B0000}"/>
    <cellStyle name="Normal 3 26 23 2 2" xfId="23446" xr:uid="{00000000-0005-0000-0000-0000BD5B0000}"/>
    <cellStyle name="Normal 3 26 23 3" xfId="23447" xr:uid="{00000000-0005-0000-0000-0000BE5B0000}"/>
    <cellStyle name="Normal 3 26 24" xfId="23448" xr:uid="{00000000-0005-0000-0000-0000BF5B0000}"/>
    <cellStyle name="Normal 3 26 24 2" xfId="23449" xr:uid="{00000000-0005-0000-0000-0000C05B0000}"/>
    <cellStyle name="Normal 3 26 25" xfId="23450" xr:uid="{00000000-0005-0000-0000-0000C15B0000}"/>
    <cellStyle name="Normal 3 26 3" xfId="23451" xr:uid="{00000000-0005-0000-0000-0000C25B0000}"/>
    <cellStyle name="Normal 3 26 3 2" xfId="23452" xr:uid="{00000000-0005-0000-0000-0000C35B0000}"/>
    <cellStyle name="Normal 3 26 3 2 2" xfId="23453" xr:uid="{00000000-0005-0000-0000-0000C45B0000}"/>
    <cellStyle name="Normal 3 26 3 3" xfId="23454" xr:uid="{00000000-0005-0000-0000-0000C55B0000}"/>
    <cellStyle name="Normal 3 26 4" xfId="23455" xr:uid="{00000000-0005-0000-0000-0000C65B0000}"/>
    <cellStyle name="Normal 3 26 4 2" xfId="23456" xr:uid="{00000000-0005-0000-0000-0000C75B0000}"/>
    <cellStyle name="Normal 3 26 4 2 2" xfId="23457" xr:uid="{00000000-0005-0000-0000-0000C85B0000}"/>
    <cellStyle name="Normal 3 26 4 3" xfId="23458" xr:uid="{00000000-0005-0000-0000-0000C95B0000}"/>
    <cellStyle name="Normal 3 26 5" xfId="23459" xr:uid="{00000000-0005-0000-0000-0000CA5B0000}"/>
    <cellStyle name="Normal 3 26 5 2" xfId="23460" xr:uid="{00000000-0005-0000-0000-0000CB5B0000}"/>
    <cellStyle name="Normal 3 26 5 2 2" xfId="23461" xr:uid="{00000000-0005-0000-0000-0000CC5B0000}"/>
    <cellStyle name="Normal 3 26 5 3" xfId="23462" xr:uid="{00000000-0005-0000-0000-0000CD5B0000}"/>
    <cellStyle name="Normal 3 26 6" xfId="23463" xr:uid="{00000000-0005-0000-0000-0000CE5B0000}"/>
    <cellStyle name="Normal 3 26 6 2" xfId="23464" xr:uid="{00000000-0005-0000-0000-0000CF5B0000}"/>
    <cellStyle name="Normal 3 26 6 2 2" xfId="23465" xr:uid="{00000000-0005-0000-0000-0000D05B0000}"/>
    <cellStyle name="Normal 3 26 6 3" xfId="23466" xr:uid="{00000000-0005-0000-0000-0000D15B0000}"/>
    <cellStyle name="Normal 3 26 7" xfId="23467" xr:uid="{00000000-0005-0000-0000-0000D25B0000}"/>
    <cellStyle name="Normal 3 26 7 2" xfId="23468" xr:uid="{00000000-0005-0000-0000-0000D35B0000}"/>
    <cellStyle name="Normal 3 26 7 2 2" xfId="23469" xr:uid="{00000000-0005-0000-0000-0000D45B0000}"/>
    <cellStyle name="Normal 3 26 7 3" xfId="23470" xr:uid="{00000000-0005-0000-0000-0000D55B0000}"/>
    <cellStyle name="Normal 3 26 8" xfId="23471" xr:uid="{00000000-0005-0000-0000-0000D65B0000}"/>
    <cellStyle name="Normal 3 26 8 2" xfId="23472" xr:uid="{00000000-0005-0000-0000-0000D75B0000}"/>
    <cellStyle name="Normal 3 26 8 2 2" xfId="23473" xr:uid="{00000000-0005-0000-0000-0000D85B0000}"/>
    <cellStyle name="Normal 3 26 8 3" xfId="23474" xr:uid="{00000000-0005-0000-0000-0000D95B0000}"/>
    <cellStyle name="Normal 3 26 9" xfId="23475" xr:uid="{00000000-0005-0000-0000-0000DA5B0000}"/>
    <cellStyle name="Normal 3 26 9 2" xfId="23476" xr:uid="{00000000-0005-0000-0000-0000DB5B0000}"/>
    <cellStyle name="Normal 3 26 9 2 2" xfId="23477" xr:uid="{00000000-0005-0000-0000-0000DC5B0000}"/>
    <cellStyle name="Normal 3 26 9 3" xfId="23478" xr:uid="{00000000-0005-0000-0000-0000DD5B0000}"/>
    <cellStyle name="Normal 3 27" xfId="23479" xr:uid="{00000000-0005-0000-0000-0000DE5B0000}"/>
    <cellStyle name="Normal 3 27 10" xfId="23480" xr:uid="{00000000-0005-0000-0000-0000DF5B0000}"/>
    <cellStyle name="Normal 3 27 10 2" xfId="23481" xr:uid="{00000000-0005-0000-0000-0000E05B0000}"/>
    <cellStyle name="Normal 3 27 10 2 2" xfId="23482" xr:uid="{00000000-0005-0000-0000-0000E15B0000}"/>
    <cellStyle name="Normal 3 27 10 3" xfId="23483" xr:uid="{00000000-0005-0000-0000-0000E25B0000}"/>
    <cellStyle name="Normal 3 27 11" xfId="23484" xr:uid="{00000000-0005-0000-0000-0000E35B0000}"/>
    <cellStyle name="Normal 3 27 11 2" xfId="23485" xr:uid="{00000000-0005-0000-0000-0000E45B0000}"/>
    <cellStyle name="Normal 3 27 11 2 2" xfId="23486" xr:uid="{00000000-0005-0000-0000-0000E55B0000}"/>
    <cellStyle name="Normal 3 27 11 3" xfId="23487" xr:uid="{00000000-0005-0000-0000-0000E65B0000}"/>
    <cellStyle name="Normal 3 27 12" xfId="23488" xr:uid="{00000000-0005-0000-0000-0000E75B0000}"/>
    <cellStyle name="Normal 3 27 12 2" xfId="23489" xr:uid="{00000000-0005-0000-0000-0000E85B0000}"/>
    <cellStyle name="Normal 3 27 12 2 2" xfId="23490" xr:uid="{00000000-0005-0000-0000-0000E95B0000}"/>
    <cellStyle name="Normal 3 27 12 3" xfId="23491" xr:uid="{00000000-0005-0000-0000-0000EA5B0000}"/>
    <cellStyle name="Normal 3 27 13" xfId="23492" xr:uid="{00000000-0005-0000-0000-0000EB5B0000}"/>
    <cellStyle name="Normal 3 27 13 2" xfId="23493" xr:uid="{00000000-0005-0000-0000-0000EC5B0000}"/>
    <cellStyle name="Normal 3 27 13 2 2" xfId="23494" xr:uid="{00000000-0005-0000-0000-0000ED5B0000}"/>
    <cellStyle name="Normal 3 27 13 3" xfId="23495" xr:uid="{00000000-0005-0000-0000-0000EE5B0000}"/>
    <cellStyle name="Normal 3 27 14" xfId="23496" xr:uid="{00000000-0005-0000-0000-0000EF5B0000}"/>
    <cellStyle name="Normal 3 27 14 2" xfId="23497" xr:uid="{00000000-0005-0000-0000-0000F05B0000}"/>
    <cellStyle name="Normal 3 27 14 2 2" xfId="23498" xr:uid="{00000000-0005-0000-0000-0000F15B0000}"/>
    <cellStyle name="Normal 3 27 14 3" xfId="23499" xr:uid="{00000000-0005-0000-0000-0000F25B0000}"/>
    <cellStyle name="Normal 3 27 15" xfId="23500" xr:uid="{00000000-0005-0000-0000-0000F35B0000}"/>
    <cellStyle name="Normal 3 27 15 2" xfId="23501" xr:uid="{00000000-0005-0000-0000-0000F45B0000}"/>
    <cellStyle name="Normal 3 27 15 2 2" xfId="23502" xr:uid="{00000000-0005-0000-0000-0000F55B0000}"/>
    <cellStyle name="Normal 3 27 15 3" xfId="23503" xr:uid="{00000000-0005-0000-0000-0000F65B0000}"/>
    <cellStyle name="Normal 3 27 16" xfId="23504" xr:uid="{00000000-0005-0000-0000-0000F75B0000}"/>
    <cellStyle name="Normal 3 27 16 2" xfId="23505" xr:uid="{00000000-0005-0000-0000-0000F85B0000}"/>
    <cellStyle name="Normal 3 27 16 2 2" xfId="23506" xr:uid="{00000000-0005-0000-0000-0000F95B0000}"/>
    <cellStyle name="Normal 3 27 16 3" xfId="23507" xr:uid="{00000000-0005-0000-0000-0000FA5B0000}"/>
    <cellStyle name="Normal 3 27 17" xfId="23508" xr:uid="{00000000-0005-0000-0000-0000FB5B0000}"/>
    <cellStyle name="Normal 3 27 17 2" xfId="23509" xr:uid="{00000000-0005-0000-0000-0000FC5B0000}"/>
    <cellStyle name="Normal 3 27 17 2 2" xfId="23510" xr:uid="{00000000-0005-0000-0000-0000FD5B0000}"/>
    <cellStyle name="Normal 3 27 17 3" xfId="23511" xr:uid="{00000000-0005-0000-0000-0000FE5B0000}"/>
    <cellStyle name="Normal 3 27 18" xfId="23512" xr:uid="{00000000-0005-0000-0000-0000FF5B0000}"/>
    <cellStyle name="Normal 3 27 18 2" xfId="23513" xr:uid="{00000000-0005-0000-0000-0000005C0000}"/>
    <cellStyle name="Normal 3 27 18 2 2" xfId="23514" xr:uid="{00000000-0005-0000-0000-0000015C0000}"/>
    <cellStyle name="Normal 3 27 18 3" xfId="23515" xr:uid="{00000000-0005-0000-0000-0000025C0000}"/>
    <cellStyle name="Normal 3 27 19" xfId="23516" xr:uid="{00000000-0005-0000-0000-0000035C0000}"/>
    <cellStyle name="Normal 3 27 19 2" xfId="23517" xr:uid="{00000000-0005-0000-0000-0000045C0000}"/>
    <cellStyle name="Normal 3 27 19 2 2" xfId="23518" xr:uid="{00000000-0005-0000-0000-0000055C0000}"/>
    <cellStyle name="Normal 3 27 19 3" xfId="23519" xr:uid="{00000000-0005-0000-0000-0000065C0000}"/>
    <cellStyle name="Normal 3 27 2" xfId="23520" xr:uid="{00000000-0005-0000-0000-0000075C0000}"/>
    <cellStyle name="Normal 3 27 2 2" xfId="23521" xr:uid="{00000000-0005-0000-0000-0000085C0000}"/>
    <cellStyle name="Normal 3 27 2 2 2" xfId="23522" xr:uid="{00000000-0005-0000-0000-0000095C0000}"/>
    <cellStyle name="Normal 3 27 2 3" xfId="23523" xr:uid="{00000000-0005-0000-0000-00000A5C0000}"/>
    <cellStyle name="Normal 3 27 20" xfId="23524" xr:uid="{00000000-0005-0000-0000-00000B5C0000}"/>
    <cellStyle name="Normal 3 27 20 2" xfId="23525" xr:uid="{00000000-0005-0000-0000-00000C5C0000}"/>
    <cellStyle name="Normal 3 27 20 2 2" xfId="23526" xr:uid="{00000000-0005-0000-0000-00000D5C0000}"/>
    <cellStyle name="Normal 3 27 20 3" xfId="23527" xr:uid="{00000000-0005-0000-0000-00000E5C0000}"/>
    <cellStyle name="Normal 3 27 21" xfId="23528" xr:uid="{00000000-0005-0000-0000-00000F5C0000}"/>
    <cellStyle name="Normal 3 27 21 2" xfId="23529" xr:uid="{00000000-0005-0000-0000-0000105C0000}"/>
    <cellStyle name="Normal 3 27 21 2 2" xfId="23530" xr:uid="{00000000-0005-0000-0000-0000115C0000}"/>
    <cellStyle name="Normal 3 27 21 3" xfId="23531" xr:uid="{00000000-0005-0000-0000-0000125C0000}"/>
    <cellStyle name="Normal 3 27 22" xfId="23532" xr:uid="{00000000-0005-0000-0000-0000135C0000}"/>
    <cellStyle name="Normal 3 27 22 2" xfId="23533" xr:uid="{00000000-0005-0000-0000-0000145C0000}"/>
    <cellStyle name="Normal 3 27 22 2 2" xfId="23534" xr:uid="{00000000-0005-0000-0000-0000155C0000}"/>
    <cellStyle name="Normal 3 27 22 3" xfId="23535" xr:uid="{00000000-0005-0000-0000-0000165C0000}"/>
    <cellStyle name="Normal 3 27 23" xfId="23536" xr:uid="{00000000-0005-0000-0000-0000175C0000}"/>
    <cellStyle name="Normal 3 27 23 2" xfId="23537" xr:uid="{00000000-0005-0000-0000-0000185C0000}"/>
    <cellStyle name="Normal 3 27 23 2 2" xfId="23538" xr:uid="{00000000-0005-0000-0000-0000195C0000}"/>
    <cellStyle name="Normal 3 27 23 3" xfId="23539" xr:uid="{00000000-0005-0000-0000-00001A5C0000}"/>
    <cellStyle name="Normal 3 27 24" xfId="23540" xr:uid="{00000000-0005-0000-0000-00001B5C0000}"/>
    <cellStyle name="Normal 3 27 24 2" xfId="23541" xr:uid="{00000000-0005-0000-0000-00001C5C0000}"/>
    <cellStyle name="Normal 3 27 25" xfId="23542" xr:uid="{00000000-0005-0000-0000-00001D5C0000}"/>
    <cellStyle name="Normal 3 27 3" xfId="23543" xr:uid="{00000000-0005-0000-0000-00001E5C0000}"/>
    <cellStyle name="Normal 3 27 3 2" xfId="23544" xr:uid="{00000000-0005-0000-0000-00001F5C0000}"/>
    <cellStyle name="Normal 3 27 3 2 2" xfId="23545" xr:uid="{00000000-0005-0000-0000-0000205C0000}"/>
    <cellStyle name="Normal 3 27 3 3" xfId="23546" xr:uid="{00000000-0005-0000-0000-0000215C0000}"/>
    <cellStyle name="Normal 3 27 4" xfId="23547" xr:uid="{00000000-0005-0000-0000-0000225C0000}"/>
    <cellStyle name="Normal 3 27 4 2" xfId="23548" xr:uid="{00000000-0005-0000-0000-0000235C0000}"/>
    <cellStyle name="Normal 3 27 4 2 2" xfId="23549" xr:uid="{00000000-0005-0000-0000-0000245C0000}"/>
    <cellStyle name="Normal 3 27 4 3" xfId="23550" xr:uid="{00000000-0005-0000-0000-0000255C0000}"/>
    <cellStyle name="Normal 3 27 5" xfId="23551" xr:uid="{00000000-0005-0000-0000-0000265C0000}"/>
    <cellStyle name="Normal 3 27 5 2" xfId="23552" xr:uid="{00000000-0005-0000-0000-0000275C0000}"/>
    <cellStyle name="Normal 3 27 5 2 2" xfId="23553" xr:uid="{00000000-0005-0000-0000-0000285C0000}"/>
    <cellStyle name="Normal 3 27 5 3" xfId="23554" xr:uid="{00000000-0005-0000-0000-0000295C0000}"/>
    <cellStyle name="Normal 3 27 6" xfId="23555" xr:uid="{00000000-0005-0000-0000-00002A5C0000}"/>
    <cellStyle name="Normal 3 27 6 2" xfId="23556" xr:uid="{00000000-0005-0000-0000-00002B5C0000}"/>
    <cellStyle name="Normal 3 27 6 2 2" xfId="23557" xr:uid="{00000000-0005-0000-0000-00002C5C0000}"/>
    <cellStyle name="Normal 3 27 6 3" xfId="23558" xr:uid="{00000000-0005-0000-0000-00002D5C0000}"/>
    <cellStyle name="Normal 3 27 7" xfId="23559" xr:uid="{00000000-0005-0000-0000-00002E5C0000}"/>
    <cellStyle name="Normal 3 27 7 2" xfId="23560" xr:uid="{00000000-0005-0000-0000-00002F5C0000}"/>
    <cellStyle name="Normal 3 27 7 2 2" xfId="23561" xr:uid="{00000000-0005-0000-0000-0000305C0000}"/>
    <cellStyle name="Normal 3 27 7 3" xfId="23562" xr:uid="{00000000-0005-0000-0000-0000315C0000}"/>
    <cellStyle name="Normal 3 27 8" xfId="23563" xr:uid="{00000000-0005-0000-0000-0000325C0000}"/>
    <cellStyle name="Normal 3 27 8 2" xfId="23564" xr:uid="{00000000-0005-0000-0000-0000335C0000}"/>
    <cellStyle name="Normal 3 27 8 2 2" xfId="23565" xr:uid="{00000000-0005-0000-0000-0000345C0000}"/>
    <cellStyle name="Normal 3 27 8 3" xfId="23566" xr:uid="{00000000-0005-0000-0000-0000355C0000}"/>
    <cellStyle name="Normal 3 27 9" xfId="23567" xr:uid="{00000000-0005-0000-0000-0000365C0000}"/>
    <cellStyle name="Normal 3 27 9 2" xfId="23568" xr:uid="{00000000-0005-0000-0000-0000375C0000}"/>
    <cellStyle name="Normal 3 27 9 2 2" xfId="23569" xr:uid="{00000000-0005-0000-0000-0000385C0000}"/>
    <cellStyle name="Normal 3 27 9 3" xfId="23570" xr:uid="{00000000-0005-0000-0000-0000395C0000}"/>
    <cellStyle name="Normal 3 28" xfId="23571" xr:uid="{00000000-0005-0000-0000-00003A5C0000}"/>
    <cellStyle name="Normal 3 28 10" xfId="23572" xr:uid="{00000000-0005-0000-0000-00003B5C0000}"/>
    <cellStyle name="Normal 3 28 10 2" xfId="23573" xr:uid="{00000000-0005-0000-0000-00003C5C0000}"/>
    <cellStyle name="Normal 3 28 10 2 2" xfId="23574" xr:uid="{00000000-0005-0000-0000-00003D5C0000}"/>
    <cellStyle name="Normal 3 28 10 3" xfId="23575" xr:uid="{00000000-0005-0000-0000-00003E5C0000}"/>
    <cellStyle name="Normal 3 28 11" xfId="23576" xr:uid="{00000000-0005-0000-0000-00003F5C0000}"/>
    <cellStyle name="Normal 3 28 11 2" xfId="23577" xr:uid="{00000000-0005-0000-0000-0000405C0000}"/>
    <cellStyle name="Normal 3 28 11 2 2" xfId="23578" xr:uid="{00000000-0005-0000-0000-0000415C0000}"/>
    <cellStyle name="Normal 3 28 11 3" xfId="23579" xr:uid="{00000000-0005-0000-0000-0000425C0000}"/>
    <cellStyle name="Normal 3 28 12" xfId="23580" xr:uid="{00000000-0005-0000-0000-0000435C0000}"/>
    <cellStyle name="Normal 3 28 12 2" xfId="23581" xr:uid="{00000000-0005-0000-0000-0000445C0000}"/>
    <cellStyle name="Normal 3 28 12 2 2" xfId="23582" xr:uid="{00000000-0005-0000-0000-0000455C0000}"/>
    <cellStyle name="Normal 3 28 12 3" xfId="23583" xr:uid="{00000000-0005-0000-0000-0000465C0000}"/>
    <cellStyle name="Normal 3 28 13" xfId="23584" xr:uid="{00000000-0005-0000-0000-0000475C0000}"/>
    <cellStyle name="Normal 3 28 13 2" xfId="23585" xr:uid="{00000000-0005-0000-0000-0000485C0000}"/>
    <cellStyle name="Normal 3 28 13 2 2" xfId="23586" xr:uid="{00000000-0005-0000-0000-0000495C0000}"/>
    <cellStyle name="Normal 3 28 13 3" xfId="23587" xr:uid="{00000000-0005-0000-0000-00004A5C0000}"/>
    <cellStyle name="Normal 3 28 14" xfId="23588" xr:uid="{00000000-0005-0000-0000-00004B5C0000}"/>
    <cellStyle name="Normal 3 28 14 2" xfId="23589" xr:uid="{00000000-0005-0000-0000-00004C5C0000}"/>
    <cellStyle name="Normal 3 28 14 2 2" xfId="23590" xr:uid="{00000000-0005-0000-0000-00004D5C0000}"/>
    <cellStyle name="Normal 3 28 14 3" xfId="23591" xr:uid="{00000000-0005-0000-0000-00004E5C0000}"/>
    <cellStyle name="Normal 3 28 15" xfId="23592" xr:uid="{00000000-0005-0000-0000-00004F5C0000}"/>
    <cellStyle name="Normal 3 28 15 2" xfId="23593" xr:uid="{00000000-0005-0000-0000-0000505C0000}"/>
    <cellStyle name="Normal 3 28 15 2 2" xfId="23594" xr:uid="{00000000-0005-0000-0000-0000515C0000}"/>
    <cellStyle name="Normal 3 28 15 3" xfId="23595" xr:uid="{00000000-0005-0000-0000-0000525C0000}"/>
    <cellStyle name="Normal 3 28 16" xfId="23596" xr:uid="{00000000-0005-0000-0000-0000535C0000}"/>
    <cellStyle name="Normal 3 28 16 2" xfId="23597" xr:uid="{00000000-0005-0000-0000-0000545C0000}"/>
    <cellStyle name="Normal 3 28 16 2 2" xfId="23598" xr:uid="{00000000-0005-0000-0000-0000555C0000}"/>
    <cellStyle name="Normal 3 28 16 3" xfId="23599" xr:uid="{00000000-0005-0000-0000-0000565C0000}"/>
    <cellStyle name="Normal 3 28 17" xfId="23600" xr:uid="{00000000-0005-0000-0000-0000575C0000}"/>
    <cellStyle name="Normal 3 28 17 2" xfId="23601" xr:uid="{00000000-0005-0000-0000-0000585C0000}"/>
    <cellStyle name="Normal 3 28 17 2 2" xfId="23602" xr:uid="{00000000-0005-0000-0000-0000595C0000}"/>
    <cellStyle name="Normal 3 28 17 3" xfId="23603" xr:uid="{00000000-0005-0000-0000-00005A5C0000}"/>
    <cellStyle name="Normal 3 28 18" xfId="23604" xr:uid="{00000000-0005-0000-0000-00005B5C0000}"/>
    <cellStyle name="Normal 3 28 18 2" xfId="23605" xr:uid="{00000000-0005-0000-0000-00005C5C0000}"/>
    <cellStyle name="Normal 3 28 18 2 2" xfId="23606" xr:uid="{00000000-0005-0000-0000-00005D5C0000}"/>
    <cellStyle name="Normal 3 28 18 3" xfId="23607" xr:uid="{00000000-0005-0000-0000-00005E5C0000}"/>
    <cellStyle name="Normal 3 28 19" xfId="23608" xr:uid="{00000000-0005-0000-0000-00005F5C0000}"/>
    <cellStyle name="Normal 3 28 19 2" xfId="23609" xr:uid="{00000000-0005-0000-0000-0000605C0000}"/>
    <cellStyle name="Normal 3 28 19 2 2" xfId="23610" xr:uid="{00000000-0005-0000-0000-0000615C0000}"/>
    <cellStyle name="Normal 3 28 19 3" xfId="23611" xr:uid="{00000000-0005-0000-0000-0000625C0000}"/>
    <cellStyle name="Normal 3 28 2" xfId="23612" xr:uid="{00000000-0005-0000-0000-0000635C0000}"/>
    <cellStyle name="Normal 3 28 2 2" xfId="23613" xr:uid="{00000000-0005-0000-0000-0000645C0000}"/>
    <cellStyle name="Normal 3 28 2 2 2" xfId="23614" xr:uid="{00000000-0005-0000-0000-0000655C0000}"/>
    <cellStyle name="Normal 3 28 2 3" xfId="23615" xr:uid="{00000000-0005-0000-0000-0000665C0000}"/>
    <cellStyle name="Normal 3 28 20" xfId="23616" xr:uid="{00000000-0005-0000-0000-0000675C0000}"/>
    <cellStyle name="Normal 3 28 20 2" xfId="23617" xr:uid="{00000000-0005-0000-0000-0000685C0000}"/>
    <cellStyle name="Normal 3 28 20 2 2" xfId="23618" xr:uid="{00000000-0005-0000-0000-0000695C0000}"/>
    <cellStyle name="Normal 3 28 20 3" xfId="23619" xr:uid="{00000000-0005-0000-0000-00006A5C0000}"/>
    <cellStyle name="Normal 3 28 21" xfId="23620" xr:uid="{00000000-0005-0000-0000-00006B5C0000}"/>
    <cellStyle name="Normal 3 28 21 2" xfId="23621" xr:uid="{00000000-0005-0000-0000-00006C5C0000}"/>
    <cellStyle name="Normal 3 28 21 2 2" xfId="23622" xr:uid="{00000000-0005-0000-0000-00006D5C0000}"/>
    <cellStyle name="Normal 3 28 21 3" xfId="23623" xr:uid="{00000000-0005-0000-0000-00006E5C0000}"/>
    <cellStyle name="Normal 3 28 22" xfId="23624" xr:uid="{00000000-0005-0000-0000-00006F5C0000}"/>
    <cellStyle name="Normal 3 28 22 2" xfId="23625" xr:uid="{00000000-0005-0000-0000-0000705C0000}"/>
    <cellStyle name="Normal 3 28 22 2 2" xfId="23626" xr:uid="{00000000-0005-0000-0000-0000715C0000}"/>
    <cellStyle name="Normal 3 28 22 3" xfId="23627" xr:uid="{00000000-0005-0000-0000-0000725C0000}"/>
    <cellStyle name="Normal 3 28 23" xfId="23628" xr:uid="{00000000-0005-0000-0000-0000735C0000}"/>
    <cellStyle name="Normal 3 28 23 2" xfId="23629" xr:uid="{00000000-0005-0000-0000-0000745C0000}"/>
    <cellStyle name="Normal 3 28 23 2 2" xfId="23630" xr:uid="{00000000-0005-0000-0000-0000755C0000}"/>
    <cellStyle name="Normal 3 28 23 3" xfId="23631" xr:uid="{00000000-0005-0000-0000-0000765C0000}"/>
    <cellStyle name="Normal 3 28 24" xfId="23632" xr:uid="{00000000-0005-0000-0000-0000775C0000}"/>
    <cellStyle name="Normal 3 28 24 2" xfId="23633" xr:uid="{00000000-0005-0000-0000-0000785C0000}"/>
    <cellStyle name="Normal 3 28 25" xfId="23634" xr:uid="{00000000-0005-0000-0000-0000795C0000}"/>
    <cellStyle name="Normal 3 28 3" xfId="23635" xr:uid="{00000000-0005-0000-0000-00007A5C0000}"/>
    <cellStyle name="Normal 3 28 3 2" xfId="23636" xr:uid="{00000000-0005-0000-0000-00007B5C0000}"/>
    <cellStyle name="Normal 3 28 3 2 2" xfId="23637" xr:uid="{00000000-0005-0000-0000-00007C5C0000}"/>
    <cellStyle name="Normal 3 28 3 3" xfId="23638" xr:uid="{00000000-0005-0000-0000-00007D5C0000}"/>
    <cellStyle name="Normal 3 28 4" xfId="23639" xr:uid="{00000000-0005-0000-0000-00007E5C0000}"/>
    <cellStyle name="Normal 3 28 4 2" xfId="23640" xr:uid="{00000000-0005-0000-0000-00007F5C0000}"/>
    <cellStyle name="Normal 3 28 4 2 2" xfId="23641" xr:uid="{00000000-0005-0000-0000-0000805C0000}"/>
    <cellStyle name="Normal 3 28 4 3" xfId="23642" xr:uid="{00000000-0005-0000-0000-0000815C0000}"/>
    <cellStyle name="Normal 3 28 5" xfId="23643" xr:uid="{00000000-0005-0000-0000-0000825C0000}"/>
    <cellStyle name="Normal 3 28 5 2" xfId="23644" xr:uid="{00000000-0005-0000-0000-0000835C0000}"/>
    <cellStyle name="Normal 3 28 5 2 2" xfId="23645" xr:uid="{00000000-0005-0000-0000-0000845C0000}"/>
    <cellStyle name="Normal 3 28 5 3" xfId="23646" xr:uid="{00000000-0005-0000-0000-0000855C0000}"/>
    <cellStyle name="Normal 3 28 6" xfId="23647" xr:uid="{00000000-0005-0000-0000-0000865C0000}"/>
    <cellStyle name="Normal 3 28 6 2" xfId="23648" xr:uid="{00000000-0005-0000-0000-0000875C0000}"/>
    <cellStyle name="Normal 3 28 6 2 2" xfId="23649" xr:uid="{00000000-0005-0000-0000-0000885C0000}"/>
    <cellStyle name="Normal 3 28 6 3" xfId="23650" xr:uid="{00000000-0005-0000-0000-0000895C0000}"/>
    <cellStyle name="Normal 3 28 7" xfId="23651" xr:uid="{00000000-0005-0000-0000-00008A5C0000}"/>
    <cellStyle name="Normal 3 28 7 2" xfId="23652" xr:uid="{00000000-0005-0000-0000-00008B5C0000}"/>
    <cellStyle name="Normal 3 28 7 2 2" xfId="23653" xr:uid="{00000000-0005-0000-0000-00008C5C0000}"/>
    <cellStyle name="Normal 3 28 7 3" xfId="23654" xr:uid="{00000000-0005-0000-0000-00008D5C0000}"/>
    <cellStyle name="Normal 3 28 8" xfId="23655" xr:uid="{00000000-0005-0000-0000-00008E5C0000}"/>
    <cellStyle name="Normal 3 28 8 2" xfId="23656" xr:uid="{00000000-0005-0000-0000-00008F5C0000}"/>
    <cellStyle name="Normal 3 28 8 2 2" xfId="23657" xr:uid="{00000000-0005-0000-0000-0000905C0000}"/>
    <cellStyle name="Normal 3 28 8 3" xfId="23658" xr:uid="{00000000-0005-0000-0000-0000915C0000}"/>
    <cellStyle name="Normal 3 28 9" xfId="23659" xr:uid="{00000000-0005-0000-0000-0000925C0000}"/>
    <cellStyle name="Normal 3 28 9 2" xfId="23660" xr:uid="{00000000-0005-0000-0000-0000935C0000}"/>
    <cellStyle name="Normal 3 28 9 2 2" xfId="23661" xr:uid="{00000000-0005-0000-0000-0000945C0000}"/>
    <cellStyle name="Normal 3 28 9 3" xfId="23662" xr:uid="{00000000-0005-0000-0000-0000955C0000}"/>
    <cellStyle name="Normal 3 29" xfId="23663" xr:uid="{00000000-0005-0000-0000-0000965C0000}"/>
    <cellStyle name="Normal 3 29 10" xfId="23664" xr:uid="{00000000-0005-0000-0000-0000975C0000}"/>
    <cellStyle name="Normal 3 29 10 2" xfId="23665" xr:uid="{00000000-0005-0000-0000-0000985C0000}"/>
    <cellStyle name="Normal 3 29 10 2 2" xfId="23666" xr:uid="{00000000-0005-0000-0000-0000995C0000}"/>
    <cellStyle name="Normal 3 29 10 3" xfId="23667" xr:uid="{00000000-0005-0000-0000-00009A5C0000}"/>
    <cellStyle name="Normal 3 29 11" xfId="23668" xr:uid="{00000000-0005-0000-0000-00009B5C0000}"/>
    <cellStyle name="Normal 3 29 11 2" xfId="23669" xr:uid="{00000000-0005-0000-0000-00009C5C0000}"/>
    <cellStyle name="Normal 3 29 11 2 2" xfId="23670" xr:uid="{00000000-0005-0000-0000-00009D5C0000}"/>
    <cellStyle name="Normal 3 29 11 3" xfId="23671" xr:uid="{00000000-0005-0000-0000-00009E5C0000}"/>
    <cellStyle name="Normal 3 29 12" xfId="23672" xr:uid="{00000000-0005-0000-0000-00009F5C0000}"/>
    <cellStyle name="Normal 3 29 12 2" xfId="23673" xr:uid="{00000000-0005-0000-0000-0000A05C0000}"/>
    <cellStyle name="Normal 3 29 12 2 2" xfId="23674" xr:uid="{00000000-0005-0000-0000-0000A15C0000}"/>
    <cellStyle name="Normal 3 29 12 3" xfId="23675" xr:uid="{00000000-0005-0000-0000-0000A25C0000}"/>
    <cellStyle name="Normal 3 29 13" xfId="23676" xr:uid="{00000000-0005-0000-0000-0000A35C0000}"/>
    <cellStyle name="Normal 3 29 13 2" xfId="23677" xr:uid="{00000000-0005-0000-0000-0000A45C0000}"/>
    <cellStyle name="Normal 3 29 13 2 2" xfId="23678" xr:uid="{00000000-0005-0000-0000-0000A55C0000}"/>
    <cellStyle name="Normal 3 29 13 3" xfId="23679" xr:uid="{00000000-0005-0000-0000-0000A65C0000}"/>
    <cellStyle name="Normal 3 29 14" xfId="23680" xr:uid="{00000000-0005-0000-0000-0000A75C0000}"/>
    <cellStyle name="Normal 3 29 14 2" xfId="23681" xr:uid="{00000000-0005-0000-0000-0000A85C0000}"/>
    <cellStyle name="Normal 3 29 14 2 2" xfId="23682" xr:uid="{00000000-0005-0000-0000-0000A95C0000}"/>
    <cellStyle name="Normal 3 29 14 3" xfId="23683" xr:uid="{00000000-0005-0000-0000-0000AA5C0000}"/>
    <cellStyle name="Normal 3 29 15" xfId="23684" xr:uid="{00000000-0005-0000-0000-0000AB5C0000}"/>
    <cellStyle name="Normal 3 29 15 2" xfId="23685" xr:uid="{00000000-0005-0000-0000-0000AC5C0000}"/>
    <cellStyle name="Normal 3 29 15 2 2" xfId="23686" xr:uid="{00000000-0005-0000-0000-0000AD5C0000}"/>
    <cellStyle name="Normal 3 29 15 3" xfId="23687" xr:uid="{00000000-0005-0000-0000-0000AE5C0000}"/>
    <cellStyle name="Normal 3 29 16" xfId="23688" xr:uid="{00000000-0005-0000-0000-0000AF5C0000}"/>
    <cellStyle name="Normal 3 29 16 2" xfId="23689" xr:uid="{00000000-0005-0000-0000-0000B05C0000}"/>
    <cellStyle name="Normal 3 29 16 2 2" xfId="23690" xr:uid="{00000000-0005-0000-0000-0000B15C0000}"/>
    <cellStyle name="Normal 3 29 16 3" xfId="23691" xr:uid="{00000000-0005-0000-0000-0000B25C0000}"/>
    <cellStyle name="Normal 3 29 17" xfId="23692" xr:uid="{00000000-0005-0000-0000-0000B35C0000}"/>
    <cellStyle name="Normal 3 29 17 2" xfId="23693" xr:uid="{00000000-0005-0000-0000-0000B45C0000}"/>
    <cellStyle name="Normal 3 29 17 2 2" xfId="23694" xr:uid="{00000000-0005-0000-0000-0000B55C0000}"/>
    <cellStyle name="Normal 3 29 17 3" xfId="23695" xr:uid="{00000000-0005-0000-0000-0000B65C0000}"/>
    <cellStyle name="Normal 3 29 18" xfId="23696" xr:uid="{00000000-0005-0000-0000-0000B75C0000}"/>
    <cellStyle name="Normal 3 29 18 2" xfId="23697" xr:uid="{00000000-0005-0000-0000-0000B85C0000}"/>
    <cellStyle name="Normal 3 29 18 2 2" xfId="23698" xr:uid="{00000000-0005-0000-0000-0000B95C0000}"/>
    <cellStyle name="Normal 3 29 18 3" xfId="23699" xr:uid="{00000000-0005-0000-0000-0000BA5C0000}"/>
    <cellStyle name="Normal 3 29 19" xfId="23700" xr:uid="{00000000-0005-0000-0000-0000BB5C0000}"/>
    <cellStyle name="Normal 3 29 19 2" xfId="23701" xr:uid="{00000000-0005-0000-0000-0000BC5C0000}"/>
    <cellStyle name="Normal 3 29 19 2 2" xfId="23702" xr:uid="{00000000-0005-0000-0000-0000BD5C0000}"/>
    <cellStyle name="Normal 3 29 19 3" xfId="23703" xr:uid="{00000000-0005-0000-0000-0000BE5C0000}"/>
    <cellStyle name="Normal 3 29 2" xfId="23704" xr:uid="{00000000-0005-0000-0000-0000BF5C0000}"/>
    <cellStyle name="Normal 3 29 2 2" xfId="23705" xr:uid="{00000000-0005-0000-0000-0000C05C0000}"/>
    <cellStyle name="Normal 3 29 2 2 2" xfId="23706" xr:uid="{00000000-0005-0000-0000-0000C15C0000}"/>
    <cellStyle name="Normal 3 29 2 3" xfId="23707" xr:uid="{00000000-0005-0000-0000-0000C25C0000}"/>
    <cellStyle name="Normal 3 29 20" xfId="23708" xr:uid="{00000000-0005-0000-0000-0000C35C0000}"/>
    <cellStyle name="Normal 3 29 20 2" xfId="23709" xr:uid="{00000000-0005-0000-0000-0000C45C0000}"/>
    <cellStyle name="Normal 3 29 20 2 2" xfId="23710" xr:uid="{00000000-0005-0000-0000-0000C55C0000}"/>
    <cellStyle name="Normal 3 29 20 3" xfId="23711" xr:uid="{00000000-0005-0000-0000-0000C65C0000}"/>
    <cellStyle name="Normal 3 29 21" xfId="23712" xr:uid="{00000000-0005-0000-0000-0000C75C0000}"/>
    <cellStyle name="Normal 3 29 21 2" xfId="23713" xr:uid="{00000000-0005-0000-0000-0000C85C0000}"/>
    <cellStyle name="Normal 3 29 21 2 2" xfId="23714" xr:uid="{00000000-0005-0000-0000-0000C95C0000}"/>
    <cellStyle name="Normal 3 29 21 3" xfId="23715" xr:uid="{00000000-0005-0000-0000-0000CA5C0000}"/>
    <cellStyle name="Normal 3 29 22" xfId="23716" xr:uid="{00000000-0005-0000-0000-0000CB5C0000}"/>
    <cellStyle name="Normal 3 29 22 2" xfId="23717" xr:uid="{00000000-0005-0000-0000-0000CC5C0000}"/>
    <cellStyle name="Normal 3 29 22 2 2" xfId="23718" xr:uid="{00000000-0005-0000-0000-0000CD5C0000}"/>
    <cellStyle name="Normal 3 29 22 3" xfId="23719" xr:uid="{00000000-0005-0000-0000-0000CE5C0000}"/>
    <cellStyle name="Normal 3 29 23" xfId="23720" xr:uid="{00000000-0005-0000-0000-0000CF5C0000}"/>
    <cellStyle name="Normal 3 29 23 2" xfId="23721" xr:uid="{00000000-0005-0000-0000-0000D05C0000}"/>
    <cellStyle name="Normal 3 29 23 2 2" xfId="23722" xr:uid="{00000000-0005-0000-0000-0000D15C0000}"/>
    <cellStyle name="Normal 3 29 23 3" xfId="23723" xr:uid="{00000000-0005-0000-0000-0000D25C0000}"/>
    <cellStyle name="Normal 3 29 24" xfId="23724" xr:uid="{00000000-0005-0000-0000-0000D35C0000}"/>
    <cellStyle name="Normal 3 29 24 2" xfId="23725" xr:uid="{00000000-0005-0000-0000-0000D45C0000}"/>
    <cellStyle name="Normal 3 29 25" xfId="23726" xr:uid="{00000000-0005-0000-0000-0000D55C0000}"/>
    <cellStyle name="Normal 3 29 3" xfId="23727" xr:uid="{00000000-0005-0000-0000-0000D65C0000}"/>
    <cellStyle name="Normal 3 29 3 2" xfId="23728" xr:uid="{00000000-0005-0000-0000-0000D75C0000}"/>
    <cellStyle name="Normal 3 29 3 2 2" xfId="23729" xr:uid="{00000000-0005-0000-0000-0000D85C0000}"/>
    <cellStyle name="Normal 3 29 3 3" xfId="23730" xr:uid="{00000000-0005-0000-0000-0000D95C0000}"/>
    <cellStyle name="Normal 3 29 4" xfId="23731" xr:uid="{00000000-0005-0000-0000-0000DA5C0000}"/>
    <cellStyle name="Normal 3 29 4 2" xfId="23732" xr:uid="{00000000-0005-0000-0000-0000DB5C0000}"/>
    <cellStyle name="Normal 3 29 4 2 2" xfId="23733" xr:uid="{00000000-0005-0000-0000-0000DC5C0000}"/>
    <cellStyle name="Normal 3 29 4 3" xfId="23734" xr:uid="{00000000-0005-0000-0000-0000DD5C0000}"/>
    <cellStyle name="Normal 3 29 5" xfId="23735" xr:uid="{00000000-0005-0000-0000-0000DE5C0000}"/>
    <cellStyle name="Normal 3 29 5 2" xfId="23736" xr:uid="{00000000-0005-0000-0000-0000DF5C0000}"/>
    <cellStyle name="Normal 3 29 5 2 2" xfId="23737" xr:uid="{00000000-0005-0000-0000-0000E05C0000}"/>
    <cellStyle name="Normal 3 29 5 3" xfId="23738" xr:uid="{00000000-0005-0000-0000-0000E15C0000}"/>
    <cellStyle name="Normal 3 29 6" xfId="23739" xr:uid="{00000000-0005-0000-0000-0000E25C0000}"/>
    <cellStyle name="Normal 3 29 6 2" xfId="23740" xr:uid="{00000000-0005-0000-0000-0000E35C0000}"/>
    <cellStyle name="Normal 3 29 6 2 2" xfId="23741" xr:uid="{00000000-0005-0000-0000-0000E45C0000}"/>
    <cellStyle name="Normal 3 29 6 3" xfId="23742" xr:uid="{00000000-0005-0000-0000-0000E55C0000}"/>
    <cellStyle name="Normal 3 29 7" xfId="23743" xr:uid="{00000000-0005-0000-0000-0000E65C0000}"/>
    <cellStyle name="Normal 3 29 7 2" xfId="23744" xr:uid="{00000000-0005-0000-0000-0000E75C0000}"/>
    <cellStyle name="Normal 3 29 7 2 2" xfId="23745" xr:uid="{00000000-0005-0000-0000-0000E85C0000}"/>
    <cellStyle name="Normal 3 29 7 3" xfId="23746" xr:uid="{00000000-0005-0000-0000-0000E95C0000}"/>
    <cellStyle name="Normal 3 29 8" xfId="23747" xr:uid="{00000000-0005-0000-0000-0000EA5C0000}"/>
    <cellStyle name="Normal 3 29 8 2" xfId="23748" xr:uid="{00000000-0005-0000-0000-0000EB5C0000}"/>
    <cellStyle name="Normal 3 29 8 2 2" xfId="23749" xr:uid="{00000000-0005-0000-0000-0000EC5C0000}"/>
    <cellStyle name="Normal 3 29 8 3" xfId="23750" xr:uid="{00000000-0005-0000-0000-0000ED5C0000}"/>
    <cellStyle name="Normal 3 29 9" xfId="23751" xr:uid="{00000000-0005-0000-0000-0000EE5C0000}"/>
    <cellStyle name="Normal 3 29 9 2" xfId="23752" xr:uid="{00000000-0005-0000-0000-0000EF5C0000}"/>
    <cellStyle name="Normal 3 29 9 2 2" xfId="23753" xr:uid="{00000000-0005-0000-0000-0000F05C0000}"/>
    <cellStyle name="Normal 3 29 9 3" xfId="23754" xr:uid="{00000000-0005-0000-0000-0000F15C0000}"/>
    <cellStyle name="Normal 3 3" xfId="23755" xr:uid="{00000000-0005-0000-0000-0000F25C0000}"/>
    <cellStyle name="Normal 3 3 10" xfId="23756" xr:uid="{00000000-0005-0000-0000-0000F35C0000}"/>
    <cellStyle name="Normal 3 3 10 2" xfId="23757" xr:uid="{00000000-0005-0000-0000-0000F45C0000}"/>
    <cellStyle name="Normal 3 3 10 2 2" xfId="23758" xr:uid="{00000000-0005-0000-0000-0000F55C0000}"/>
    <cellStyle name="Normal 3 3 10 3" xfId="23759" xr:uid="{00000000-0005-0000-0000-0000F65C0000}"/>
    <cellStyle name="Normal 3 3 11" xfId="23760" xr:uid="{00000000-0005-0000-0000-0000F75C0000}"/>
    <cellStyle name="Normal 3 3 11 2" xfId="23761" xr:uid="{00000000-0005-0000-0000-0000F85C0000}"/>
    <cellStyle name="Normal 3 3 11 2 2" xfId="23762" xr:uid="{00000000-0005-0000-0000-0000F95C0000}"/>
    <cellStyle name="Normal 3 3 11 3" xfId="23763" xr:uid="{00000000-0005-0000-0000-0000FA5C0000}"/>
    <cellStyle name="Normal 3 3 12" xfId="23764" xr:uid="{00000000-0005-0000-0000-0000FB5C0000}"/>
    <cellStyle name="Normal 3 3 12 2" xfId="23765" xr:uid="{00000000-0005-0000-0000-0000FC5C0000}"/>
    <cellStyle name="Normal 3 3 12 2 2" xfId="23766" xr:uid="{00000000-0005-0000-0000-0000FD5C0000}"/>
    <cellStyle name="Normal 3 3 12 3" xfId="23767" xr:uid="{00000000-0005-0000-0000-0000FE5C0000}"/>
    <cellStyle name="Normal 3 3 13" xfId="23768" xr:uid="{00000000-0005-0000-0000-0000FF5C0000}"/>
    <cellStyle name="Normal 3 3 13 2" xfId="23769" xr:uid="{00000000-0005-0000-0000-0000005D0000}"/>
    <cellStyle name="Normal 3 3 13 2 2" xfId="23770" xr:uid="{00000000-0005-0000-0000-0000015D0000}"/>
    <cellStyle name="Normal 3 3 13 3" xfId="23771" xr:uid="{00000000-0005-0000-0000-0000025D0000}"/>
    <cellStyle name="Normal 3 3 14" xfId="23772" xr:uid="{00000000-0005-0000-0000-0000035D0000}"/>
    <cellStyle name="Normal 3 3 14 2" xfId="23773" xr:uid="{00000000-0005-0000-0000-0000045D0000}"/>
    <cellStyle name="Normal 3 3 14 2 2" xfId="23774" xr:uid="{00000000-0005-0000-0000-0000055D0000}"/>
    <cellStyle name="Normal 3 3 14 3" xfId="23775" xr:uid="{00000000-0005-0000-0000-0000065D0000}"/>
    <cellStyle name="Normal 3 3 15" xfId="23776" xr:uid="{00000000-0005-0000-0000-0000075D0000}"/>
    <cellStyle name="Normal 3 3 15 2" xfId="23777" xr:uid="{00000000-0005-0000-0000-0000085D0000}"/>
    <cellStyle name="Normal 3 3 15 2 2" xfId="23778" xr:uid="{00000000-0005-0000-0000-0000095D0000}"/>
    <cellStyle name="Normal 3 3 15 3" xfId="23779" xr:uid="{00000000-0005-0000-0000-00000A5D0000}"/>
    <cellStyle name="Normal 3 3 16" xfId="23780" xr:uid="{00000000-0005-0000-0000-00000B5D0000}"/>
    <cellStyle name="Normal 3 3 16 2" xfId="23781" xr:uid="{00000000-0005-0000-0000-00000C5D0000}"/>
    <cellStyle name="Normal 3 3 16 2 2" xfId="23782" xr:uid="{00000000-0005-0000-0000-00000D5D0000}"/>
    <cellStyle name="Normal 3 3 16 3" xfId="23783" xr:uid="{00000000-0005-0000-0000-00000E5D0000}"/>
    <cellStyle name="Normal 3 3 17" xfId="23784" xr:uid="{00000000-0005-0000-0000-00000F5D0000}"/>
    <cellStyle name="Normal 3 3 17 2" xfId="23785" xr:uid="{00000000-0005-0000-0000-0000105D0000}"/>
    <cellStyle name="Normal 3 3 17 2 2" xfId="23786" xr:uid="{00000000-0005-0000-0000-0000115D0000}"/>
    <cellStyle name="Normal 3 3 17 3" xfId="23787" xr:uid="{00000000-0005-0000-0000-0000125D0000}"/>
    <cellStyle name="Normal 3 3 18" xfId="23788" xr:uid="{00000000-0005-0000-0000-0000135D0000}"/>
    <cellStyle name="Normal 3 3 18 2" xfId="23789" xr:uid="{00000000-0005-0000-0000-0000145D0000}"/>
    <cellStyle name="Normal 3 3 18 2 2" xfId="23790" xr:uid="{00000000-0005-0000-0000-0000155D0000}"/>
    <cellStyle name="Normal 3 3 18 3" xfId="23791" xr:uid="{00000000-0005-0000-0000-0000165D0000}"/>
    <cellStyle name="Normal 3 3 19" xfId="23792" xr:uid="{00000000-0005-0000-0000-0000175D0000}"/>
    <cellStyle name="Normal 3 3 19 2" xfId="23793" xr:uid="{00000000-0005-0000-0000-0000185D0000}"/>
    <cellStyle name="Normal 3 3 19 2 2" xfId="23794" xr:uid="{00000000-0005-0000-0000-0000195D0000}"/>
    <cellStyle name="Normal 3 3 19 3" xfId="23795" xr:uid="{00000000-0005-0000-0000-00001A5D0000}"/>
    <cellStyle name="Normal 3 3 2" xfId="23796" xr:uid="{00000000-0005-0000-0000-00001B5D0000}"/>
    <cellStyle name="Normal 3 3 2 2" xfId="23797" xr:uid="{00000000-0005-0000-0000-00001C5D0000}"/>
    <cellStyle name="Normal 3 3 2 2 2" xfId="23798" xr:uid="{00000000-0005-0000-0000-00001D5D0000}"/>
    <cellStyle name="Normal 3 3 2 2 2 2" xfId="23799" xr:uid="{00000000-0005-0000-0000-00001E5D0000}"/>
    <cellStyle name="Normal 3 3 2 2 2 2 2" xfId="23800" xr:uid="{00000000-0005-0000-0000-00001F5D0000}"/>
    <cellStyle name="Normal 3 3 2 2 2 3" xfId="23801" xr:uid="{00000000-0005-0000-0000-0000205D0000}"/>
    <cellStyle name="Normal 3 3 2 2 2 4" xfId="23802" xr:uid="{00000000-0005-0000-0000-0000215D0000}"/>
    <cellStyle name="Normal 3 3 2 2 3" xfId="23803" xr:uid="{00000000-0005-0000-0000-0000225D0000}"/>
    <cellStyle name="Normal 3 3 2 2 3 2" xfId="23804" xr:uid="{00000000-0005-0000-0000-0000235D0000}"/>
    <cellStyle name="Normal 3 3 2 2 3 2 2" xfId="23805" xr:uid="{00000000-0005-0000-0000-0000245D0000}"/>
    <cellStyle name="Normal 3 3 2 2 3 3" xfId="23806" xr:uid="{00000000-0005-0000-0000-0000255D0000}"/>
    <cellStyle name="Normal 3 3 2 2 4" xfId="23807" xr:uid="{00000000-0005-0000-0000-0000265D0000}"/>
    <cellStyle name="Normal 3 3 2 2 4 2" xfId="23808" xr:uid="{00000000-0005-0000-0000-0000275D0000}"/>
    <cellStyle name="Normal 3 3 2 2 5" xfId="23809" xr:uid="{00000000-0005-0000-0000-0000285D0000}"/>
    <cellStyle name="Normal 3 3 2 2 6" xfId="23810" xr:uid="{00000000-0005-0000-0000-0000295D0000}"/>
    <cellStyle name="Normal 3 3 2 2_Lcc_inputs" xfId="23811" xr:uid="{00000000-0005-0000-0000-00002A5D0000}"/>
    <cellStyle name="Normal 3 3 2 3" xfId="23812" xr:uid="{00000000-0005-0000-0000-00002B5D0000}"/>
    <cellStyle name="Normal 3 3 2 3 2" xfId="23813" xr:uid="{00000000-0005-0000-0000-00002C5D0000}"/>
    <cellStyle name="Normal 3 3 2 3 3" xfId="23814" xr:uid="{00000000-0005-0000-0000-00002D5D0000}"/>
    <cellStyle name="Normal 3 3 2 4" xfId="23815" xr:uid="{00000000-0005-0000-0000-00002E5D0000}"/>
    <cellStyle name="Normal 3 3 2 5" xfId="23816" xr:uid="{00000000-0005-0000-0000-00002F5D0000}"/>
    <cellStyle name="Normal 3 3 2 6" xfId="23817" xr:uid="{00000000-0005-0000-0000-0000305D0000}"/>
    <cellStyle name="Normal 3 3 2 7" xfId="23818" xr:uid="{00000000-0005-0000-0000-0000315D0000}"/>
    <cellStyle name="Normal 3 3 20" xfId="23819" xr:uid="{00000000-0005-0000-0000-0000325D0000}"/>
    <cellStyle name="Normal 3 3 20 2" xfId="23820" xr:uid="{00000000-0005-0000-0000-0000335D0000}"/>
    <cellStyle name="Normal 3 3 20 2 2" xfId="23821" xr:uid="{00000000-0005-0000-0000-0000345D0000}"/>
    <cellStyle name="Normal 3 3 20 3" xfId="23822" xr:uid="{00000000-0005-0000-0000-0000355D0000}"/>
    <cellStyle name="Normal 3 3 21" xfId="23823" xr:uid="{00000000-0005-0000-0000-0000365D0000}"/>
    <cellStyle name="Normal 3 3 21 2" xfId="23824" xr:uid="{00000000-0005-0000-0000-0000375D0000}"/>
    <cellStyle name="Normal 3 3 21 2 2" xfId="23825" xr:uid="{00000000-0005-0000-0000-0000385D0000}"/>
    <cellStyle name="Normal 3 3 21 3" xfId="23826" xr:uid="{00000000-0005-0000-0000-0000395D0000}"/>
    <cellStyle name="Normal 3 3 22" xfId="23827" xr:uid="{00000000-0005-0000-0000-00003A5D0000}"/>
    <cellStyle name="Normal 3 3 22 2" xfId="23828" xr:uid="{00000000-0005-0000-0000-00003B5D0000}"/>
    <cellStyle name="Normal 3 3 22 2 2" xfId="23829" xr:uid="{00000000-0005-0000-0000-00003C5D0000}"/>
    <cellStyle name="Normal 3 3 22 3" xfId="23830" xr:uid="{00000000-0005-0000-0000-00003D5D0000}"/>
    <cellStyle name="Normal 3 3 23" xfId="23831" xr:uid="{00000000-0005-0000-0000-00003E5D0000}"/>
    <cellStyle name="Normal 3 3 23 2" xfId="23832" xr:uid="{00000000-0005-0000-0000-00003F5D0000}"/>
    <cellStyle name="Normal 3 3 23 2 2" xfId="23833" xr:uid="{00000000-0005-0000-0000-0000405D0000}"/>
    <cellStyle name="Normal 3 3 23 3" xfId="23834" xr:uid="{00000000-0005-0000-0000-0000415D0000}"/>
    <cellStyle name="Normal 3 3 24" xfId="23835" xr:uid="{00000000-0005-0000-0000-0000425D0000}"/>
    <cellStyle name="Normal 3 3 24 2" xfId="23836" xr:uid="{00000000-0005-0000-0000-0000435D0000}"/>
    <cellStyle name="Normal 3 3 25" xfId="23837" xr:uid="{00000000-0005-0000-0000-0000445D0000}"/>
    <cellStyle name="Normal 3 3 26" xfId="23838" xr:uid="{00000000-0005-0000-0000-0000455D0000}"/>
    <cellStyle name="Normal 3 3 3" xfId="23839" xr:uid="{00000000-0005-0000-0000-0000465D0000}"/>
    <cellStyle name="Normal 3 3 3 2" xfId="23840" xr:uid="{00000000-0005-0000-0000-0000475D0000}"/>
    <cellStyle name="Normal 3 3 3 2 2" xfId="23841" xr:uid="{00000000-0005-0000-0000-0000485D0000}"/>
    <cellStyle name="Normal 3 3 3 3" xfId="23842" xr:uid="{00000000-0005-0000-0000-0000495D0000}"/>
    <cellStyle name="Normal 3 3 3 4" xfId="23843" xr:uid="{00000000-0005-0000-0000-00004A5D0000}"/>
    <cellStyle name="Normal 3 3 3 5" xfId="23844" xr:uid="{00000000-0005-0000-0000-00004B5D0000}"/>
    <cellStyle name="Normal 3 3 4" xfId="23845" xr:uid="{00000000-0005-0000-0000-00004C5D0000}"/>
    <cellStyle name="Normal 3 3 4 2" xfId="23846" xr:uid="{00000000-0005-0000-0000-00004D5D0000}"/>
    <cellStyle name="Normal 3 3 4 2 2" xfId="23847" xr:uid="{00000000-0005-0000-0000-00004E5D0000}"/>
    <cellStyle name="Normal 3 3 4 2 2 2" xfId="23848" xr:uid="{00000000-0005-0000-0000-00004F5D0000}"/>
    <cellStyle name="Normal 3 3 4 2 2 3" xfId="23849" xr:uid="{00000000-0005-0000-0000-0000505D0000}"/>
    <cellStyle name="Normal 3 3 4 2 3" xfId="23850" xr:uid="{00000000-0005-0000-0000-0000515D0000}"/>
    <cellStyle name="Normal 3 3 4 2 3 2" xfId="23851" xr:uid="{00000000-0005-0000-0000-0000525D0000}"/>
    <cellStyle name="Normal 3 3 4 2 4" xfId="23852" xr:uid="{00000000-0005-0000-0000-0000535D0000}"/>
    <cellStyle name="Normal 3 3 4 2 5" xfId="23853" xr:uid="{00000000-0005-0000-0000-0000545D0000}"/>
    <cellStyle name="Normal 3 3 4 2_Lcc_inputs" xfId="23854" xr:uid="{00000000-0005-0000-0000-0000555D0000}"/>
    <cellStyle name="Normal 3 3 4 3" xfId="23855" xr:uid="{00000000-0005-0000-0000-0000565D0000}"/>
    <cellStyle name="Normal 3 3 4 3 2" xfId="23856" xr:uid="{00000000-0005-0000-0000-0000575D0000}"/>
    <cellStyle name="Normal 3 3 4 3 2 2" xfId="23857" xr:uid="{00000000-0005-0000-0000-0000585D0000}"/>
    <cellStyle name="Normal 3 3 4 3 2 3" xfId="23858" xr:uid="{00000000-0005-0000-0000-0000595D0000}"/>
    <cellStyle name="Normal 3 3 4 3 3" xfId="23859" xr:uid="{00000000-0005-0000-0000-00005A5D0000}"/>
    <cellStyle name="Normal 3 3 4 3 4" xfId="23860" xr:uid="{00000000-0005-0000-0000-00005B5D0000}"/>
    <cellStyle name="Normal 3 3 4 3_Lcc_inputs" xfId="23861" xr:uid="{00000000-0005-0000-0000-00005C5D0000}"/>
    <cellStyle name="Normal 3 3 4 4" xfId="23862" xr:uid="{00000000-0005-0000-0000-00005D5D0000}"/>
    <cellStyle name="Normal 3 3 4 4 2" xfId="23863" xr:uid="{00000000-0005-0000-0000-00005E5D0000}"/>
    <cellStyle name="Normal 3 3 4 4 3" xfId="23864" xr:uid="{00000000-0005-0000-0000-00005F5D0000}"/>
    <cellStyle name="Normal 3 3 4 5" xfId="23865" xr:uid="{00000000-0005-0000-0000-0000605D0000}"/>
    <cellStyle name="Normal 3 3 4 5 2" xfId="23866" xr:uid="{00000000-0005-0000-0000-0000615D0000}"/>
    <cellStyle name="Normal 3 3 4 6" xfId="23867" xr:uid="{00000000-0005-0000-0000-0000625D0000}"/>
    <cellStyle name="Normal 3 3 4 7" xfId="23868" xr:uid="{00000000-0005-0000-0000-0000635D0000}"/>
    <cellStyle name="Normal 3 3 4_Lcc_inputs" xfId="23869" xr:uid="{00000000-0005-0000-0000-0000645D0000}"/>
    <cellStyle name="Normal 3 3 5" xfId="23870" xr:uid="{00000000-0005-0000-0000-0000655D0000}"/>
    <cellStyle name="Normal 3 3 5 2" xfId="23871" xr:uid="{00000000-0005-0000-0000-0000665D0000}"/>
    <cellStyle name="Normal 3 3 5 2 2" xfId="23872" xr:uid="{00000000-0005-0000-0000-0000675D0000}"/>
    <cellStyle name="Normal 3 3 5 2 2 2" xfId="23873" xr:uid="{00000000-0005-0000-0000-0000685D0000}"/>
    <cellStyle name="Normal 3 3 5 2 3" xfId="23874" xr:uid="{00000000-0005-0000-0000-0000695D0000}"/>
    <cellStyle name="Normal 3 3 5 3" xfId="23875" xr:uid="{00000000-0005-0000-0000-00006A5D0000}"/>
    <cellStyle name="Normal 3 3 5 3 2" xfId="23876" xr:uid="{00000000-0005-0000-0000-00006B5D0000}"/>
    <cellStyle name="Normal 3 3 5 4" xfId="23877" xr:uid="{00000000-0005-0000-0000-00006C5D0000}"/>
    <cellStyle name="Normal 3 3 5 5" xfId="23878" xr:uid="{00000000-0005-0000-0000-00006D5D0000}"/>
    <cellStyle name="Normal 3 3 5_Lcc_inputs" xfId="23879" xr:uid="{00000000-0005-0000-0000-00006E5D0000}"/>
    <cellStyle name="Normal 3 3 6" xfId="23880" xr:uid="{00000000-0005-0000-0000-00006F5D0000}"/>
    <cellStyle name="Normal 3 3 6 2" xfId="23881" xr:uid="{00000000-0005-0000-0000-0000705D0000}"/>
    <cellStyle name="Normal 3 3 6 2 2" xfId="23882" xr:uid="{00000000-0005-0000-0000-0000715D0000}"/>
    <cellStyle name="Normal 3 3 6 2 3" xfId="23883" xr:uid="{00000000-0005-0000-0000-0000725D0000}"/>
    <cellStyle name="Normal 3 3 6 3" xfId="23884" xr:uid="{00000000-0005-0000-0000-0000735D0000}"/>
    <cellStyle name="Normal 3 3 6 3 2" xfId="23885" xr:uid="{00000000-0005-0000-0000-0000745D0000}"/>
    <cellStyle name="Normal 3 3 6 4" xfId="23886" xr:uid="{00000000-0005-0000-0000-0000755D0000}"/>
    <cellStyle name="Normal 3 3 6 5" xfId="23887" xr:uid="{00000000-0005-0000-0000-0000765D0000}"/>
    <cellStyle name="Normal 3 3 6_Lcc_inputs" xfId="23888" xr:uid="{00000000-0005-0000-0000-0000775D0000}"/>
    <cellStyle name="Normal 3 3 7" xfId="23889" xr:uid="{00000000-0005-0000-0000-0000785D0000}"/>
    <cellStyle name="Normal 3 3 7 2" xfId="23890" xr:uid="{00000000-0005-0000-0000-0000795D0000}"/>
    <cellStyle name="Normal 3 3 7 2 2" xfId="23891" xr:uid="{00000000-0005-0000-0000-00007A5D0000}"/>
    <cellStyle name="Normal 3 3 7 3" xfId="23892" xr:uid="{00000000-0005-0000-0000-00007B5D0000}"/>
    <cellStyle name="Normal 3 3 7 4" xfId="23893" xr:uid="{00000000-0005-0000-0000-00007C5D0000}"/>
    <cellStyle name="Normal 3 3 8" xfId="23894" xr:uid="{00000000-0005-0000-0000-00007D5D0000}"/>
    <cellStyle name="Normal 3 3 8 2" xfId="23895" xr:uid="{00000000-0005-0000-0000-00007E5D0000}"/>
    <cellStyle name="Normal 3 3 8 2 2" xfId="23896" xr:uid="{00000000-0005-0000-0000-00007F5D0000}"/>
    <cellStyle name="Normal 3 3 8 3" xfId="23897" xr:uid="{00000000-0005-0000-0000-0000805D0000}"/>
    <cellStyle name="Normal 3 3 9" xfId="23898" xr:uid="{00000000-0005-0000-0000-0000815D0000}"/>
    <cellStyle name="Normal 3 3 9 2" xfId="23899" xr:uid="{00000000-0005-0000-0000-0000825D0000}"/>
    <cellStyle name="Normal 3 3 9 2 2" xfId="23900" xr:uid="{00000000-0005-0000-0000-0000835D0000}"/>
    <cellStyle name="Normal 3 3 9 3" xfId="23901" xr:uid="{00000000-0005-0000-0000-0000845D0000}"/>
    <cellStyle name="Normal 3 3_Lcc_inputs" xfId="23902" xr:uid="{00000000-0005-0000-0000-0000855D0000}"/>
    <cellStyle name="Normal 3 30" xfId="23903" xr:uid="{00000000-0005-0000-0000-0000865D0000}"/>
    <cellStyle name="Normal 3 30 10" xfId="23904" xr:uid="{00000000-0005-0000-0000-0000875D0000}"/>
    <cellStyle name="Normal 3 30 10 2" xfId="23905" xr:uid="{00000000-0005-0000-0000-0000885D0000}"/>
    <cellStyle name="Normal 3 30 10 2 2" xfId="23906" xr:uid="{00000000-0005-0000-0000-0000895D0000}"/>
    <cellStyle name="Normal 3 30 10 3" xfId="23907" xr:uid="{00000000-0005-0000-0000-00008A5D0000}"/>
    <cellStyle name="Normal 3 30 11" xfId="23908" xr:uid="{00000000-0005-0000-0000-00008B5D0000}"/>
    <cellStyle name="Normal 3 30 11 2" xfId="23909" xr:uid="{00000000-0005-0000-0000-00008C5D0000}"/>
    <cellStyle name="Normal 3 30 11 2 2" xfId="23910" xr:uid="{00000000-0005-0000-0000-00008D5D0000}"/>
    <cellStyle name="Normal 3 30 11 3" xfId="23911" xr:uid="{00000000-0005-0000-0000-00008E5D0000}"/>
    <cellStyle name="Normal 3 30 12" xfId="23912" xr:uid="{00000000-0005-0000-0000-00008F5D0000}"/>
    <cellStyle name="Normal 3 30 12 2" xfId="23913" xr:uid="{00000000-0005-0000-0000-0000905D0000}"/>
    <cellStyle name="Normal 3 30 12 2 2" xfId="23914" xr:uid="{00000000-0005-0000-0000-0000915D0000}"/>
    <cellStyle name="Normal 3 30 12 3" xfId="23915" xr:uid="{00000000-0005-0000-0000-0000925D0000}"/>
    <cellStyle name="Normal 3 30 13" xfId="23916" xr:uid="{00000000-0005-0000-0000-0000935D0000}"/>
    <cellStyle name="Normal 3 30 13 2" xfId="23917" xr:uid="{00000000-0005-0000-0000-0000945D0000}"/>
    <cellStyle name="Normal 3 30 13 2 2" xfId="23918" xr:uid="{00000000-0005-0000-0000-0000955D0000}"/>
    <cellStyle name="Normal 3 30 13 3" xfId="23919" xr:uid="{00000000-0005-0000-0000-0000965D0000}"/>
    <cellStyle name="Normal 3 30 14" xfId="23920" xr:uid="{00000000-0005-0000-0000-0000975D0000}"/>
    <cellStyle name="Normal 3 30 14 2" xfId="23921" xr:uid="{00000000-0005-0000-0000-0000985D0000}"/>
    <cellStyle name="Normal 3 30 14 2 2" xfId="23922" xr:uid="{00000000-0005-0000-0000-0000995D0000}"/>
    <cellStyle name="Normal 3 30 14 3" xfId="23923" xr:uid="{00000000-0005-0000-0000-00009A5D0000}"/>
    <cellStyle name="Normal 3 30 15" xfId="23924" xr:uid="{00000000-0005-0000-0000-00009B5D0000}"/>
    <cellStyle name="Normal 3 30 15 2" xfId="23925" xr:uid="{00000000-0005-0000-0000-00009C5D0000}"/>
    <cellStyle name="Normal 3 30 15 2 2" xfId="23926" xr:uid="{00000000-0005-0000-0000-00009D5D0000}"/>
    <cellStyle name="Normal 3 30 15 3" xfId="23927" xr:uid="{00000000-0005-0000-0000-00009E5D0000}"/>
    <cellStyle name="Normal 3 30 16" xfId="23928" xr:uid="{00000000-0005-0000-0000-00009F5D0000}"/>
    <cellStyle name="Normal 3 30 16 2" xfId="23929" xr:uid="{00000000-0005-0000-0000-0000A05D0000}"/>
    <cellStyle name="Normal 3 30 16 2 2" xfId="23930" xr:uid="{00000000-0005-0000-0000-0000A15D0000}"/>
    <cellStyle name="Normal 3 30 16 3" xfId="23931" xr:uid="{00000000-0005-0000-0000-0000A25D0000}"/>
    <cellStyle name="Normal 3 30 17" xfId="23932" xr:uid="{00000000-0005-0000-0000-0000A35D0000}"/>
    <cellStyle name="Normal 3 30 17 2" xfId="23933" xr:uid="{00000000-0005-0000-0000-0000A45D0000}"/>
    <cellStyle name="Normal 3 30 17 2 2" xfId="23934" xr:uid="{00000000-0005-0000-0000-0000A55D0000}"/>
    <cellStyle name="Normal 3 30 17 3" xfId="23935" xr:uid="{00000000-0005-0000-0000-0000A65D0000}"/>
    <cellStyle name="Normal 3 30 18" xfId="23936" xr:uid="{00000000-0005-0000-0000-0000A75D0000}"/>
    <cellStyle name="Normal 3 30 18 2" xfId="23937" xr:uid="{00000000-0005-0000-0000-0000A85D0000}"/>
    <cellStyle name="Normal 3 30 18 2 2" xfId="23938" xr:uid="{00000000-0005-0000-0000-0000A95D0000}"/>
    <cellStyle name="Normal 3 30 18 3" xfId="23939" xr:uid="{00000000-0005-0000-0000-0000AA5D0000}"/>
    <cellStyle name="Normal 3 30 19" xfId="23940" xr:uid="{00000000-0005-0000-0000-0000AB5D0000}"/>
    <cellStyle name="Normal 3 30 19 2" xfId="23941" xr:uid="{00000000-0005-0000-0000-0000AC5D0000}"/>
    <cellStyle name="Normal 3 30 19 2 2" xfId="23942" xr:uid="{00000000-0005-0000-0000-0000AD5D0000}"/>
    <cellStyle name="Normal 3 30 19 3" xfId="23943" xr:uid="{00000000-0005-0000-0000-0000AE5D0000}"/>
    <cellStyle name="Normal 3 30 2" xfId="23944" xr:uid="{00000000-0005-0000-0000-0000AF5D0000}"/>
    <cellStyle name="Normal 3 30 2 2" xfId="23945" xr:uid="{00000000-0005-0000-0000-0000B05D0000}"/>
    <cellStyle name="Normal 3 30 2 2 2" xfId="23946" xr:uid="{00000000-0005-0000-0000-0000B15D0000}"/>
    <cellStyle name="Normal 3 30 2 3" xfId="23947" xr:uid="{00000000-0005-0000-0000-0000B25D0000}"/>
    <cellStyle name="Normal 3 30 20" xfId="23948" xr:uid="{00000000-0005-0000-0000-0000B35D0000}"/>
    <cellStyle name="Normal 3 30 20 2" xfId="23949" xr:uid="{00000000-0005-0000-0000-0000B45D0000}"/>
    <cellStyle name="Normal 3 30 20 2 2" xfId="23950" xr:uid="{00000000-0005-0000-0000-0000B55D0000}"/>
    <cellStyle name="Normal 3 30 20 3" xfId="23951" xr:uid="{00000000-0005-0000-0000-0000B65D0000}"/>
    <cellStyle name="Normal 3 30 21" xfId="23952" xr:uid="{00000000-0005-0000-0000-0000B75D0000}"/>
    <cellStyle name="Normal 3 30 21 2" xfId="23953" xr:uid="{00000000-0005-0000-0000-0000B85D0000}"/>
    <cellStyle name="Normal 3 30 21 2 2" xfId="23954" xr:uid="{00000000-0005-0000-0000-0000B95D0000}"/>
    <cellStyle name="Normal 3 30 21 3" xfId="23955" xr:uid="{00000000-0005-0000-0000-0000BA5D0000}"/>
    <cellStyle name="Normal 3 30 22" xfId="23956" xr:uid="{00000000-0005-0000-0000-0000BB5D0000}"/>
    <cellStyle name="Normal 3 30 22 2" xfId="23957" xr:uid="{00000000-0005-0000-0000-0000BC5D0000}"/>
    <cellStyle name="Normal 3 30 22 2 2" xfId="23958" xr:uid="{00000000-0005-0000-0000-0000BD5D0000}"/>
    <cellStyle name="Normal 3 30 22 3" xfId="23959" xr:uid="{00000000-0005-0000-0000-0000BE5D0000}"/>
    <cellStyle name="Normal 3 30 23" xfId="23960" xr:uid="{00000000-0005-0000-0000-0000BF5D0000}"/>
    <cellStyle name="Normal 3 30 23 2" xfId="23961" xr:uid="{00000000-0005-0000-0000-0000C05D0000}"/>
    <cellStyle name="Normal 3 30 23 2 2" xfId="23962" xr:uid="{00000000-0005-0000-0000-0000C15D0000}"/>
    <cellStyle name="Normal 3 30 23 3" xfId="23963" xr:uid="{00000000-0005-0000-0000-0000C25D0000}"/>
    <cellStyle name="Normal 3 30 24" xfId="23964" xr:uid="{00000000-0005-0000-0000-0000C35D0000}"/>
    <cellStyle name="Normal 3 30 24 2" xfId="23965" xr:uid="{00000000-0005-0000-0000-0000C45D0000}"/>
    <cellStyle name="Normal 3 30 25" xfId="23966" xr:uid="{00000000-0005-0000-0000-0000C55D0000}"/>
    <cellStyle name="Normal 3 30 3" xfId="23967" xr:uid="{00000000-0005-0000-0000-0000C65D0000}"/>
    <cellStyle name="Normal 3 30 3 2" xfId="23968" xr:uid="{00000000-0005-0000-0000-0000C75D0000}"/>
    <cellStyle name="Normal 3 30 3 2 2" xfId="23969" xr:uid="{00000000-0005-0000-0000-0000C85D0000}"/>
    <cellStyle name="Normal 3 30 3 3" xfId="23970" xr:uid="{00000000-0005-0000-0000-0000C95D0000}"/>
    <cellStyle name="Normal 3 30 4" xfId="23971" xr:uid="{00000000-0005-0000-0000-0000CA5D0000}"/>
    <cellStyle name="Normal 3 30 4 2" xfId="23972" xr:uid="{00000000-0005-0000-0000-0000CB5D0000}"/>
    <cellStyle name="Normal 3 30 4 2 2" xfId="23973" xr:uid="{00000000-0005-0000-0000-0000CC5D0000}"/>
    <cellStyle name="Normal 3 30 4 3" xfId="23974" xr:uid="{00000000-0005-0000-0000-0000CD5D0000}"/>
    <cellStyle name="Normal 3 30 5" xfId="23975" xr:uid="{00000000-0005-0000-0000-0000CE5D0000}"/>
    <cellStyle name="Normal 3 30 5 2" xfId="23976" xr:uid="{00000000-0005-0000-0000-0000CF5D0000}"/>
    <cellStyle name="Normal 3 30 5 2 2" xfId="23977" xr:uid="{00000000-0005-0000-0000-0000D05D0000}"/>
    <cellStyle name="Normal 3 30 5 3" xfId="23978" xr:uid="{00000000-0005-0000-0000-0000D15D0000}"/>
    <cellStyle name="Normal 3 30 6" xfId="23979" xr:uid="{00000000-0005-0000-0000-0000D25D0000}"/>
    <cellStyle name="Normal 3 30 6 2" xfId="23980" xr:uid="{00000000-0005-0000-0000-0000D35D0000}"/>
    <cellStyle name="Normal 3 30 6 2 2" xfId="23981" xr:uid="{00000000-0005-0000-0000-0000D45D0000}"/>
    <cellStyle name="Normal 3 30 6 3" xfId="23982" xr:uid="{00000000-0005-0000-0000-0000D55D0000}"/>
    <cellStyle name="Normal 3 30 7" xfId="23983" xr:uid="{00000000-0005-0000-0000-0000D65D0000}"/>
    <cellStyle name="Normal 3 30 7 2" xfId="23984" xr:uid="{00000000-0005-0000-0000-0000D75D0000}"/>
    <cellStyle name="Normal 3 30 7 2 2" xfId="23985" xr:uid="{00000000-0005-0000-0000-0000D85D0000}"/>
    <cellStyle name="Normal 3 30 7 3" xfId="23986" xr:uid="{00000000-0005-0000-0000-0000D95D0000}"/>
    <cellStyle name="Normal 3 30 8" xfId="23987" xr:uid="{00000000-0005-0000-0000-0000DA5D0000}"/>
    <cellStyle name="Normal 3 30 8 2" xfId="23988" xr:uid="{00000000-0005-0000-0000-0000DB5D0000}"/>
    <cellStyle name="Normal 3 30 8 2 2" xfId="23989" xr:uid="{00000000-0005-0000-0000-0000DC5D0000}"/>
    <cellStyle name="Normal 3 30 8 3" xfId="23990" xr:uid="{00000000-0005-0000-0000-0000DD5D0000}"/>
    <cellStyle name="Normal 3 30 9" xfId="23991" xr:uid="{00000000-0005-0000-0000-0000DE5D0000}"/>
    <cellStyle name="Normal 3 30 9 2" xfId="23992" xr:uid="{00000000-0005-0000-0000-0000DF5D0000}"/>
    <cellStyle name="Normal 3 30 9 2 2" xfId="23993" xr:uid="{00000000-0005-0000-0000-0000E05D0000}"/>
    <cellStyle name="Normal 3 30 9 3" xfId="23994" xr:uid="{00000000-0005-0000-0000-0000E15D0000}"/>
    <cellStyle name="Normal 3 31" xfId="23995" xr:uid="{00000000-0005-0000-0000-0000E25D0000}"/>
    <cellStyle name="Normal 3 31 10" xfId="23996" xr:uid="{00000000-0005-0000-0000-0000E35D0000}"/>
    <cellStyle name="Normal 3 31 10 2" xfId="23997" xr:uid="{00000000-0005-0000-0000-0000E45D0000}"/>
    <cellStyle name="Normal 3 31 10 2 2" xfId="23998" xr:uid="{00000000-0005-0000-0000-0000E55D0000}"/>
    <cellStyle name="Normal 3 31 10 3" xfId="23999" xr:uid="{00000000-0005-0000-0000-0000E65D0000}"/>
    <cellStyle name="Normal 3 31 11" xfId="24000" xr:uid="{00000000-0005-0000-0000-0000E75D0000}"/>
    <cellStyle name="Normal 3 31 11 2" xfId="24001" xr:uid="{00000000-0005-0000-0000-0000E85D0000}"/>
    <cellStyle name="Normal 3 31 11 2 2" xfId="24002" xr:uid="{00000000-0005-0000-0000-0000E95D0000}"/>
    <cellStyle name="Normal 3 31 11 3" xfId="24003" xr:uid="{00000000-0005-0000-0000-0000EA5D0000}"/>
    <cellStyle name="Normal 3 31 12" xfId="24004" xr:uid="{00000000-0005-0000-0000-0000EB5D0000}"/>
    <cellStyle name="Normal 3 31 12 2" xfId="24005" xr:uid="{00000000-0005-0000-0000-0000EC5D0000}"/>
    <cellStyle name="Normal 3 31 12 2 2" xfId="24006" xr:uid="{00000000-0005-0000-0000-0000ED5D0000}"/>
    <cellStyle name="Normal 3 31 12 3" xfId="24007" xr:uid="{00000000-0005-0000-0000-0000EE5D0000}"/>
    <cellStyle name="Normal 3 31 13" xfId="24008" xr:uid="{00000000-0005-0000-0000-0000EF5D0000}"/>
    <cellStyle name="Normal 3 31 13 2" xfId="24009" xr:uid="{00000000-0005-0000-0000-0000F05D0000}"/>
    <cellStyle name="Normal 3 31 13 2 2" xfId="24010" xr:uid="{00000000-0005-0000-0000-0000F15D0000}"/>
    <cellStyle name="Normal 3 31 13 3" xfId="24011" xr:uid="{00000000-0005-0000-0000-0000F25D0000}"/>
    <cellStyle name="Normal 3 31 14" xfId="24012" xr:uid="{00000000-0005-0000-0000-0000F35D0000}"/>
    <cellStyle name="Normal 3 31 14 2" xfId="24013" xr:uid="{00000000-0005-0000-0000-0000F45D0000}"/>
    <cellStyle name="Normal 3 31 14 2 2" xfId="24014" xr:uid="{00000000-0005-0000-0000-0000F55D0000}"/>
    <cellStyle name="Normal 3 31 14 3" xfId="24015" xr:uid="{00000000-0005-0000-0000-0000F65D0000}"/>
    <cellStyle name="Normal 3 31 15" xfId="24016" xr:uid="{00000000-0005-0000-0000-0000F75D0000}"/>
    <cellStyle name="Normal 3 31 15 2" xfId="24017" xr:uid="{00000000-0005-0000-0000-0000F85D0000}"/>
    <cellStyle name="Normal 3 31 15 2 2" xfId="24018" xr:uid="{00000000-0005-0000-0000-0000F95D0000}"/>
    <cellStyle name="Normal 3 31 15 3" xfId="24019" xr:uid="{00000000-0005-0000-0000-0000FA5D0000}"/>
    <cellStyle name="Normal 3 31 16" xfId="24020" xr:uid="{00000000-0005-0000-0000-0000FB5D0000}"/>
    <cellStyle name="Normal 3 31 16 2" xfId="24021" xr:uid="{00000000-0005-0000-0000-0000FC5D0000}"/>
    <cellStyle name="Normal 3 31 16 2 2" xfId="24022" xr:uid="{00000000-0005-0000-0000-0000FD5D0000}"/>
    <cellStyle name="Normal 3 31 16 3" xfId="24023" xr:uid="{00000000-0005-0000-0000-0000FE5D0000}"/>
    <cellStyle name="Normal 3 31 17" xfId="24024" xr:uid="{00000000-0005-0000-0000-0000FF5D0000}"/>
    <cellStyle name="Normal 3 31 17 2" xfId="24025" xr:uid="{00000000-0005-0000-0000-0000005E0000}"/>
    <cellStyle name="Normal 3 31 17 2 2" xfId="24026" xr:uid="{00000000-0005-0000-0000-0000015E0000}"/>
    <cellStyle name="Normal 3 31 17 3" xfId="24027" xr:uid="{00000000-0005-0000-0000-0000025E0000}"/>
    <cellStyle name="Normal 3 31 18" xfId="24028" xr:uid="{00000000-0005-0000-0000-0000035E0000}"/>
    <cellStyle name="Normal 3 31 18 2" xfId="24029" xr:uid="{00000000-0005-0000-0000-0000045E0000}"/>
    <cellStyle name="Normal 3 31 18 2 2" xfId="24030" xr:uid="{00000000-0005-0000-0000-0000055E0000}"/>
    <cellStyle name="Normal 3 31 18 3" xfId="24031" xr:uid="{00000000-0005-0000-0000-0000065E0000}"/>
    <cellStyle name="Normal 3 31 19" xfId="24032" xr:uid="{00000000-0005-0000-0000-0000075E0000}"/>
    <cellStyle name="Normal 3 31 19 2" xfId="24033" xr:uid="{00000000-0005-0000-0000-0000085E0000}"/>
    <cellStyle name="Normal 3 31 19 2 2" xfId="24034" xr:uid="{00000000-0005-0000-0000-0000095E0000}"/>
    <cellStyle name="Normal 3 31 19 3" xfId="24035" xr:uid="{00000000-0005-0000-0000-00000A5E0000}"/>
    <cellStyle name="Normal 3 31 2" xfId="24036" xr:uid="{00000000-0005-0000-0000-00000B5E0000}"/>
    <cellStyle name="Normal 3 31 2 2" xfId="24037" xr:uid="{00000000-0005-0000-0000-00000C5E0000}"/>
    <cellStyle name="Normal 3 31 2 2 2" xfId="24038" xr:uid="{00000000-0005-0000-0000-00000D5E0000}"/>
    <cellStyle name="Normal 3 31 2 3" xfId="24039" xr:uid="{00000000-0005-0000-0000-00000E5E0000}"/>
    <cellStyle name="Normal 3 31 20" xfId="24040" xr:uid="{00000000-0005-0000-0000-00000F5E0000}"/>
    <cellStyle name="Normal 3 31 20 2" xfId="24041" xr:uid="{00000000-0005-0000-0000-0000105E0000}"/>
    <cellStyle name="Normal 3 31 20 2 2" xfId="24042" xr:uid="{00000000-0005-0000-0000-0000115E0000}"/>
    <cellStyle name="Normal 3 31 20 3" xfId="24043" xr:uid="{00000000-0005-0000-0000-0000125E0000}"/>
    <cellStyle name="Normal 3 31 21" xfId="24044" xr:uid="{00000000-0005-0000-0000-0000135E0000}"/>
    <cellStyle name="Normal 3 31 21 2" xfId="24045" xr:uid="{00000000-0005-0000-0000-0000145E0000}"/>
    <cellStyle name="Normal 3 31 21 2 2" xfId="24046" xr:uid="{00000000-0005-0000-0000-0000155E0000}"/>
    <cellStyle name="Normal 3 31 21 3" xfId="24047" xr:uid="{00000000-0005-0000-0000-0000165E0000}"/>
    <cellStyle name="Normal 3 31 22" xfId="24048" xr:uid="{00000000-0005-0000-0000-0000175E0000}"/>
    <cellStyle name="Normal 3 31 22 2" xfId="24049" xr:uid="{00000000-0005-0000-0000-0000185E0000}"/>
    <cellStyle name="Normal 3 31 22 2 2" xfId="24050" xr:uid="{00000000-0005-0000-0000-0000195E0000}"/>
    <cellStyle name="Normal 3 31 22 3" xfId="24051" xr:uid="{00000000-0005-0000-0000-00001A5E0000}"/>
    <cellStyle name="Normal 3 31 23" xfId="24052" xr:uid="{00000000-0005-0000-0000-00001B5E0000}"/>
    <cellStyle name="Normal 3 31 23 2" xfId="24053" xr:uid="{00000000-0005-0000-0000-00001C5E0000}"/>
    <cellStyle name="Normal 3 31 23 2 2" xfId="24054" xr:uid="{00000000-0005-0000-0000-00001D5E0000}"/>
    <cellStyle name="Normal 3 31 23 3" xfId="24055" xr:uid="{00000000-0005-0000-0000-00001E5E0000}"/>
    <cellStyle name="Normal 3 31 24" xfId="24056" xr:uid="{00000000-0005-0000-0000-00001F5E0000}"/>
    <cellStyle name="Normal 3 31 24 2" xfId="24057" xr:uid="{00000000-0005-0000-0000-0000205E0000}"/>
    <cellStyle name="Normal 3 31 25" xfId="24058" xr:uid="{00000000-0005-0000-0000-0000215E0000}"/>
    <cellStyle name="Normal 3 31 3" xfId="24059" xr:uid="{00000000-0005-0000-0000-0000225E0000}"/>
    <cellStyle name="Normal 3 31 3 2" xfId="24060" xr:uid="{00000000-0005-0000-0000-0000235E0000}"/>
    <cellStyle name="Normal 3 31 3 2 2" xfId="24061" xr:uid="{00000000-0005-0000-0000-0000245E0000}"/>
    <cellStyle name="Normal 3 31 3 3" xfId="24062" xr:uid="{00000000-0005-0000-0000-0000255E0000}"/>
    <cellStyle name="Normal 3 31 4" xfId="24063" xr:uid="{00000000-0005-0000-0000-0000265E0000}"/>
    <cellStyle name="Normal 3 31 4 2" xfId="24064" xr:uid="{00000000-0005-0000-0000-0000275E0000}"/>
    <cellStyle name="Normal 3 31 4 2 2" xfId="24065" xr:uid="{00000000-0005-0000-0000-0000285E0000}"/>
    <cellStyle name="Normal 3 31 4 3" xfId="24066" xr:uid="{00000000-0005-0000-0000-0000295E0000}"/>
    <cellStyle name="Normal 3 31 5" xfId="24067" xr:uid="{00000000-0005-0000-0000-00002A5E0000}"/>
    <cellStyle name="Normal 3 31 5 2" xfId="24068" xr:uid="{00000000-0005-0000-0000-00002B5E0000}"/>
    <cellStyle name="Normal 3 31 5 2 2" xfId="24069" xr:uid="{00000000-0005-0000-0000-00002C5E0000}"/>
    <cellStyle name="Normal 3 31 5 3" xfId="24070" xr:uid="{00000000-0005-0000-0000-00002D5E0000}"/>
    <cellStyle name="Normal 3 31 6" xfId="24071" xr:uid="{00000000-0005-0000-0000-00002E5E0000}"/>
    <cellStyle name="Normal 3 31 6 2" xfId="24072" xr:uid="{00000000-0005-0000-0000-00002F5E0000}"/>
    <cellStyle name="Normal 3 31 6 2 2" xfId="24073" xr:uid="{00000000-0005-0000-0000-0000305E0000}"/>
    <cellStyle name="Normal 3 31 6 3" xfId="24074" xr:uid="{00000000-0005-0000-0000-0000315E0000}"/>
    <cellStyle name="Normal 3 31 7" xfId="24075" xr:uid="{00000000-0005-0000-0000-0000325E0000}"/>
    <cellStyle name="Normal 3 31 7 2" xfId="24076" xr:uid="{00000000-0005-0000-0000-0000335E0000}"/>
    <cellStyle name="Normal 3 31 7 2 2" xfId="24077" xr:uid="{00000000-0005-0000-0000-0000345E0000}"/>
    <cellStyle name="Normal 3 31 7 3" xfId="24078" xr:uid="{00000000-0005-0000-0000-0000355E0000}"/>
    <cellStyle name="Normal 3 31 8" xfId="24079" xr:uid="{00000000-0005-0000-0000-0000365E0000}"/>
    <cellStyle name="Normal 3 31 8 2" xfId="24080" xr:uid="{00000000-0005-0000-0000-0000375E0000}"/>
    <cellStyle name="Normal 3 31 8 2 2" xfId="24081" xr:uid="{00000000-0005-0000-0000-0000385E0000}"/>
    <cellStyle name="Normal 3 31 8 3" xfId="24082" xr:uid="{00000000-0005-0000-0000-0000395E0000}"/>
    <cellStyle name="Normal 3 31 9" xfId="24083" xr:uid="{00000000-0005-0000-0000-00003A5E0000}"/>
    <cellStyle name="Normal 3 31 9 2" xfId="24084" xr:uid="{00000000-0005-0000-0000-00003B5E0000}"/>
    <cellStyle name="Normal 3 31 9 2 2" xfId="24085" xr:uid="{00000000-0005-0000-0000-00003C5E0000}"/>
    <cellStyle name="Normal 3 31 9 3" xfId="24086" xr:uid="{00000000-0005-0000-0000-00003D5E0000}"/>
    <cellStyle name="Normal 3 32" xfId="24087" xr:uid="{00000000-0005-0000-0000-00003E5E0000}"/>
    <cellStyle name="Normal 3 32 10" xfId="24088" xr:uid="{00000000-0005-0000-0000-00003F5E0000}"/>
    <cellStyle name="Normal 3 32 10 2" xfId="24089" xr:uid="{00000000-0005-0000-0000-0000405E0000}"/>
    <cellStyle name="Normal 3 32 10 2 2" xfId="24090" xr:uid="{00000000-0005-0000-0000-0000415E0000}"/>
    <cellStyle name="Normal 3 32 10 3" xfId="24091" xr:uid="{00000000-0005-0000-0000-0000425E0000}"/>
    <cellStyle name="Normal 3 32 11" xfId="24092" xr:uid="{00000000-0005-0000-0000-0000435E0000}"/>
    <cellStyle name="Normal 3 32 11 2" xfId="24093" xr:uid="{00000000-0005-0000-0000-0000445E0000}"/>
    <cellStyle name="Normal 3 32 11 2 2" xfId="24094" xr:uid="{00000000-0005-0000-0000-0000455E0000}"/>
    <cellStyle name="Normal 3 32 11 3" xfId="24095" xr:uid="{00000000-0005-0000-0000-0000465E0000}"/>
    <cellStyle name="Normal 3 32 12" xfId="24096" xr:uid="{00000000-0005-0000-0000-0000475E0000}"/>
    <cellStyle name="Normal 3 32 12 2" xfId="24097" xr:uid="{00000000-0005-0000-0000-0000485E0000}"/>
    <cellStyle name="Normal 3 32 12 2 2" xfId="24098" xr:uid="{00000000-0005-0000-0000-0000495E0000}"/>
    <cellStyle name="Normal 3 32 12 3" xfId="24099" xr:uid="{00000000-0005-0000-0000-00004A5E0000}"/>
    <cellStyle name="Normal 3 32 13" xfId="24100" xr:uid="{00000000-0005-0000-0000-00004B5E0000}"/>
    <cellStyle name="Normal 3 32 13 2" xfId="24101" xr:uid="{00000000-0005-0000-0000-00004C5E0000}"/>
    <cellStyle name="Normal 3 32 13 2 2" xfId="24102" xr:uid="{00000000-0005-0000-0000-00004D5E0000}"/>
    <cellStyle name="Normal 3 32 13 3" xfId="24103" xr:uid="{00000000-0005-0000-0000-00004E5E0000}"/>
    <cellStyle name="Normal 3 32 14" xfId="24104" xr:uid="{00000000-0005-0000-0000-00004F5E0000}"/>
    <cellStyle name="Normal 3 32 14 2" xfId="24105" xr:uid="{00000000-0005-0000-0000-0000505E0000}"/>
    <cellStyle name="Normal 3 32 14 2 2" xfId="24106" xr:uid="{00000000-0005-0000-0000-0000515E0000}"/>
    <cellStyle name="Normal 3 32 14 3" xfId="24107" xr:uid="{00000000-0005-0000-0000-0000525E0000}"/>
    <cellStyle name="Normal 3 32 15" xfId="24108" xr:uid="{00000000-0005-0000-0000-0000535E0000}"/>
    <cellStyle name="Normal 3 32 15 2" xfId="24109" xr:uid="{00000000-0005-0000-0000-0000545E0000}"/>
    <cellStyle name="Normal 3 32 15 2 2" xfId="24110" xr:uid="{00000000-0005-0000-0000-0000555E0000}"/>
    <cellStyle name="Normal 3 32 15 3" xfId="24111" xr:uid="{00000000-0005-0000-0000-0000565E0000}"/>
    <cellStyle name="Normal 3 32 16" xfId="24112" xr:uid="{00000000-0005-0000-0000-0000575E0000}"/>
    <cellStyle name="Normal 3 32 16 2" xfId="24113" xr:uid="{00000000-0005-0000-0000-0000585E0000}"/>
    <cellStyle name="Normal 3 32 16 2 2" xfId="24114" xr:uid="{00000000-0005-0000-0000-0000595E0000}"/>
    <cellStyle name="Normal 3 32 16 3" xfId="24115" xr:uid="{00000000-0005-0000-0000-00005A5E0000}"/>
    <cellStyle name="Normal 3 32 17" xfId="24116" xr:uid="{00000000-0005-0000-0000-00005B5E0000}"/>
    <cellStyle name="Normal 3 32 17 2" xfId="24117" xr:uid="{00000000-0005-0000-0000-00005C5E0000}"/>
    <cellStyle name="Normal 3 32 17 2 2" xfId="24118" xr:uid="{00000000-0005-0000-0000-00005D5E0000}"/>
    <cellStyle name="Normal 3 32 17 3" xfId="24119" xr:uid="{00000000-0005-0000-0000-00005E5E0000}"/>
    <cellStyle name="Normal 3 32 18" xfId="24120" xr:uid="{00000000-0005-0000-0000-00005F5E0000}"/>
    <cellStyle name="Normal 3 32 18 2" xfId="24121" xr:uid="{00000000-0005-0000-0000-0000605E0000}"/>
    <cellStyle name="Normal 3 32 18 2 2" xfId="24122" xr:uid="{00000000-0005-0000-0000-0000615E0000}"/>
    <cellStyle name="Normal 3 32 18 3" xfId="24123" xr:uid="{00000000-0005-0000-0000-0000625E0000}"/>
    <cellStyle name="Normal 3 32 19" xfId="24124" xr:uid="{00000000-0005-0000-0000-0000635E0000}"/>
    <cellStyle name="Normal 3 32 19 2" xfId="24125" xr:uid="{00000000-0005-0000-0000-0000645E0000}"/>
    <cellStyle name="Normal 3 32 19 2 2" xfId="24126" xr:uid="{00000000-0005-0000-0000-0000655E0000}"/>
    <cellStyle name="Normal 3 32 19 3" xfId="24127" xr:uid="{00000000-0005-0000-0000-0000665E0000}"/>
    <cellStyle name="Normal 3 32 2" xfId="24128" xr:uid="{00000000-0005-0000-0000-0000675E0000}"/>
    <cellStyle name="Normal 3 32 2 2" xfId="24129" xr:uid="{00000000-0005-0000-0000-0000685E0000}"/>
    <cellStyle name="Normal 3 32 2 2 2" xfId="24130" xr:uid="{00000000-0005-0000-0000-0000695E0000}"/>
    <cellStyle name="Normal 3 32 2 3" xfId="24131" xr:uid="{00000000-0005-0000-0000-00006A5E0000}"/>
    <cellStyle name="Normal 3 32 20" xfId="24132" xr:uid="{00000000-0005-0000-0000-00006B5E0000}"/>
    <cellStyle name="Normal 3 32 20 2" xfId="24133" xr:uid="{00000000-0005-0000-0000-00006C5E0000}"/>
    <cellStyle name="Normal 3 32 20 2 2" xfId="24134" xr:uid="{00000000-0005-0000-0000-00006D5E0000}"/>
    <cellStyle name="Normal 3 32 20 3" xfId="24135" xr:uid="{00000000-0005-0000-0000-00006E5E0000}"/>
    <cellStyle name="Normal 3 32 21" xfId="24136" xr:uid="{00000000-0005-0000-0000-00006F5E0000}"/>
    <cellStyle name="Normal 3 32 21 2" xfId="24137" xr:uid="{00000000-0005-0000-0000-0000705E0000}"/>
    <cellStyle name="Normal 3 32 21 2 2" xfId="24138" xr:uid="{00000000-0005-0000-0000-0000715E0000}"/>
    <cellStyle name="Normal 3 32 21 3" xfId="24139" xr:uid="{00000000-0005-0000-0000-0000725E0000}"/>
    <cellStyle name="Normal 3 32 22" xfId="24140" xr:uid="{00000000-0005-0000-0000-0000735E0000}"/>
    <cellStyle name="Normal 3 32 22 2" xfId="24141" xr:uid="{00000000-0005-0000-0000-0000745E0000}"/>
    <cellStyle name="Normal 3 32 22 2 2" xfId="24142" xr:uid="{00000000-0005-0000-0000-0000755E0000}"/>
    <cellStyle name="Normal 3 32 22 3" xfId="24143" xr:uid="{00000000-0005-0000-0000-0000765E0000}"/>
    <cellStyle name="Normal 3 32 23" xfId="24144" xr:uid="{00000000-0005-0000-0000-0000775E0000}"/>
    <cellStyle name="Normal 3 32 23 2" xfId="24145" xr:uid="{00000000-0005-0000-0000-0000785E0000}"/>
    <cellStyle name="Normal 3 32 23 2 2" xfId="24146" xr:uid="{00000000-0005-0000-0000-0000795E0000}"/>
    <cellStyle name="Normal 3 32 23 3" xfId="24147" xr:uid="{00000000-0005-0000-0000-00007A5E0000}"/>
    <cellStyle name="Normal 3 32 24" xfId="24148" xr:uid="{00000000-0005-0000-0000-00007B5E0000}"/>
    <cellStyle name="Normal 3 32 24 2" xfId="24149" xr:uid="{00000000-0005-0000-0000-00007C5E0000}"/>
    <cellStyle name="Normal 3 32 25" xfId="24150" xr:uid="{00000000-0005-0000-0000-00007D5E0000}"/>
    <cellStyle name="Normal 3 32 3" xfId="24151" xr:uid="{00000000-0005-0000-0000-00007E5E0000}"/>
    <cellStyle name="Normal 3 32 3 2" xfId="24152" xr:uid="{00000000-0005-0000-0000-00007F5E0000}"/>
    <cellStyle name="Normal 3 32 3 2 2" xfId="24153" xr:uid="{00000000-0005-0000-0000-0000805E0000}"/>
    <cellStyle name="Normal 3 32 3 3" xfId="24154" xr:uid="{00000000-0005-0000-0000-0000815E0000}"/>
    <cellStyle name="Normal 3 32 4" xfId="24155" xr:uid="{00000000-0005-0000-0000-0000825E0000}"/>
    <cellStyle name="Normal 3 32 4 2" xfId="24156" xr:uid="{00000000-0005-0000-0000-0000835E0000}"/>
    <cellStyle name="Normal 3 32 4 2 2" xfId="24157" xr:uid="{00000000-0005-0000-0000-0000845E0000}"/>
    <cellStyle name="Normal 3 32 4 3" xfId="24158" xr:uid="{00000000-0005-0000-0000-0000855E0000}"/>
    <cellStyle name="Normal 3 32 5" xfId="24159" xr:uid="{00000000-0005-0000-0000-0000865E0000}"/>
    <cellStyle name="Normal 3 32 5 2" xfId="24160" xr:uid="{00000000-0005-0000-0000-0000875E0000}"/>
    <cellStyle name="Normal 3 32 5 2 2" xfId="24161" xr:uid="{00000000-0005-0000-0000-0000885E0000}"/>
    <cellStyle name="Normal 3 32 5 3" xfId="24162" xr:uid="{00000000-0005-0000-0000-0000895E0000}"/>
    <cellStyle name="Normal 3 32 6" xfId="24163" xr:uid="{00000000-0005-0000-0000-00008A5E0000}"/>
    <cellStyle name="Normal 3 32 6 2" xfId="24164" xr:uid="{00000000-0005-0000-0000-00008B5E0000}"/>
    <cellStyle name="Normal 3 32 6 2 2" xfId="24165" xr:uid="{00000000-0005-0000-0000-00008C5E0000}"/>
    <cellStyle name="Normal 3 32 6 3" xfId="24166" xr:uid="{00000000-0005-0000-0000-00008D5E0000}"/>
    <cellStyle name="Normal 3 32 7" xfId="24167" xr:uid="{00000000-0005-0000-0000-00008E5E0000}"/>
    <cellStyle name="Normal 3 32 7 2" xfId="24168" xr:uid="{00000000-0005-0000-0000-00008F5E0000}"/>
    <cellStyle name="Normal 3 32 7 2 2" xfId="24169" xr:uid="{00000000-0005-0000-0000-0000905E0000}"/>
    <cellStyle name="Normal 3 32 7 3" xfId="24170" xr:uid="{00000000-0005-0000-0000-0000915E0000}"/>
    <cellStyle name="Normal 3 32 8" xfId="24171" xr:uid="{00000000-0005-0000-0000-0000925E0000}"/>
    <cellStyle name="Normal 3 32 8 2" xfId="24172" xr:uid="{00000000-0005-0000-0000-0000935E0000}"/>
    <cellStyle name="Normal 3 32 8 2 2" xfId="24173" xr:uid="{00000000-0005-0000-0000-0000945E0000}"/>
    <cellStyle name="Normal 3 32 8 3" xfId="24174" xr:uid="{00000000-0005-0000-0000-0000955E0000}"/>
    <cellStyle name="Normal 3 32 9" xfId="24175" xr:uid="{00000000-0005-0000-0000-0000965E0000}"/>
    <cellStyle name="Normal 3 32 9 2" xfId="24176" xr:uid="{00000000-0005-0000-0000-0000975E0000}"/>
    <cellStyle name="Normal 3 32 9 2 2" xfId="24177" xr:uid="{00000000-0005-0000-0000-0000985E0000}"/>
    <cellStyle name="Normal 3 32 9 3" xfId="24178" xr:uid="{00000000-0005-0000-0000-0000995E0000}"/>
    <cellStyle name="Normal 3 33" xfId="24179" xr:uid="{00000000-0005-0000-0000-00009A5E0000}"/>
    <cellStyle name="Normal 3 33 10" xfId="24180" xr:uid="{00000000-0005-0000-0000-00009B5E0000}"/>
    <cellStyle name="Normal 3 33 10 2" xfId="24181" xr:uid="{00000000-0005-0000-0000-00009C5E0000}"/>
    <cellStyle name="Normal 3 33 10 2 2" xfId="24182" xr:uid="{00000000-0005-0000-0000-00009D5E0000}"/>
    <cellStyle name="Normal 3 33 10 3" xfId="24183" xr:uid="{00000000-0005-0000-0000-00009E5E0000}"/>
    <cellStyle name="Normal 3 33 11" xfId="24184" xr:uid="{00000000-0005-0000-0000-00009F5E0000}"/>
    <cellStyle name="Normal 3 33 11 2" xfId="24185" xr:uid="{00000000-0005-0000-0000-0000A05E0000}"/>
    <cellStyle name="Normal 3 33 11 2 2" xfId="24186" xr:uid="{00000000-0005-0000-0000-0000A15E0000}"/>
    <cellStyle name="Normal 3 33 11 3" xfId="24187" xr:uid="{00000000-0005-0000-0000-0000A25E0000}"/>
    <cellStyle name="Normal 3 33 12" xfId="24188" xr:uid="{00000000-0005-0000-0000-0000A35E0000}"/>
    <cellStyle name="Normal 3 33 12 2" xfId="24189" xr:uid="{00000000-0005-0000-0000-0000A45E0000}"/>
    <cellStyle name="Normal 3 33 12 2 2" xfId="24190" xr:uid="{00000000-0005-0000-0000-0000A55E0000}"/>
    <cellStyle name="Normal 3 33 12 3" xfId="24191" xr:uid="{00000000-0005-0000-0000-0000A65E0000}"/>
    <cellStyle name="Normal 3 33 13" xfId="24192" xr:uid="{00000000-0005-0000-0000-0000A75E0000}"/>
    <cellStyle name="Normal 3 33 13 2" xfId="24193" xr:uid="{00000000-0005-0000-0000-0000A85E0000}"/>
    <cellStyle name="Normal 3 33 13 2 2" xfId="24194" xr:uid="{00000000-0005-0000-0000-0000A95E0000}"/>
    <cellStyle name="Normal 3 33 13 3" xfId="24195" xr:uid="{00000000-0005-0000-0000-0000AA5E0000}"/>
    <cellStyle name="Normal 3 33 14" xfId="24196" xr:uid="{00000000-0005-0000-0000-0000AB5E0000}"/>
    <cellStyle name="Normal 3 33 14 2" xfId="24197" xr:uid="{00000000-0005-0000-0000-0000AC5E0000}"/>
    <cellStyle name="Normal 3 33 14 2 2" xfId="24198" xr:uid="{00000000-0005-0000-0000-0000AD5E0000}"/>
    <cellStyle name="Normal 3 33 14 3" xfId="24199" xr:uid="{00000000-0005-0000-0000-0000AE5E0000}"/>
    <cellStyle name="Normal 3 33 15" xfId="24200" xr:uid="{00000000-0005-0000-0000-0000AF5E0000}"/>
    <cellStyle name="Normal 3 33 15 2" xfId="24201" xr:uid="{00000000-0005-0000-0000-0000B05E0000}"/>
    <cellStyle name="Normal 3 33 15 2 2" xfId="24202" xr:uid="{00000000-0005-0000-0000-0000B15E0000}"/>
    <cellStyle name="Normal 3 33 15 3" xfId="24203" xr:uid="{00000000-0005-0000-0000-0000B25E0000}"/>
    <cellStyle name="Normal 3 33 16" xfId="24204" xr:uid="{00000000-0005-0000-0000-0000B35E0000}"/>
    <cellStyle name="Normal 3 33 16 2" xfId="24205" xr:uid="{00000000-0005-0000-0000-0000B45E0000}"/>
    <cellStyle name="Normal 3 33 16 2 2" xfId="24206" xr:uid="{00000000-0005-0000-0000-0000B55E0000}"/>
    <cellStyle name="Normal 3 33 16 3" xfId="24207" xr:uid="{00000000-0005-0000-0000-0000B65E0000}"/>
    <cellStyle name="Normal 3 33 17" xfId="24208" xr:uid="{00000000-0005-0000-0000-0000B75E0000}"/>
    <cellStyle name="Normal 3 33 17 2" xfId="24209" xr:uid="{00000000-0005-0000-0000-0000B85E0000}"/>
    <cellStyle name="Normal 3 33 17 2 2" xfId="24210" xr:uid="{00000000-0005-0000-0000-0000B95E0000}"/>
    <cellStyle name="Normal 3 33 17 3" xfId="24211" xr:uid="{00000000-0005-0000-0000-0000BA5E0000}"/>
    <cellStyle name="Normal 3 33 18" xfId="24212" xr:uid="{00000000-0005-0000-0000-0000BB5E0000}"/>
    <cellStyle name="Normal 3 33 18 2" xfId="24213" xr:uid="{00000000-0005-0000-0000-0000BC5E0000}"/>
    <cellStyle name="Normal 3 33 18 2 2" xfId="24214" xr:uid="{00000000-0005-0000-0000-0000BD5E0000}"/>
    <cellStyle name="Normal 3 33 18 3" xfId="24215" xr:uid="{00000000-0005-0000-0000-0000BE5E0000}"/>
    <cellStyle name="Normal 3 33 19" xfId="24216" xr:uid="{00000000-0005-0000-0000-0000BF5E0000}"/>
    <cellStyle name="Normal 3 33 19 2" xfId="24217" xr:uid="{00000000-0005-0000-0000-0000C05E0000}"/>
    <cellStyle name="Normal 3 33 19 2 2" xfId="24218" xr:uid="{00000000-0005-0000-0000-0000C15E0000}"/>
    <cellStyle name="Normal 3 33 19 3" xfId="24219" xr:uid="{00000000-0005-0000-0000-0000C25E0000}"/>
    <cellStyle name="Normal 3 33 2" xfId="24220" xr:uid="{00000000-0005-0000-0000-0000C35E0000}"/>
    <cellStyle name="Normal 3 33 2 2" xfId="24221" xr:uid="{00000000-0005-0000-0000-0000C45E0000}"/>
    <cellStyle name="Normal 3 33 2 2 2" xfId="24222" xr:uid="{00000000-0005-0000-0000-0000C55E0000}"/>
    <cellStyle name="Normal 3 33 2 3" xfId="24223" xr:uid="{00000000-0005-0000-0000-0000C65E0000}"/>
    <cellStyle name="Normal 3 33 20" xfId="24224" xr:uid="{00000000-0005-0000-0000-0000C75E0000}"/>
    <cellStyle name="Normal 3 33 20 2" xfId="24225" xr:uid="{00000000-0005-0000-0000-0000C85E0000}"/>
    <cellStyle name="Normal 3 33 20 2 2" xfId="24226" xr:uid="{00000000-0005-0000-0000-0000C95E0000}"/>
    <cellStyle name="Normal 3 33 20 3" xfId="24227" xr:uid="{00000000-0005-0000-0000-0000CA5E0000}"/>
    <cellStyle name="Normal 3 33 21" xfId="24228" xr:uid="{00000000-0005-0000-0000-0000CB5E0000}"/>
    <cellStyle name="Normal 3 33 21 2" xfId="24229" xr:uid="{00000000-0005-0000-0000-0000CC5E0000}"/>
    <cellStyle name="Normal 3 33 21 2 2" xfId="24230" xr:uid="{00000000-0005-0000-0000-0000CD5E0000}"/>
    <cellStyle name="Normal 3 33 21 3" xfId="24231" xr:uid="{00000000-0005-0000-0000-0000CE5E0000}"/>
    <cellStyle name="Normal 3 33 22" xfId="24232" xr:uid="{00000000-0005-0000-0000-0000CF5E0000}"/>
    <cellStyle name="Normal 3 33 22 2" xfId="24233" xr:uid="{00000000-0005-0000-0000-0000D05E0000}"/>
    <cellStyle name="Normal 3 33 22 2 2" xfId="24234" xr:uid="{00000000-0005-0000-0000-0000D15E0000}"/>
    <cellStyle name="Normal 3 33 22 3" xfId="24235" xr:uid="{00000000-0005-0000-0000-0000D25E0000}"/>
    <cellStyle name="Normal 3 33 23" xfId="24236" xr:uid="{00000000-0005-0000-0000-0000D35E0000}"/>
    <cellStyle name="Normal 3 33 23 2" xfId="24237" xr:uid="{00000000-0005-0000-0000-0000D45E0000}"/>
    <cellStyle name="Normal 3 33 23 2 2" xfId="24238" xr:uid="{00000000-0005-0000-0000-0000D55E0000}"/>
    <cellStyle name="Normal 3 33 23 3" xfId="24239" xr:uid="{00000000-0005-0000-0000-0000D65E0000}"/>
    <cellStyle name="Normal 3 33 24" xfId="24240" xr:uid="{00000000-0005-0000-0000-0000D75E0000}"/>
    <cellStyle name="Normal 3 33 24 2" xfId="24241" xr:uid="{00000000-0005-0000-0000-0000D85E0000}"/>
    <cellStyle name="Normal 3 33 25" xfId="24242" xr:uid="{00000000-0005-0000-0000-0000D95E0000}"/>
    <cellStyle name="Normal 3 33 3" xfId="24243" xr:uid="{00000000-0005-0000-0000-0000DA5E0000}"/>
    <cellStyle name="Normal 3 33 3 2" xfId="24244" xr:uid="{00000000-0005-0000-0000-0000DB5E0000}"/>
    <cellStyle name="Normal 3 33 3 2 2" xfId="24245" xr:uid="{00000000-0005-0000-0000-0000DC5E0000}"/>
    <cellStyle name="Normal 3 33 3 3" xfId="24246" xr:uid="{00000000-0005-0000-0000-0000DD5E0000}"/>
    <cellStyle name="Normal 3 33 4" xfId="24247" xr:uid="{00000000-0005-0000-0000-0000DE5E0000}"/>
    <cellStyle name="Normal 3 33 4 2" xfId="24248" xr:uid="{00000000-0005-0000-0000-0000DF5E0000}"/>
    <cellStyle name="Normal 3 33 4 2 2" xfId="24249" xr:uid="{00000000-0005-0000-0000-0000E05E0000}"/>
    <cellStyle name="Normal 3 33 4 3" xfId="24250" xr:uid="{00000000-0005-0000-0000-0000E15E0000}"/>
    <cellStyle name="Normal 3 33 5" xfId="24251" xr:uid="{00000000-0005-0000-0000-0000E25E0000}"/>
    <cellStyle name="Normal 3 33 5 2" xfId="24252" xr:uid="{00000000-0005-0000-0000-0000E35E0000}"/>
    <cellStyle name="Normal 3 33 5 2 2" xfId="24253" xr:uid="{00000000-0005-0000-0000-0000E45E0000}"/>
    <cellStyle name="Normal 3 33 5 3" xfId="24254" xr:uid="{00000000-0005-0000-0000-0000E55E0000}"/>
    <cellStyle name="Normal 3 33 6" xfId="24255" xr:uid="{00000000-0005-0000-0000-0000E65E0000}"/>
    <cellStyle name="Normal 3 33 6 2" xfId="24256" xr:uid="{00000000-0005-0000-0000-0000E75E0000}"/>
    <cellStyle name="Normal 3 33 6 2 2" xfId="24257" xr:uid="{00000000-0005-0000-0000-0000E85E0000}"/>
    <cellStyle name="Normal 3 33 6 3" xfId="24258" xr:uid="{00000000-0005-0000-0000-0000E95E0000}"/>
    <cellStyle name="Normal 3 33 7" xfId="24259" xr:uid="{00000000-0005-0000-0000-0000EA5E0000}"/>
    <cellStyle name="Normal 3 33 7 2" xfId="24260" xr:uid="{00000000-0005-0000-0000-0000EB5E0000}"/>
    <cellStyle name="Normal 3 33 7 2 2" xfId="24261" xr:uid="{00000000-0005-0000-0000-0000EC5E0000}"/>
    <cellStyle name="Normal 3 33 7 3" xfId="24262" xr:uid="{00000000-0005-0000-0000-0000ED5E0000}"/>
    <cellStyle name="Normal 3 33 8" xfId="24263" xr:uid="{00000000-0005-0000-0000-0000EE5E0000}"/>
    <cellStyle name="Normal 3 33 8 2" xfId="24264" xr:uid="{00000000-0005-0000-0000-0000EF5E0000}"/>
    <cellStyle name="Normal 3 33 8 2 2" xfId="24265" xr:uid="{00000000-0005-0000-0000-0000F05E0000}"/>
    <cellStyle name="Normal 3 33 8 3" xfId="24266" xr:uid="{00000000-0005-0000-0000-0000F15E0000}"/>
    <cellStyle name="Normal 3 33 9" xfId="24267" xr:uid="{00000000-0005-0000-0000-0000F25E0000}"/>
    <cellStyle name="Normal 3 33 9 2" xfId="24268" xr:uid="{00000000-0005-0000-0000-0000F35E0000}"/>
    <cellStyle name="Normal 3 33 9 2 2" xfId="24269" xr:uid="{00000000-0005-0000-0000-0000F45E0000}"/>
    <cellStyle name="Normal 3 33 9 3" xfId="24270" xr:uid="{00000000-0005-0000-0000-0000F55E0000}"/>
    <cellStyle name="Normal 3 34" xfId="24271" xr:uid="{00000000-0005-0000-0000-0000F65E0000}"/>
    <cellStyle name="Normal 3 34 2" xfId="24272" xr:uid="{00000000-0005-0000-0000-0000F75E0000}"/>
    <cellStyle name="Normal 3 34 2 2" xfId="24273" xr:uid="{00000000-0005-0000-0000-0000F85E0000}"/>
    <cellStyle name="Normal 3 34 3" xfId="24274" xr:uid="{00000000-0005-0000-0000-0000F95E0000}"/>
    <cellStyle name="Normal 3 35" xfId="24275" xr:uid="{00000000-0005-0000-0000-0000FA5E0000}"/>
    <cellStyle name="Normal 3 35 2" xfId="24276" xr:uid="{00000000-0005-0000-0000-0000FB5E0000}"/>
    <cellStyle name="Normal 3 35 2 2" xfId="24277" xr:uid="{00000000-0005-0000-0000-0000FC5E0000}"/>
    <cellStyle name="Normal 3 35 3" xfId="24278" xr:uid="{00000000-0005-0000-0000-0000FD5E0000}"/>
    <cellStyle name="Normal 3 36" xfId="24279" xr:uid="{00000000-0005-0000-0000-0000FE5E0000}"/>
    <cellStyle name="Normal 3 36 2" xfId="24280" xr:uid="{00000000-0005-0000-0000-0000FF5E0000}"/>
    <cellStyle name="Normal 3 36 2 2" xfId="24281" xr:uid="{00000000-0005-0000-0000-0000005F0000}"/>
    <cellStyle name="Normal 3 36 3" xfId="24282" xr:uid="{00000000-0005-0000-0000-0000015F0000}"/>
    <cellStyle name="Normal 3 37" xfId="24283" xr:uid="{00000000-0005-0000-0000-0000025F0000}"/>
    <cellStyle name="Normal 3 37 2" xfId="24284" xr:uid="{00000000-0005-0000-0000-0000035F0000}"/>
    <cellStyle name="Normal 3 37 2 2" xfId="24285" xr:uid="{00000000-0005-0000-0000-0000045F0000}"/>
    <cellStyle name="Normal 3 37 3" xfId="24286" xr:uid="{00000000-0005-0000-0000-0000055F0000}"/>
    <cellStyle name="Normal 3 38" xfId="24287" xr:uid="{00000000-0005-0000-0000-0000065F0000}"/>
    <cellStyle name="Normal 3 38 2" xfId="24288" xr:uid="{00000000-0005-0000-0000-0000075F0000}"/>
    <cellStyle name="Normal 3 38 2 2" xfId="24289" xr:uid="{00000000-0005-0000-0000-0000085F0000}"/>
    <cellStyle name="Normal 3 38 3" xfId="24290" xr:uid="{00000000-0005-0000-0000-0000095F0000}"/>
    <cellStyle name="Normal 3 39" xfId="24291" xr:uid="{00000000-0005-0000-0000-00000A5F0000}"/>
    <cellStyle name="Normal 3 39 2" xfId="24292" xr:uid="{00000000-0005-0000-0000-00000B5F0000}"/>
    <cellStyle name="Normal 3 39 2 2" xfId="24293" xr:uid="{00000000-0005-0000-0000-00000C5F0000}"/>
    <cellStyle name="Normal 3 39 3" xfId="24294" xr:uid="{00000000-0005-0000-0000-00000D5F0000}"/>
    <cellStyle name="Normal 3 4" xfId="24295" xr:uid="{00000000-0005-0000-0000-00000E5F0000}"/>
    <cellStyle name="Normal 3 4 10" xfId="24296" xr:uid="{00000000-0005-0000-0000-00000F5F0000}"/>
    <cellStyle name="Normal 3 4 10 2" xfId="24297" xr:uid="{00000000-0005-0000-0000-0000105F0000}"/>
    <cellStyle name="Normal 3 4 10 2 2" xfId="24298" xr:uid="{00000000-0005-0000-0000-0000115F0000}"/>
    <cellStyle name="Normal 3 4 10 2 2 2" xfId="24299" xr:uid="{00000000-0005-0000-0000-0000125F0000}"/>
    <cellStyle name="Normal 3 4 10 2 3" xfId="24300" xr:uid="{00000000-0005-0000-0000-0000135F0000}"/>
    <cellStyle name="Normal 3 4 10 3" xfId="24301" xr:uid="{00000000-0005-0000-0000-0000145F0000}"/>
    <cellStyle name="Normal 3 4 10 3 2" xfId="24302" xr:uid="{00000000-0005-0000-0000-0000155F0000}"/>
    <cellStyle name="Normal 3 4 10 4" xfId="24303" xr:uid="{00000000-0005-0000-0000-0000165F0000}"/>
    <cellStyle name="Normal 3 4 11" xfId="24304" xr:uid="{00000000-0005-0000-0000-0000175F0000}"/>
    <cellStyle name="Normal 3 4 11 2" xfId="24305" xr:uid="{00000000-0005-0000-0000-0000185F0000}"/>
    <cellStyle name="Normal 3 4 11 2 2" xfId="24306" xr:uid="{00000000-0005-0000-0000-0000195F0000}"/>
    <cellStyle name="Normal 3 4 11 3" xfId="24307" xr:uid="{00000000-0005-0000-0000-00001A5F0000}"/>
    <cellStyle name="Normal 3 4 11 3 2" xfId="24308" xr:uid="{00000000-0005-0000-0000-00001B5F0000}"/>
    <cellStyle name="Normal 3 4 11 4" xfId="24309" xr:uid="{00000000-0005-0000-0000-00001C5F0000}"/>
    <cellStyle name="Normal 3 4 12" xfId="24310" xr:uid="{00000000-0005-0000-0000-00001D5F0000}"/>
    <cellStyle name="Normal 3 4 12 2" xfId="24311" xr:uid="{00000000-0005-0000-0000-00001E5F0000}"/>
    <cellStyle name="Normal 3 4 12 2 2" xfId="24312" xr:uid="{00000000-0005-0000-0000-00001F5F0000}"/>
    <cellStyle name="Normal 3 4 12 3" xfId="24313" xr:uid="{00000000-0005-0000-0000-0000205F0000}"/>
    <cellStyle name="Normal 3 4 12 4" xfId="24314" xr:uid="{00000000-0005-0000-0000-0000215F0000}"/>
    <cellStyle name="Normal 3 4 13" xfId="24315" xr:uid="{00000000-0005-0000-0000-0000225F0000}"/>
    <cellStyle name="Normal 3 4 13 2" xfId="24316" xr:uid="{00000000-0005-0000-0000-0000235F0000}"/>
    <cellStyle name="Normal 3 4 13 2 2" xfId="24317" xr:uid="{00000000-0005-0000-0000-0000245F0000}"/>
    <cellStyle name="Normal 3 4 13 3" xfId="24318" xr:uid="{00000000-0005-0000-0000-0000255F0000}"/>
    <cellStyle name="Normal 3 4 14" xfId="24319" xr:uid="{00000000-0005-0000-0000-0000265F0000}"/>
    <cellStyle name="Normal 3 4 14 2" xfId="24320" xr:uid="{00000000-0005-0000-0000-0000275F0000}"/>
    <cellStyle name="Normal 3 4 14 2 2" xfId="24321" xr:uid="{00000000-0005-0000-0000-0000285F0000}"/>
    <cellStyle name="Normal 3 4 14 3" xfId="24322" xr:uid="{00000000-0005-0000-0000-0000295F0000}"/>
    <cellStyle name="Normal 3 4 15" xfId="24323" xr:uid="{00000000-0005-0000-0000-00002A5F0000}"/>
    <cellStyle name="Normal 3 4 15 2" xfId="24324" xr:uid="{00000000-0005-0000-0000-00002B5F0000}"/>
    <cellStyle name="Normal 3 4 15 2 2" xfId="24325" xr:uid="{00000000-0005-0000-0000-00002C5F0000}"/>
    <cellStyle name="Normal 3 4 15 3" xfId="24326" xr:uid="{00000000-0005-0000-0000-00002D5F0000}"/>
    <cellStyle name="Normal 3 4 16" xfId="24327" xr:uid="{00000000-0005-0000-0000-00002E5F0000}"/>
    <cellStyle name="Normal 3 4 16 2" xfId="24328" xr:uid="{00000000-0005-0000-0000-00002F5F0000}"/>
    <cellStyle name="Normal 3 4 16 2 2" xfId="24329" xr:uid="{00000000-0005-0000-0000-0000305F0000}"/>
    <cellStyle name="Normal 3 4 16 3" xfId="24330" xr:uid="{00000000-0005-0000-0000-0000315F0000}"/>
    <cellStyle name="Normal 3 4 17" xfId="24331" xr:uid="{00000000-0005-0000-0000-0000325F0000}"/>
    <cellStyle name="Normal 3 4 17 2" xfId="24332" xr:uid="{00000000-0005-0000-0000-0000335F0000}"/>
    <cellStyle name="Normal 3 4 17 2 2" xfId="24333" xr:uid="{00000000-0005-0000-0000-0000345F0000}"/>
    <cellStyle name="Normal 3 4 17 3" xfId="24334" xr:uid="{00000000-0005-0000-0000-0000355F0000}"/>
    <cellStyle name="Normal 3 4 18" xfId="24335" xr:uid="{00000000-0005-0000-0000-0000365F0000}"/>
    <cellStyle name="Normal 3 4 18 2" xfId="24336" xr:uid="{00000000-0005-0000-0000-0000375F0000}"/>
    <cellStyle name="Normal 3 4 18 2 2" xfId="24337" xr:uid="{00000000-0005-0000-0000-0000385F0000}"/>
    <cellStyle name="Normal 3 4 18 3" xfId="24338" xr:uid="{00000000-0005-0000-0000-0000395F0000}"/>
    <cellStyle name="Normal 3 4 19" xfId="24339" xr:uid="{00000000-0005-0000-0000-00003A5F0000}"/>
    <cellStyle name="Normal 3 4 19 2" xfId="24340" xr:uid="{00000000-0005-0000-0000-00003B5F0000}"/>
    <cellStyle name="Normal 3 4 19 2 2" xfId="24341" xr:uid="{00000000-0005-0000-0000-00003C5F0000}"/>
    <cellStyle name="Normal 3 4 19 3" xfId="24342" xr:uid="{00000000-0005-0000-0000-00003D5F0000}"/>
    <cellStyle name="Normal 3 4 2" xfId="24343" xr:uid="{00000000-0005-0000-0000-00003E5F0000}"/>
    <cellStyle name="Normal 3 4 2 2" xfId="24344" xr:uid="{00000000-0005-0000-0000-00003F5F0000}"/>
    <cellStyle name="Normal 3 4 2 2 2" xfId="24345" xr:uid="{00000000-0005-0000-0000-0000405F0000}"/>
    <cellStyle name="Normal 3 4 2 3" xfId="24346" xr:uid="{00000000-0005-0000-0000-0000415F0000}"/>
    <cellStyle name="Normal 3 4 2 3 2" xfId="24347" xr:uid="{00000000-0005-0000-0000-0000425F0000}"/>
    <cellStyle name="Normal 3 4 2 3 2 2" xfId="24348" xr:uid="{00000000-0005-0000-0000-0000435F0000}"/>
    <cellStyle name="Normal 3 4 2 3 2 2 2" xfId="24349" xr:uid="{00000000-0005-0000-0000-0000445F0000}"/>
    <cellStyle name="Normal 3 4 2 3 2 2 2 2" xfId="24350" xr:uid="{00000000-0005-0000-0000-0000455F0000}"/>
    <cellStyle name="Normal 3 4 2 3 2 2 3" xfId="24351" xr:uid="{00000000-0005-0000-0000-0000465F0000}"/>
    <cellStyle name="Normal 3 4 2 3 2 3" xfId="24352" xr:uid="{00000000-0005-0000-0000-0000475F0000}"/>
    <cellStyle name="Normal 3 4 2 3 2 3 2" xfId="24353" xr:uid="{00000000-0005-0000-0000-0000485F0000}"/>
    <cellStyle name="Normal 3 4 2 3 2 3 2 2" xfId="24354" xr:uid="{00000000-0005-0000-0000-0000495F0000}"/>
    <cellStyle name="Normal 3 4 2 3 2 3 3" xfId="24355" xr:uid="{00000000-0005-0000-0000-00004A5F0000}"/>
    <cellStyle name="Normal 3 4 2 3 2 4" xfId="24356" xr:uid="{00000000-0005-0000-0000-00004B5F0000}"/>
    <cellStyle name="Normal 3 4 2 3 2 4 2" xfId="24357" xr:uid="{00000000-0005-0000-0000-00004C5F0000}"/>
    <cellStyle name="Normal 3 4 2 3 2 5" xfId="24358" xr:uid="{00000000-0005-0000-0000-00004D5F0000}"/>
    <cellStyle name="Normal 3 4 2 3 2_Lcc_inputs" xfId="24359" xr:uid="{00000000-0005-0000-0000-00004E5F0000}"/>
    <cellStyle name="Normal 3 4 2 3 3" xfId="24360" xr:uid="{00000000-0005-0000-0000-00004F5F0000}"/>
    <cellStyle name="Normal 3 4 2 3 3 2" xfId="24361" xr:uid="{00000000-0005-0000-0000-0000505F0000}"/>
    <cellStyle name="Normal 3 4 2 3 3 2 2" xfId="24362" xr:uid="{00000000-0005-0000-0000-0000515F0000}"/>
    <cellStyle name="Normal 3 4 2 3 3 2 3" xfId="24363" xr:uid="{00000000-0005-0000-0000-0000525F0000}"/>
    <cellStyle name="Normal 3 4 2 3 3 3" xfId="24364" xr:uid="{00000000-0005-0000-0000-0000535F0000}"/>
    <cellStyle name="Normal 3 4 2 3 3 4" xfId="24365" xr:uid="{00000000-0005-0000-0000-0000545F0000}"/>
    <cellStyle name="Normal 3 4 2 3 3_Lcc_inputs" xfId="24366" xr:uid="{00000000-0005-0000-0000-0000555F0000}"/>
    <cellStyle name="Normal 3 4 2 3 4" xfId="24367" xr:uid="{00000000-0005-0000-0000-0000565F0000}"/>
    <cellStyle name="Normal 3 4 2 3 4 2" xfId="24368" xr:uid="{00000000-0005-0000-0000-0000575F0000}"/>
    <cellStyle name="Normal 3 4 2 3 4 2 2" xfId="24369" xr:uid="{00000000-0005-0000-0000-0000585F0000}"/>
    <cellStyle name="Normal 3 4 2 3 4 3" xfId="24370" xr:uid="{00000000-0005-0000-0000-0000595F0000}"/>
    <cellStyle name="Normal 3 4 2 3 5" xfId="24371" xr:uid="{00000000-0005-0000-0000-00005A5F0000}"/>
    <cellStyle name="Normal 3 4 2 3 5 2" xfId="24372" xr:uid="{00000000-0005-0000-0000-00005B5F0000}"/>
    <cellStyle name="Normal 3 4 2 3 6" xfId="24373" xr:uid="{00000000-0005-0000-0000-00005C5F0000}"/>
    <cellStyle name="Normal 3 4 2 3 7" xfId="24374" xr:uid="{00000000-0005-0000-0000-00005D5F0000}"/>
    <cellStyle name="Normal 3 4 2 3 8" xfId="24375" xr:uid="{00000000-0005-0000-0000-00005E5F0000}"/>
    <cellStyle name="Normal 3 4 2 3_Lcc_inputs" xfId="24376" xr:uid="{00000000-0005-0000-0000-00005F5F0000}"/>
    <cellStyle name="Normal 3 4 2 4" xfId="24377" xr:uid="{00000000-0005-0000-0000-0000605F0000}"/>
    <cellStyle name="Normal 3 4 2 4 2" xfId="24378" xr:uid="{00000000-0005-0000-0000-0000615F0000}"/>
    <cellStyle name="Normal 3 4 2 4 2 2" xfId="24379" xr:uid="{00000000-0005-0000-0000-0000625F0000}"/>
    <cellStyle name="Normal 3 4 2 4 2 2 2" xfId="24380" xr:uid="{00000000-0005-0000-0000-0000635F0000}"/>
    <cellStyle name="Normal 3 4 2 4 2 3" xfId="24381" xr:uid="{00000000-0005-0000-0000-0000645F0000}"/>
    <cellStyle name="Normal 3 4 2 4 3" xfId="24382" xr:uid="{00000000-0005-0000-0000-0000655F0000}"/>
    <cellStyle name="Normal 3 4 2 4 3 2" xfId="24383" xr:uid="{00000000-0005-0000-0000-0000665F0000}"/>
    <cellStyle name="Normal 3 4 2 4 3 2 2" xfId="24384" xr:uid="{00000000-0005-0000-0000-0000675F0000}"/>
    <cellStyle name="Normal 3 4 2 4 3 3" xfId="24385" xr:uid="{00000000-0005-0000-0000-0000685F0000}"/>
    <cellStyle name="Normal 3 4 2 4 4" xfId="24386" xr:uid="{00000000-0005-0000-0000-0000695F0000}"/>
    <cellStyle name="Normal 3 4 2 4 4 2" xfId="24387" xr:uid="{00000000-0005-0000-0000-00006A5F0000}"/>
    <cellStyle name="Normal 3 4 2 4 5" xfId="24388" xr:uid="{00000000-0005-0000-0000-00006B5F0000}"/>
    <cellStyle name="Normal 3 4 2 4_Lcc_inputs" xfId="24389" xr:uid="{00000000-0005-0000-0000-00006C5F0000}"/>
    <cellStyle name="Normal 3 4 2 5" xfId="24390" xr:uid="{00000000-0005-0000-0000-00006D5F0000}"/>
    <cellStyle name="Normal 3 4 2 5 2" xfId="24391" xr:uid="{00000000-0005-0000-0000-00006E5F0000}"/>
    <cellStyle name="Normal 3 4 2 5 2 2" xfId="24392" xr:uid="{00000000-0005-0000-0000-00006F5F0000}"/>
    <cellStyle name="Normal 3 4 2 5 2 2 2" xfId="24393" xr:uid="{00000000-0005-0000-0000-0000705F0000}"/>
    <cellStyle name="Normal 3 4 2 5 2 3" xfId="24394" xr:uid="{00000000-0005-0000-0000-0000715F0000}"/>
    <cellStyle name="Normal 3 4 2 5 3" xfId="24395" xr:uid="{00000000-0005-0000-0000-0000725F0000}"/>
    <cellStyle name="Normal 3 4 2 5 3 2" xfId="24396" xr:uid="{00000000-0005-0000-0000-0000735F0000}"/>
    <cellStyle name="Normal 3 4 2 5 4" xfId="24397" xr:uid="{00000000-0005-0000-0000-0000745F0000}"/>
    <cellStyle name="Normal 3 4 2 5_Lcc_inputs" xfId="24398" xr:uid="{00000000-0005-0000-0000-0000755F0000}"/>
    <cellStyle name="Normal 3 4 2 6" xfId="24399" xr:uid="{00000000-0005-0000-0000-0000765F0000}"/>
    <cellStyle name="Normal 3 4 2 6 2" xfId="24400" xr:uid="{00000000-0005-0000-0000-0000775F0000}"/>
    <cellStyle name="Normal 3 4 2 6 3" xfId="24401" xr:uid="{00000000-0005-0000-0000-0000785F0000}"/>
    <cellStyle name="Normal 3 4 2 7" xfId="24402" xr:uid="{00000000-0005-0000-0000-0000795F0000}"/>
    <cellStyle name="Normal 3 4 2 7 2" xfId="24403" xr:uid="{00000000-0005-0000-0000-00007A5F0000}"/>
    <cellStyle name="Normal 3 4 2 8" xfId="24404" xr:uid="{00000000-0005-0000-0000-00007B5F0000}"/>
    <cellStyle name="Normal 3 4 2 9" xfId="24405" xr:uid="{00000000-0005-0000-0000-00007C5F0000}"/>
    <cellStyle name="Normal 3 4 2_Lcc_inputs" xfId="24406" xr:uid="{00000000-0005-0000-0000-00007D5F0000}"/>
    <cellStyle name="Normal 3 4 20" xfId="24407" xr:uid="{00000000-0005-0000-0000-00007E5F0000}"/>
    <cellStyle name="Normal 3 4 20 2" xfId="24408" xr:uid="{00000000-0005-0000-0000-00007F5F0000}"/>
    <cellStyle name="Normal 3 4 20 2 2" xfId="24409" xr:uid="{00000000-0005-0000-0000-0000805F0000}"/>
    <cellStyle name="Normal 3 4 20 3" xfId="24410" xr:uid="{00000000-0005-0000-0000-0000815F0000}"/>
    <cellStyle name="Normal 3 4 21" xfId="24411" xr:uid="{00000000-0005-0000-0000-0000825F0000}"/>
    <cellStyle name="Normal 3 4 21 2" xfId="24412" xr:uid="{00000000-0005-0000-0000-0000835F0000}"/>
    <cellStyle name="Normal 3 4 21 2 2" xfId="24413" xr:uid="{00000000-0005-0000-0000-0000845F0000}"/>
    <cellStyle name="Normal 3 4 21 3" xfId="24414" xr:uid="{00000000-0005-0000-0000-0000855F0000}"/>
    <cellStyle name="Normal 3 4 22" xfId="24415" xr:uid="{00000000-0005-0000-0000-0000865F0000}"/>
    <cellStyle name="Normal 3 4 22 2" xfId="24416" xr:uid="{00000000-0005-0000-0000-0000875F0000}"/>
    <cellStyle name="Normal 3 4 22 2 2" xfId="24417" xr:uid="{00000000-0005-0000-0000-0000885F0000}"/>
    <cellStyle name="Normal 3 4 22 3" xfId="24418" xr:uid="{00000000-0005-0000-0000-0000895F0000}"/>
    <cellStyle name="Normal 3 4 23" xfId="24419" xr:uid="{00000000-0005-0000-0000-00008A5F0000}"/>
    <cellStyle name="Normal 3 4 23 2" xfId="24420" xr:uid="{00000000-0005-0000-0000-00008B5F0000}"/>
    <cellStyle name="Normal 3 4 23 2 2" xfId="24421" xr:uid="{00000000-0005-0000-0000-00008C5F0000}"/>
    <cellStyle name="Normal 3 4 23 3" xfId="24422" xr:uid="{00000000-0005-0000-0000-00008D5F0000}"/>
    <cellStyle name="Normal 3 4 24" xfId="24423" xr:uid="{00000000-0005-0000-0000-00008E5F0000}"/>
    <cellStyle name="Normal 3 4 24 2" xfId="24424" xr:uid="{00000000-0005-0000-0000-00008F5F0000}"/>
    <cellStyle name="Normal 3 4 24 3" xfId="24425" xr:uid="{00000000-0005-0000-0000-0000905F0000}"/>
    <cellStyle name="Normal 3 4 25" xfId="24426" xr:uid="{00000000-0005-0000-0000-0000915F0000}"/>
    <cellStyle name="Normal 3 4 26" xfId="24427" xr:uid="{00000000-0005-0000-0000-0000925F0000}"/>
    <cellStyle name="Normal 3 4 27" xfId="24428" xr:uid="{00000000-0005-0000-0000-0000935F0000}"/>
    <cellStyle name="Normal 3 4 28" xfId="24429" xr:uid="{00000000-0005-0000-0000-0000945F0000}"/>
    <cellStyle name="Normal 3 4 29" xfId="24430" xr:uid="{00000000-0005-0000-0000-0000955F0000}"/>
    <cellStyle name="Normal 3 4 3" xfId="24431" xr:uid="{00000000-0005-0000-0000-0000965F0000}"/>
    <cellStyle name="Normal 3 4 3 2" xfId="24432" xr:uid="{00000000-0005-0000-0000-0000975F0000}"/>
    <cellStyle name="Normal 3 4 3 2 2" xfId="24433" xr:uid="{00000000-0005-0000-0000-0000985F0000}"/>
    <cellStyle name="Normal 3 4 3 2 2 2" xfId="24434" xr:uid="{00000000-0005-0000-0000-0000995F0000}"/>
    <cellStyle name="Normal 3 4 3 2 2 2 2" xfId="24435" xr:uid="{00000000-0005-0000-0000-00009A5F0000}"/>
    <cellStyle name="Normal 3 4 3 2 2 2 2 2" xfId="24436" xr:uid="{00000000-0005-0000-0000-00009B5F0000}"/>
    <cellStyle name="Normal 3 4 3 2 2 2 3" xfId="24437" xr:uid="{00000000-0005-0000-0000-00009C5F0000}"/>
    <cellStyle name="Normal 3 4 3 2 2 3" xfId="24438" xr:uid="{00000000-0005-0000-0000-00009D5F0000}"/>
    <cellStyle name="Normal 3 4 3 2 2 3 2" xfId="24439" xr:uid="{00000000-0005-0000-0000-00009E5F0000}"/>
    <cellStyle name="Normal 3 4 3 2 2 3 2 2" xfId="24440" xr:uid="{00000000-0005-0000-0000-00009F5F0000}"/>
    <cellStyle name="Normal 3 4 3 2 2 3 3" xfId="24441" xr:uid="{00000000-0005-0000-0000-0000A05F0000}"/>
    <cellStyle name="Normal 3 4 3 2 2 4" xfId="24442" xr:uid="{00000000-0005-0000-0000-0000A15F0000}"/>
    <cellStyle name="Normal 3 4 3 2 2 4 2" xfId="24443" xr:uid="{00000000-0005-0000-0000-0000A25F0000}"/>
    <cellStyle name="Normal 3 4 3 2 2 5" xfId="24444" xr:uid="{00000000-0005-0000-0000-0000A35F0000}"/>
    <cellStyle name="Normal 3 4 3 2 2 6" xfId="24445" xr:uid="{00000000-0005-0000-0000-0000A45F0000}"/>
    <cellStyle name="Normal 3 4 3 2 2_Lcc_inputs" xfId="24446" xr:uid="{00000000-0005-0000-0000-0000A55F0000}"/>
    <cellStyle name="Normal 3 4 3 2 3" xfId="24447" xr:uid="{00000000-0005-0000-0000-0000A65F0000}"/>
    <cellStyle name="Normal 3 4 3 2 3 2" xfId="24448" xr:uid="{00000000-0005-0000-0000-0000A75F0000}"/>
    <cellStyle name="Normal 3 4 3 2 3 2 2" xfId="24449" xr:uid="{00000000-0005-0000-0000-0000A85F0000}"/>
    <cellStyle name="Normal 3 4 3 2 3 2 3" xfId="24450" xr:uid="{00000000-0005-0000-0000-0000A95F0000}"/>
    <cellStyle name="Normal 3 4 3 2 3 3" xfId="24451" xr:uid="{00000000-0005-0000-0000-0000AA5F0000}"/>
    <cellStyle name="Normal 3 4 3 2 3 4" xfId="24452" xr:uid="{00000000-0005-0000-0000-0000AB5F0000}"/>
    <cellStyle name="Normal 3 4 3 2 3_Lcc_inputs" xfId="24453" xr:uid="{00000000-0005-0000-0000-0000AC5F0000}"/>
    <cellStyle name="Normal 3 4 3 2 4" xfId="24454" xr:uid="{00000000-0005-0000-0000-0000AD5F0000}"/>
    <cellStyle name="Normal 3 4 3 2 4 2" xfId="24455" xr:uid="{00000000-0005-0000-0000-0000AE5F0000}"/>
    <cellStyle name="Normal 3 4 3 2 4 2 2" xfId="24456" xr:uid="{00000000-0005-0000-0000-0000AF5F0000}"/>
    <cellStyle name="Normal 3 4 3 2 4 3" xfId="24457" xr:uid="{00000000-0005-0000-0000-0000B05F0000}"/>
    <cellStyle name="Normal 3 4 3 2 5" xfId="24458" xr:uid="{00000000-0005-0000-0000-0000B15F0000}"/>
    <cellStyle name="Normal 3 4 3 2 5 2" xfId="24459" xr:uid="{00000000-0005-0000-0000-0000B25F0000}"/>
    <cellStyle name="Normal 3 4 3 2 6" xfId="24460" xr:uid="{00000000-0005-0000-0000-0000B35F0000}"/>
    <cellStyle name="Normal 3 4 3 2 7" xfId="24461" xr:uid="{00000000-0005-0000-0000-0000B45F0000}"/>
    <cellStyle name="Normal 3 4 3 2 8" xfId="24462" xr:uid="{00000000-0005-0000-0000-0000B55F0000}"/>
    <cellStyle name="Normal 3 4 3 2_Lcc_inputs" xfId="24463" xr:uid="{00000000-0005-0000-0000-0000B65F0000}"/>
    <cellStyle name="Normal 3 4 3 3" xfId="24464" xr:uid="{00000000-0005-0000-0000-0000B75F0000}"/>
    <cellStyle name="Normal 3 4 3 3 2" xfId="24465" xr:uid="{00000000-0005-0000-0000-0000B85F0000}"/>
    <cellStyle name="Normal 3 4 3 3 2 2" xfId="24466" xr:uid="{00000000-0005-0000-0000-0000B95F0000}"/>
    <cellStyle name="Normal 3 4 3 3 2 2 2" xfId="24467" xr:uid="{00000000-0005-0000-0000-0000BA5F0000}"/>
    <cellStyle name="Normal 3 4 3 3 2 3" xfId="24468" xr:uid="{00000000-0005-0000-0000-0000BB5F0000}"/>
    <cellStyle name="Normal 3 4 3 3 3" xfId="24469" xr:uid="{00000000-0005-0000-0000-0000BC5F0000}"/>
    <cellStyle name="Normal 3 4 3 3 3 2" xfId="24470" xr:uid="{00000000-0005-0000-0000-0000BD5F0000}"/>
    <cellStyle name="Normal 3 4 3 3 3 2 2" xfId="24471" xr:uid="{00000000-0005-0000-0000-0000BE5F0000}"/>
    <cellStyle name="Normal 3 4 3 3 3 3" xfId="24472" xr:uid="{00000000-0005-0000-0000-0000BF5F0000}"/>
    <cellStyle name="Normal 3 4 3 3 4" xfId="24473" xr:uid="{00000000-0005-0000-0000-0000C05F0000}"/>
    <cellStyle name="Normal 3 4 3 3 4 2" xfId="24474" xr:uid="{00000000-0005-0000-0000-0000C15F0000}"/>
    <cellStyle name="Normal 3 4 3 3 5" xfId="24475" xr:uid="{00000000-0005-0000-0000-0000C25F0000}"/>
    <cellStyle name="Normal 3 4 3 3 6" xfId="24476" xr:uid="{00000000-0005-0000-0000-0000C35F0000}"/>
    <cellStyle name="Normal 3 4 3 3_Lcc_inputs" xfId="24477" xr:uid="{00000000-0005-0000-0000-0000C45F0000}"/>
    <cellStyle name="Normal 3 4 3 4" xfId="24478" xr:uid="{00000000-0005-0000-0000-0000C55F0000}"/>
    <cellStyle name="Normal 3 4 3 4 2" xfId="24479" xr:uid="{00000000-0005-0000-0000-0000C65F0000}"/>
    <cellStyle name="Normal 3 4 3 4 2 2" xfId="24480" xr:uid="{00000000-0005-0000-0000-0000C75F0000}"/>
    <cellStyle name="Normal 3 4 3 4 2 3" xfId="24481" xr:uid="{00000000-0005-0000-0000-0000C85F0000}"/>
    <cellStyle name="Normal 3 4 3 4 3" xfId="24482" xr:uid="{00000000-0005-0000-0000-0000C95F0000}"/>
    <cellStyle name="Normal 3 4 3 4 4" xfId="24483" xr:uid="{00000000-0005-0000-0000-0000CA5F0000}"/>
    <cellStyle name="Normal 3 4 3 4_Lcc_inputs" xfId="24484" xr:uid="{00000000-0005-0000-0000-0000CB5F0000}"/>
    <cellStyle name="Normal 3 4 3 5" xfId="24485" xr:uid="{00000000-0005-0000-0000-0000CC5F0000}"/>
    <cellStyle name="Normal 3 4 3 5 2" xfId="24486" xr:uid="{00000000-0005-0000-0000-0000CD5F0000}"/>
    <cellStyle name="Normal 3 4 3 5 2 2" xfId="24487" xr:uid="{00000000-0005-0000-0000-0000CE5F0000}"/>
    <cellStyle name="Normal 3 4 3 5 3" xfId="24488" xr:uid="{00000000-0005-0000-0000-0000CF5F0000}"/>
    <cellStyle name="Normal 3 4 3 6" xfId="24489" xr:uid="{00000000-0005-0000-0000-0000D05F0000}"/>
    <cellStyle name="Normal 3 4 3 6 2" xfId="24490" xr:uid="{00000000-0005-0000-0000-0000D15F0000}"/>
    <cellStyle name="Normal 3 4 3 7" xfId="24491" xr:uid="{00000000-0005-0000-0000-0000D25F0000}"/>
    <cellStyle name="Normal 3 4 3 8" xfId="24492" xr:uid="{00000000-0005-0000-0000-0000D35F0000}"/>
    <cellStyle name="Normal 3 4 3 9" xfId="24493" xr:uid="{00000000-0005-0000-0000-0000D45F0000}"/>
    <cellStyle name="Normal 3 4 3_Lcc_inputs" xfId="24494" xr:uid="{00000000-0005-0000-0000-0000D55F0000}"/>
    <cellStyle name="Normal 3 4 30" xfId="24495" xr:uid="{00000000-0005-0000-0000-0000D65F0000}"/>
    <cellStyle name="Normal 3 4 31" xfId="24496" xr:uid="{00000000-0005-0000-0000-0000D75F0000}"/>
    <cellStyle name="Normal 3 4 32" xfId="24497" xr:uid="{00000000-0005-0000-0000-0000D85F0000}"/>
    <cellStyle name="Normal 3 4 4" xfId="24498" xr:uid="{00000000-0005-0000-0000-0000D95F0000}"/>
    <cellStyle name="Normal 3 4 4 2" xfId="24499" xr:uid="{00000000-0005-0000-0000-0000DA5F0000}"/>
    <cellStyle name="Normal 3 4 4 2 2" xfId="24500" xr:uid="{00000000-0005-0000-0000-0000DB5F0000}"/>
    <cellStyle name="Normal 3 4 4 2 2 2" xfId="24501" xr:uid="{00000000-0005-0000-0000-0000DC5F0000}"/>
    <cellStyle name="Normal 3 4 4 2 2 2 2" xfId="24502" xr:uid="{00000000-0005-0000-0000-0000DD5F0000}"/>
    <cellStyle name="Normal 3 4 4 2 2 2 2 2" xfId="24503" xr:uid="{00000000-0005-0000-0000-0000DE5F0000}"/>
    <cellStyle name="Normal 3 4 4 2 2 2 3" xfId="24504" xr:uid="{00000000-0005-0000-0000-0000DF5F0000}"/>
    <cellStyle name="Normal 3 4 4 2 2 3" xfId="24505" xr:uid="{00000000-0005-0000-0000-0000E05F0000}"/>
    <cellStyle name="Normal 3 4 4 2 2 3 2" xfId="24506" xr:uid="{00000000-0005-0000-0000-0000E15F0000}"/>
    <cellStyle name="Normal 3 4 4 2 2 3 2 2" xfId="24507" xr:uid="{00000000-0005-0000-0000-0000E25F0000}"/>
    <cellStyle name="Normal 3 4 4 2 2 3 3" xfId="24508" xr:uid="{00000000-0005-0000-0000-0000E35F0000}"/>
    <cellStyle name="Normal 3 4 4 2 2 4" xfId="24509" xr:uid="{00000000-0005-0000-0000-0000E45F0000}"/>
    <cellStyle name="Normal 3 4 4 2 2 4 2" xfId="24510" xr:uid="{00000000-0005-0000-0000-0000E55F0000}"/>
    <cellStyle name="Normal 3 4 4 2 2 5" xfId="24511" xr:uid="{00000000-0005-0000-0000-0000E65F0000}"/>
    <cellStyle name="Normal 3 4 4 2 2 6" xfId="24512" xr:uid="{00000000-0005-0000-0000-0000E75F0000}"/>
    <cellStyle name="Normal 3 4 4 2 2_Lcc_inputs" xfId="24513" xr:uid="{00000000-0005-0000-0000-0000E85F0000}"/>
    <cellStyle name="Normal 3 4 4 2 3" xfId="24514" xr:uid="{00000000-0005-0000-0000-0000E95F0000}"/>
    <cellStyle name="Normal 3 4 4 2 3 2" xfId="24515" xr:uid="{00000000-0005-0000-0000-0000EA5F0000}"/>
    <cellStyle name="Normal 3 4 4 2 3 2 2" xfId="24516" xr:uid="{00000000-0005-0000-0000-0000EB5F0000}"/>
    <cellStyle name="Normal 3 4 4 2 3 2 3" xfId="24517" xr:uid="{00000000-0005-0000-0000-0000EC5F0000}"/>
    <cellStyle name="Normal 3 4 4 2 3 3" xfId="24518" xr:uid="{00000000-0005-0000-0000-0000ED5F0000}"/>
    <cellStyle name="Normal 3 4 4 2 3 4" xfId="24519" xr:uid="{00000000-0005-0000-0000-0000EE5F0000}"/>
    <cellStyle name="Normal 3 4 4 2 3_Lcc_inputs" xfId="24520" xr:uid="{00000000-0005-0000-0000-0000EF5F0000}"/>
    <cellStyle name="Normal 3 4 4 2 4" xfId="24521" xr:uid="{00000000-0005-0000-0000-0000F05F0000}"/>
    <cellStyle name="Normal 3 4 4 2 4 2" xfId="24522" xr:uid="{00000000-0005-0000-0000-0000F15F0000}"/>
    <cellStyle name="Normal 3 4 4 2 4 2 2" xfId="24523" xr:uid="{00000000-0005-0000-0000-0000F25F0000}"/>
    <cellStyle name="Normal 3 4 4 2 4 3" xfId="24524" xr:uid="{00000000-0005-0000-0000-0000F35F0000}"/>
    <cellStyle name="Normal 3 4 4 2 5" xfId="24525" xr:uid="{00000000-0005-0000-0000-0000F45F0000}"/>
    <cellStyle name="Normal 3 4 4 2 5 2" xfId="24526" xr:uid="{00000000-0005-0000-0000-0000F55F0000}"/>
    <cellStyle name="Normal 3 4 4 2 6" xfId="24527" xr:uid="{00000000-0005-0000-0000-0000F65F0000}"/>
    <cellStyle name="Normal 3 4 4 2 7" xfId="24528" xr:uid="{00000000-0005-0000-0000-0000F75F0000}"/>
    <cellStyle name="Normal 3 4 4 2 8" xfId="24529" xr:uid="{00000000-0005-0000-0000-0000F85F0000}"/>
    <cellStyle name="Normal 3 4 4 2_Lcc_inputs" xfId="24530" xr:uid="{00000000-0005-0000-0000-0000F95F0000}"/>
    <cellStyle name="Normal 3 4 4 3" xfId="24531" xr:uid="{00000000-0005-0000-0000-0000FA5F0000}"/>
    <cellStyle name="Normal 3 4 4 3 2" xfId="24532" xr:uid="{00000000-0005-0000-0000-0000FB5F0000}"/>
    <cellStyle name="Normal 3 4 4 3 2 2" xfId="24533" xr:uid="{00000000-0005-0000-0000-0000FC5F0000}"/>
    <cellStyle name="Normal 3 4 4 3 2 2 2" xfId="24534" xr:uid="{00000000-0005-0000-0000-0000FD5F0000}"/>
    <cellStyle name="Normal 3 4 4 3 2 3" xfId="24535" xr:uid="{00000000-0005-0000-0000-0000FE5F0000}"/>
    <cellStyle name="Normal 3 4 4 3 3" xfId="24536" xr:uid="{00000000-0005-0000-0000-0000FF5F0000}"/>
    <cellStyle name="Normal 3 4 4 3 3 2" xfId="24537" xr:uid="{00000000-0005-0000-0000-000000600000}"/>
    <cellStyle name="Normal 3 4 4 3 3 2 2" xfId="24538" xr:uid="{00000000-0005-0000-0000-000001600000}"/>
    <cellStyle name="Normal 3 4 4 3 3 3" xfId="24539" xr:uid="{00000000-0005-0000-0000-000002600000}"/>
    <cellStyle name="Normal 3 4 4 3 4" xfId="24540" xr:uid="{00000000-0005-0000-0000-000003600000}"/>
    <cellStyle name="Normal 3 4 4 3 4 2" xfId="24541" xr:uid="{00000000-0005-0000-0000-000004600000}"/>
    <cellStyle name="Normal 3 4 4 3 5" xfId="24542" xr:uid="{00000000-0005-0000-0000-000005600000}"/>
    <cellStyle name="Normal 3 4 4 3 6" xfId="24543" xr:uid="{00000000-0005-0000-0000-000006600000}"/>
    <cellStyle name="Normal 3 4 4 3_Lcc_inputs" xfId="24544" xr:uid="{00000000-0005-0000-0000-000007600000}"/>
    <cellStyle name="Normal 3 4 4 4" xfId="24545" xr:uid="{00000000-0005-0000-0000-000008600000}"/>
    <cellStyle name="Normal 3 4 4 4 2" xfId="24546" xr:uid="{00000000-0005-0000-0000-000009600000}"/>
    <cellStyle name="Normal 3 4 4 4 2 2" xfId="24547" xr:uid="{00000000-0005-0000-0000-00000A600000}"/>
    <cellStyle name="Normal 3 4 4 4 2 3" xfId="24548" xr:uid="{00000000-0005-0000-0000-00000B600000}"/>
    <cellStyle name="Normal 3 4 4 4 3" xfId="24549" xr:uid="{00000000-0005-0000-0000-00000C600000}"/>
    <cellStyle name="Normal 3 4 4 4 4" xfId="24550" xr:uid="{00000000-0005-0000-0000-00000D600000}"/>
    <cellStyle name="Normal 3 4 4 4_Lcc_inputs" xfId="24551" xr:uid="{00000000-0005-0000-0000-00000E600000}"/>
    <cellStyle name="Normal 3 4 4 5" xfId="24552" xr:uid="{00000000-0005-0000-0000-00000F600000}"/>
    <cellStyle name="Normal 3 4 4 5 2" xfId="24553" xr:uid="{00000000-0005-0000-0000-000010600000}"/>
    <cellStyle name="Normal 3 4 4 5 2 2" xfId="24554" xr:uid="{00000000-0005-0000-0000-000011600000}"/>
    <cellStyle name="Normal 3 4 4 5 3" xfId="24555" xr:uid="{00000000-0005-0000-0000-000012600000}"/>
    <cellStyle name="Normal 3 4 4 6" xfId="24556" xr:uid="{00000000-0005-0000-0000-000013600000}"/>
    <cellStyle name="Normal 3 4 4 6 2" xfId="24557" xr:uid="{00000000-0005-0000-0000-000014600000}"/>
    <cellStyle name="Normal 3 4 4 7" xfId="24558" xr:uid="{00000000-0005-0000-0000-000015600000}"/>
    <cellStyle name="Normal 3 4 4 8" xfId="24559" xr:uid="{00000000-0005-0000-0000-000016600000}"/>
    <cellStyle name="Normal 3 4 4 9" xfId="24560" xr:uid="{00000000-0005-0000-0000-000017600000}"/>
    <cellStyle name="Normal 3 4 4_Lcc_inputs" xfId="24561" xr:uid="{00000000-0005-0000-0000-000018600000}"/>
    <cellStyle name="Normal 3 4 5" xfId="24562" xr:uid="{00000000-0005-0000-0000-000019600000}"/>
    <cellStyle name="Normal 3 4 5 2" xfId="24563" xr:uid="{00000000-0005-0000-0000-00001A600000}"/>
    <cellStyle name="Normal 3 4 5 2 2" xfId="24564" xr:uid="{00000000-0005-0000-0000-00001B600000}"/>
    <cellStyle name="Normal 3 4 5 2 2 2" xfId="24565" xr:uid="{00000000-0005-0000-0000-00001C600000}"/>
    <cellStyle name="Normal 3 4 5 2 2 2 2" xfId="24566" xr:uid="{00000000-0005-0000-0000-00001D600000}"/>
    <cellStyle name="Normal 3 4 5 2 2 3" xfId="24567" xr:uid="{00000000-0005-0000-0000-00001E600000}"/>
    <cellStyle name="Normal 3 4 5 2 2 4" xfId="24568" xr:uid="{00000000-0005-0000-0000-00001F600000}"/>
    <cellStyle name="Normal 3 4 5 2 3" xfId="24569" xr:uid="{00000000-0005-0000-0000-000020600000}"/>
    <cellStyle name="Normal 3 4 5 2 3 2" xfId="24570" xr:uid="{00000000-0005-0000-0000-000021600000}"/>
    <cellStyle name="Normal 3 4 5 2 3 2 2" xfId="24571" xr:uid="{00000000-0005-0000-0000-000022600000}"/>
    <cellStyle name="Normal 3 4 5 2 3 3" xfId="24572" xr:uid="{00000000-0005-0000-0000-000023600000}"/>
    <cellStyle name="Normal 3 4 5 2 4" xfId="24573" xr:uid="{00000000-0005-0000-0000-000024600000}"/>
    <cellStyle name="Normal 3 4 5 2 4 2" xfId="24574" xr:uid="{00000000-0005-0000-0000-000025600000}"/>
    <cellStyle name="Normal 3 4 5 2 5" xfId="24575" xr:uid="{00000000-0005-0000-0000-000026600000}"/>
    <cellStyle name="Normal 3 4 5 2 6" xfId="24576" xr:uid="{00000000-0005-0000-0000-000027600000}"/>
    <cellStyle name="Normal 3 4 5 2_Lcc_inputs" xfId="24577" xr:uid="{00000000-0005-0000-0000-000028600000}"/>
    <cellStyle name="Normal 3 4 5 3" xfId="24578" xr:uid="{00000000-0005-0000-0000-000029600000}"/>
    <cellStyle name="Normal 3 4 5 3 2" xfId="24579" xr:uid="{00000000-0005-0000-0000-00002A600000}"/>
    <cellStyle name="Normal 3 4 5 3 2 2" xfId="24580" xr:uid="{00000000-0005-0000-0000-00002B600000}"/>
    <cellStyle name="Normal 3 4 5 3 2 3" xfId="24581" xr:uid="{00000000-0005-0000-0000-00002C600000}"/>
    <cellStyle name="Normal 3 4 5 3 3" xfId="24582" xr:uid="{00000000-0005-0000-0000-00002D600000}"/>
    <cellStyle name="Normal 3 4 5 3 4" xfId="24583" xr:uid="{00000000-0005-0000-0000-00002E600000}"/>
    <cellStyle name="Normal 3 4 5 3_Lcc_inputs" xfId="24584" xr:uid="{00000000-0005-0000-0000-00002F600000}"/>
    <cellStyle name="Normal 3 4 5 4" xfId="24585" xr:uid="{00000000-0005-0000-0000-000030600000}"/>
    <cellStyle name="Normal 3 4 5 4 2" xfId="24586" xr:uid="{00000000-0005-0000-0000-000031600000}"/>
    <cellStyle name="Normal 3 4 5 4 2 2" xfId="24587" xr:uid="{00000000-0005-0000-0000-000032600000}"/>
    <cellStyle name="Normal 3 4 5 4 3" xfId="24588" xr:uid="{00000000-0005-0000-0000-000033600000}"/>
    <cellStyle name="Normal 3 4 5 5" xfId="24589" xr:uid="{00000000-0005-0000-0000-000034600000}"/>
    <cellStyle name="Normal 3 4 5 5 2" xfId="24590" xr:uid="{00000000-0005-0000-0000-000035600000}"/>
    <cellStyle name="Normal 3 4 5 6" xfId="24591" xr:uid="{00000000-0005-0000-0000-000036600000}"/>
    <cellStyle name="Normal 3 4 5 7" xfId="24592" xr:uid="{00000000-0005-0000-0000-000037600000}"/>
    <cellStyle name="Normal 3 4 5 8" xfId="24593" xr:uid="{00000000-0005-0000-0000-000038600000}"/>
    <cellStyle name="Normal 3 4 5_Lcc_inputs" xfId="24594" xr:uid="{00000000-0005-0000-0000-000039600000}"/>
    <cellStyle name="Normal 3 4 6" xfId="24595" xr:uid="{00000000-0005-0000-0000-00003A600000}"/>
    <cellStyle name="Normal 3 4 6 2" xfId="24596" xr:uid="{00000000-0005-0000-0000-00003B600000}"/>
    <cellStyle name="Normal 3 4 6 2 2" xfId="24597" xr:uid="{00000000-0005-0000-0000-00003C600000}"/>
    <cellStyle name="Normal 3 4 6 2 2 2" xfId="24598" xr:uid="{00000000-0005-0000-0000-00003D600000}"/>
    <cellStyle name="Normal 3 4 6 2 2 3" xfId="24599" xr:uid="{00000000-0005-0000-0000-00003E600000}"/>
    <cellStyle name="Normal 3 4 6 2 3" xfId="24600" xr:uid="{00000000-0005-0000-0000-00003F600000}"/>
    <cellStyle name="Normal 3 4 6 2 4" xfId="24601" xr:uid="{00000000-0005-0000-0000-000040600000}"/>
    <cellStyle name="Normal 3 4 6 2_Lcc_inputs" xfId="24602" xr:uid="{00000000-0005-0000-0000-000041600000}"/>
    <cellStyle name="Normal 3 4 6 3" xfId="24603" xr:uid="{00000000-0005-0000-0000-000042600000}"/>
    <cellStyle name="Normal 3 4 6 3 2" xfId="24604" xr:uid="{00000000-0005-0000-0000-000043600000}"/>
    <cellStyle name="Normal 3 4 6 3 2 2" xfId="24605" xr:uid="{00000000-0005-0000-0000-000044600000}"/>
    <cellStyle name="Normal 3 4 6 3 3" xfId="24606" xr:uid="{00000000-0005-0000-0000-000045600000}"/>
    <cellStyle name="Normal 3 4 6 3 4" xfId="24607" xr:uid="{00000000-0005-0000-0000-000046600000}"/>
    <cellStyle name="Normal 3 4 6 4" xfId="24608" xr:uid="{00000000-0005-0000-0000-000047600000}"/>
    <cellStyle name="Normal 3 4 6 4 2" xfId="24609" xr:uid="{00000000-0005-0000-0000-000048600000}"/>
    <cellStyle name="Normal 3 4 6 5" xfId="24610" xr:uid="{00000000-0005-0000-0000-000049600000}"/>
    <cellStyle name="Normal 3 4 6 6" xfId="24611" xr:uid="{00000000-0005-0000-0000-00004A600000}"/>
    <cellStyle name="Normal 3 4 6 7" xfId="24612" xr:uid="{00000000-0005-0000-0000-00004B600000}"/>
    <cellStyle name="Normal 3 4 6_Lcc_inputs" xfId="24613" xr:uid="{00000000-0005-0000-0000-00004C600000}"/>
    <cellStyle name="Normal 3 4 7" xfId="24614" xr:uid="{00000000-0005-0000-0000-00004D600000}"/>
    <cellStyle name="Normal 3 4 7 2" xfId="24615" xr:uid="{00000000-0005-0000-0000-00004E600000}"/>
    <cellStyle name="Normal 3 4 7 2 2" xfId="24616" xr:uid="{00000000-0005-0000-0000-00004F600000}"/>
    <cellStyle name="Normal 3 4 7 2 2 2" xfId="24617" xr:uid="{00000000-0005-0000-0000-000050600000}"/>
    <cellStyle name="Normal 3 4 7 2 2 3" xfId="24618" xr:uid="{00000000-0005-0000-0000-000051600000}"/>
    <cellStyle name="Normal 3 4 7 2 3" xfId="24619" xr:uid="{00000000-0005-0000-0000-000052600000}"/>
    <cellStyle name="Normal 3 4 7 2 4" xfId="24620" xr:uid="{00000000-0005-0000-0000-000053600000}"/>
    <cellStyle name="Normal 3 4 7 2_Lcc_inputs" xfId="24621" xr:uid="{00000000-0005-0000-0000-000054600000}"/>
    <cellStyle name="Normal 3 4 7 3" xfId="24622" xr:uid="{00000000-0005-0000-0000-000055600000}"/>
    <cellStyle name="Normal 3 4 7 3 2" xfId="24623" xr:uid="{00000000-0005-0000-0000-000056600000}"/>
    <cellStyle name="Normal 3 4 7 3 2 2" xfId="24624" xr:uid="{00000000-0005-0000-0000-000057600000}"/>
    <cellStyle name="Normal 3 4 7 3 3" xfId="24625" xr:uid="{00000000-0005-0000-0000-000058600000}"/>
    <cellStyle name="Normal 3 4 7 3 4" xfId="24626" xr:uid="{00000000-0005-0000-0000-000059600000}"/>
    <cellStyle name="Normal 3 4 7 4" xfId="24627" xr:uid="{00000000-0005-0000-0000-00005A600000}"/>
    <cellStyle name="Normal 3 4 7 4 2" xfId="24628" xr:uid="{00000000-0005-0000-0000-00005B600000}"/>
    <cellStyle name="Normal 3 4 7 5" xfId="24629" xr:uid="{00000000-0005-0000-0000-00005C600000}"/>
    <cellStyle name="Normal 3 4 7 6" xfId="24630" xr:uid="{00000000-0005-0000-0000-00005D600000}"/>
    <cellStyle name="Normal 3 4 7 7" xfId="24631" xr:uid="{00000000-0005-0000-0000-00005E600000}"/>
    <cellStyle name="Normal 3 4 7_Lcc_inputs" xfId="24632" xr:uid="{00000000-0005-0000-0000-00005F600000}"/>
    <cellStyle name="Normal 3 4 8" xfId="24633" xr:uid="{00000000-0005-0000-0000-000060600000}"/>
    <cellStyle name="Normal 3 4 8 2" xfId="24634" xr:uid="{00000000-0005-0000-0000-000061600000}"/>
    <cellStyle name="Normal 3 4 8 2 2" xfId="24635" xr:uid="{00000000-0005-0000-0000-000062600000}"/>
    <cellStyle name="Normal 3 4 8 2 2 2" xfId="24636" xr:uid="{00000000-0005-0000-0000-000063600000}"/>
    <cellStyle name="Normal 3 4 8 2 3" xfId="24637" xr:uid="{00000000-0005-0000-0000-000064600000}"/>
    <cellStyle name="Normal 3 4 8 3" xfId="24638" xr:uid="{00000000-0005-0000-0000-000065600000}"/>
    <cellStyle name="Normal 3 4 8 3 2" xfId="24639" xr:uid="{00000000-0005-0000-0000-000066600000}"/>
    <cellStyle name="Normal 3 4 8 4" xfId="24640" xr:uid="{00000000-0005-0000-0000-000067600000}"/>
    <cellStyle name="Normal 3 4 8_Lcc_inputs" xfId="24641" xr:uid="{00000000-0005-0000-0000-000068600000}"/>
    <cellStyle name="Normal 3 4 9" xfId="24642" xr:uid="{00000000-0005-0000-0000-000069600000}"/>
    <cellStyle name="Normal 3 4 9 2" xfId="24643" xr:uid="{00000000-0005-0000-0000-00006A600000}"/>
    <cellStyle name="Normal 3 4 9 2 2" xfId="24644" xr:uid="{00000000-0005-0000-0000-00006B600000}"/>
    <cellStyle name="Normal 3 4 9 2 2 2" xfId="24645" xr:uid="{00000000-0005-0000-0000-00006C600000}"/>
    <cellStyle name="Normal 3 4 9 2 3" xfId="24646" xr:uid="{00000000-0005-0000-0000-00006D600000}"/>
    <cellStyle name="Normal 3 4 9 3" xfId="24647" xr:uid="{00000000-0005-0000-0000-00006E600000}"/>
    <cellStyle name="Normal 3 4 9 3 2" xfId="24648" xr:uid="{00000000-0005-0000-0000-00006F600000}"/>
    <cellStyle name="Normal 3 4 9 4" xfId="24649" xr:uid="{00000000-0005-0000-0000-000070600000}"/>
    <cellStyle name="Normal 3 40" xfId="24650" xr:uid="{00000000-0005-0000-0000-000071600000}"/>
    <cellStyle name="Normal 3 40 2" xfId="24651" xr:uid="{00000000-0005-0000-0000-000072600000}"/>
    <cellStyle name="Normal 3 40 2 2" xfId="24652" xr:uid="{00000000-0005-0000-0000-000073600000}"/>
    <cellStyle name="Normal 3 40 3" xfId="24653" xr:uid="{00000000-0005-0000-0000-000074600000}"/>
    <cellStyle name="Normal 3 41" xfId="24654" xr:uid="{00000000-0005-0000-0000-000075600000}"/>
    <cellStyle name="Normal 3 41 2" xfId="24655" xr:uid="{00000000-0005-0000-0000-000076600000}"/>
    <cellStyle name="Normal 3 41 2 2" xfId="24656" xr:uid="{00000000-0005-0000-0000-000077600000}"/>
    <cellStyle name="Normal 3 41 3" xfId="24657" xr:uid="{00000000-0005-0000-0000-000078600000}"/>
    <cellStyle name="Normal 3 42" xfId="24658" xr:uid="{00000000-0005-0000-0000-000079600000}"/>
    <cellStyle name="Normal 3 42 2" xfId="24659" xr:uid="{00000000-0005-0000-0000-00007A600000}"/>
    <cellStyle name="Normal 3 42 2 2" xfId="24660" xr:uid="{00000000-0005-0000-0000-00007B600000}"/>
    <cellStyle name="Normal 3 42 3" xfId="24661" xr:uid="{00000000-0005-0000-0000-00007C600000}"/>
    <cellStyle name="Normal 3 43" xfId="24662" xr:uid="{00000000-0005-0000-0000-00007D600000}"/>
    <cellStyle name="Normal 3 43 2" xfId="24663" xr:uid="{00000000-0005-0000-0000-00007E600000}"/>
    <cellStyle name="Normal 3 43 2 2" xfId="24664" xr:uid="{00000000-0005-0000-0000-00007F600000}"/>
    <cellStyle name="Normal 3 43 3" xfId="24665" xr:uid="{00000000-0005-0000-0000-000080600000}"/>
    <cellStyle name="Normal 3 44" xfId="24666" xr:uid="{00000000-0005-0000-0000-000081600000}"/>
    <cellStyle name="Normal 3 44 2" xfId="24667" xr:uid="{00000000-0005-0000-0000-000082600000}"/>
    <cellStyle name="Normal 3 44 2 2" xfId="24668" xr:uid="{00000000-0005-0000-0000-000083600000}"/>
    <cellStyle name="Normal 3 44 3" xfId="24669" xr:uid="{00000000-0005-0000-0000-000084600000}"/>
    <cellStyle name="Normal 3 45" xfId="24670" xr:uid="{00000000-0005-0000-0000-000085600000}"/>
    <cellStyle name="Normal 3 45 2" xfId="24671" xr:uid="{00000000-0005-0000-0000-000086600000}"/>
    <cellStyle name="Normal 3 45 2 2" xfId="24672" xr:uid="{00000000-0005-0000-0000-000087600000}"/>
    <cellStyle name="Normal 3 45 3" xfId="24673" xr:uid="{00000000-0005-0000-0000-000088600000}"/>
    <cellStyle name="Normal 3 46" xfId="24674" xr:uid="{00000000-0005-0000-0000-000089600000}"/>
    <cellStyle name="Normal 3 46 2" xfId="24675" xr:uid="{00000000-0005-0000-0000-00008A600000}"/>
    <cellStyle name="Normal 3 46 2 2" xfId="24676" xr:uid="{00000000-0005-0000-0000-00008B600000}"/>
    <cellStyle name="Normal 3 46 3" xfId="24677" xr:uid="{00000000-0005-0000-0000-00008C600000}"/>
    <cellStyle name="Normal 3 47" xfId="24678" xr:uid="{00000000-0005-0000-0000-00008D600000}"/>
    <cellStyle name="Normal 3 47 2" xfId="24679" xr:uid="{00000000-0005-0000-0000-00008E600000}"/>
    <cellStyle name="Normal 3 47 2 2" xfId="24680" xr:uid="{00000000-0005-0000-0000-00008F600000}"/>
    <cellStyle name="Normal 3 47 3" xfId="24681" xr:uid="{00000000-0005-0000-0000-000090600000}"/>
    <cellStyle name="Normal 3 48" xfId="24682" xr:uid="{00000000-0005-0000-0000-000091600000}"/>
    <cellStyle name="Normal 3 48 2" xfId="24683" xr:uid="{00000000-0005-0000-0000-000092600000}"/>
    <cellStyle name="Normal 3 48 2 2" xfId="24684" xr:uid="{00000000-0005-0000-0000-000093600000}"/>
    <cellStyle name="Normal 3 48 3" xfId="24685" xr:uid="{00000000-0005-0000-0000-000094600000}"/>
    <cellStyle name="Normal 3 49" xfId="24686" xr:uid="{00000000-0005-0000-0000-000095600000}"/>
    <cellStyle name="Normal 3 49 2" xfId="24687" xr:uid="{00000000-0005-0000-0000-000096600000}"/>
    <cellStyle name="Normal 3 49 2 2" xfId="24688" xr:uid="{00000000-0005-0000-0000-000097600000}"/>
    <cellStyle name="Normal 3 49 3" xfId="24689" xr:uid="{00000000-0005-0000-0000-000098600000}"/>
    <cellStyle name="Normal 3 5" xfId="24690" xr:uid="{00000000-0005-0000-0000-000099600000}"/>
    <cellStyle name="Normal 3 5 10" xfId="24691" xr:uid="{00000000-0005-0000-0000-00009A600000}"/>
    <cellStyle name="Normal 3 5 10 2" xfId="24692" xr:uid="{00000000-0005-0000-0000-00009B600000}"/>
    <cellStyle name="Normal 3 5 10 2 2" xfId="24693" xr:uid="{00000000-0005-0000-0000-00009C600000}"/>
    <cellStyle name="Normal 3 5 10 3" xfId="24694" xr:uid="{00000000-0005-0000-0000-00009D600000}"/>
    <cellStyle name="Normal 3 5 11" xfId="24695" xr:uid="{00000000-0005-0000-0000-00009E600000}"/>
    <cellStyle name="Normal 3 5 11 2" xfId="24696" xr:uid="{00000000-0005-0000-0000-00009F600000}"/>
    <cellStyle name="Normal 3 5 11 2 2" xfId="24697" xr:uid="{00000000-0005-0000-0000-0000A0600000}"/>
    <cellStyle name="Normal 3 5 11 3" xfId="24698" xr:uid="{00000000-0005-0000-0000-0000A1600000}"/>
    <cellStyle name="Normal 3 5 12" xfId="24699" xr:uid="{00000000-0005-0000-0000-0000A2600000}"/>
    <cellStyle name="Normal 3 5 12 2" xfId="24700" xr:uid="{00000000-0005-0000-0000-0000A3600000}"/>
    <cellStyle name="Normal 3 5 12 2 2" xfId="24701" xr:uid="{00000000-0005-0000-0000-0000A4600000}"/>
    <cellStyle name="Normal 3 5 12 3" xfId="24702" xr:uid="{00000000-0005-0000-0000-0000A5600000}"/>
    <cellStyle name="Normal 3 5 13" xfId="24703" xr:uid="{00000000-0005-0000-0000-0000A6600000}"/>
    <cellStyle name="Normal 3 5 13 2" xfId="24704" xr:uid="{00000000-0005-0000-0000-0000A7600000}"/>
    <cellStyle name="Normal 3 5 13 2 2" xfId="24705" xr:uid="{00000000-0005-0000-0000-0000A8600000}"/>
    <cellStyle name="Normal 3 5 13 3" xfId="24706" xr:uid="{00000000-0005-0000-0000-0000A9600000}"/>
    <cellStyle name="Normal 3 5 14" xfId="24707" xr:uid="{00000000-0005-0000-0000-0000AA600000}"/>
    <cellStyle name="Normal 3 5 14 2" xfId="24708" xr:uid="{00000000-0005-0000-0000-0000AB600000}"/>
    <cellStyle name="Normal 3 5 14 2 2" xfId="24709" xr:uid="{00000000-0005-0000-0000-0000AC600000}"/>
    <cellStyle name="Normal 3 5 14 3" xfId="24710" xr:uid="{00000000-0005-0000-0000-0000AD600000}"/>
    <cellStyle name="Normal 3 5 15" xfId="24711" xr:uid="{00000000-0005-0000-0000-0000AE600000}"/>
    <cellStyle name="Normal 3 5 15 2" xfId="24712" xr:uid="{00000000-0005-0000-0000-0000AF600000}"/>
    <cellStyle name="Normal 3 5 15 2 2" xfId="24713" xr:uid="{00000000-0005-0000-0000-0000B0600000}"/>
    <cellStyle name="Normal 3 5 15 3" xfId="24714" xr:uid="{00000000-0005-0000-0000-0000B1600000}"/>
    <cellStyle name="Normal 3 5 16" xfId="24715" xr:uid="{00000000-0005-0000-0000-0000B2600000}"/>
    <cellStyle name="Normal 3 5 16 2" xfId="24716" xr:uid="{00000000-0005-0000-0000-0000B3600000}"/>
    <cellStyle name="Normal 3 5 16 2 2" xfId="24717" xr:uid="{00000000-0005-0000-0000-0000B4600000}"/>
    <cellStyle name="Normal 3 5 16 3" xfId="24718" xr:uid="{00000000-0005-0000-0000-0000B5600000}"/>
    <cellStyle name="Normal 3 5 17" xfId="24719" xr:uid="{00000000-0005-0000-0000-0000B6600000}"/>
    <cellStyle name="Normal 3 5 17 2" xfId="24720" xr:uid="{00000000-0005-0000-0000-0000B7600000}"/>
    <cellStyle name="Normal 3 5 17 2 2" xfId="24721" xr:uid="{00000000-0005-0000-0000-0000B8600000}"/>
    <cellStyle name="Normal 3 5 17 3" xfId="24722" xr:uid="{00000000-0005-0000-0000-0000B9600000}"/>
    <cellStyle name="Normal 3 5 18" xfId="24723" xr:uid="{00000000-0005-0000-0000-0000BA600000}"/>
    <cellStyle name="Normal 3 5 18 2" xfId="24724" xr:uid="{00000000-0005-0000-0000-0000BB600000}"/>
    <cellStyle name="Normal 3 5 18 2 2" xfId="24725" xr:uid="{00000000-0005-0000-0000-0000BC600000}"/>
    <cellStyle name="Normal 3 5 18 3" xfId="24726" xr:uid="{00000000-0005-0000-0000-0000BD600000}"/>
    <cellStyle name="Normal 3 5 19" xfId="24727" xr:uid="{00000000-0005-0000-0000-0000BE600000}"/>
    <cellStyle name="Normal 3 5 19 2" xfId="24728" xr:uid="{00000000-0005-0000-0000-0000BF600000}"/>
    <cellStyle name="Normal 3 5 19 2 2" xfId="24729" xr:uid="{00000000-0005-0000-0000-0000C0600000}"/>
    <cellStyle name="Normal 3 5 19 3" xfId="24730" xr:uid="{00000000-0005-0000-0000-0000C1600000}"/>
    <cellStyle name="Normal 3 5 2" xfId="24731" xr:uid="{00000000-0005-0000-0000-0000C2600000}"/>
    <cellStyle name="Normal 3 5 2 2" xfId="24732" xr:uid="{00000000-0005-0000-0000-0000C3600000}"/>
    <cellStyle name="Normal 3 5 2 2 2" xfId="24733" xr:uid="{00000000-0005-0000-0000-0000C4600000}"/>
    <cellStyle name="Normal 3 5 2 3" xfId="24734" xr:uid="{00000000-0005-0000-0000-0000C5600000}"/>
    <cellStyle name="Normal 3 5 20" xfId="24735" xr:uid="{00000000-0005-0000-0000-0000C6600000}"/>
    <cellStyle name="Normal 3 5 20 2" xfId="24736" xr:uid="{00000000-0005-0000-0000-0000C7600000}"/>
    <cellStyle name="Normal 3 5 20 2 2" xfId="24737" xr:uid="{00000000-0005-0000-0000-0000C8600000}"/>
    <cellStyle name="Normal 3 5 20 3" xfId="24738" xr:uid="{00000000-0005-0000-0000-0000C9600000}"/>
    <cellStyle name="Normal 3 5 21" xfId="24739" xr:uid="{00000000-0005-0000-0000-0000CA600000}"/>
    <cellStyle name="Normal 3 5 21 2" xfId="24740" xr:uid="{00000000-0005-0000-0000-0000CB600000}"/>
    <cellStyle name="Normal 3 5 21 2 2" xfId="24741" xr:uid="{00000000-0005-0000-0000-0000CC600000}"/>
    <cellStyle name="Normal 3 5 21 3" xfId="24742" xr:uid="{00000000-0005-0000-0000-0000CD600000}"/>
    <cellStyle name="Normal 3 5 22" xfId="24743" xr:uid="{00000000-0005-0000-0000-0000CE600000}"/>
    <cellStyle name="Normal 3 5 22 2" xfId="24744" xr:uid="{00000000-0005-0000-0000-0000CF600000}"/>
    <cellStyle name="Normal 3 5 22 2 2" xfId="24745" xr:uid="{00000000-0005-0000-0000-0000D0600000}"/>
    <cellStyle name="Normal 3 5 22 3" xfId="24746" xr:uid="{00000000-0005-0000-0000-0000D1600000}"/>
    <cellStyle name="Normal 3 5 23" xfId="24747" xr:uid="{00000000-0005-0000-0000-0000D2600000}"/>
    <cellStyle name="Normal 3 5 23 2" xfId="24748" xr:uid="{00000000-0005-0000-0000-0000D3600000}"/>
    <cellStyle name="Normal 3 5 23 2 2" xfId="24749" xr:uid="{00000000-0005-0000-0000-0000D4600000}"/>
    <cellStyle name="Normal 3 5 23 3" xfId="24750" xr:uid="{00000000-0005-0000-0000-0000D5600000}"/>
    <cellStyle name="Normal 3 5 24" xfId="24751" xr:uid="{00000000-0005-0000-0000-0000D6600000}"/>
    <cellStyle name="Normal 3 5 24 2" xfId="24752" xr:uid="{00000000-0005-0000-0000-0000D7600000}"/>
    <cellStyle name="Normal 3 5 24 3" xfId="24753" xr:uid="{00000000-0005-0000-0000-0000D8600000}"/>
    <cellStyle name="Normal 3 5 25" xfId="24754" xr:uid="{00000000-0005-0000-0000-0000D9600000}"/>
    <cellStyle name="Normal 3 5 3" xfId="24755" xr:uid="{00000000-0005-0000-0000-0000DA600000}"/>
    <cellStyle name="Normal 3 5 3 2" xfId="24756" xr:uid="{00000000-0005-0000-0000-0000DB600000}"/>
    <cellStyle name="Normal 3 5 3 2 2" xfId="24757" xr:uid="{00000000-0005-0000-0000-0000DC600000}"/>
    <cellStyle name="Normal 3 5 3 2 2 2" xfId="24758" xr:uid="{00000000-0005-0000-0000-0000DD600000}"/>
    <cellStyle name="Normal 3 5 3 2 2 2 2" xfId="24759" xr:uid="{00000000-0005-0000-0000-0000DE600000}"/>
    <cellStyle name="Normal 3 5 3 2 2 3" xfId="24760" xr:uid="{00000000-0005-0000-0000-0000DF600000}"/>
    <cellStyle name="Normal 3 5 3 2 2 4" xfId="24761" xr:uid="{00000000-0005-0000-0000-0000E0600000}"/>
    <cellStyle name="Normal 3 5 3 2 3" xfId="24762" xr:uid="{00000000-0005-0000-0000-0000E1600000}"/>
    <cellStyle name="Normal 3 5 3 2 3 2" xfId="24763" xr:uid="{00000000-0005-0000-0000-0000E2600000}"/>
    <cellStyle name="Normal 3 5 3 2 3 2 2" xfId="24764" xr:uid="{00000000-0005-0000-0000-0000E3600000}"/>
    <cellStyle name="Normal 3 5 3 2 3 3" xfId="24765" xr:uid="{00000000-0005-0000-0000-0000E4600000}"/>
    <cellStyle name="Normal 3 5 3 2 4" xfId="24766" xr:uid="{00000000-0005-0000-0000-0000E5600000}"/>
    <cellStyle name="Normal 3 5 3 2 4 2" xfId="24767" xr:uid="{00000000-0005-0000-0000-0000E6600000}"/>
    <cellStyle name="Normal 3 5 3 2 5" xfId="24768" xr:uid="{00000000-0005-0000-0000-0000E7600000}"/>
    <cellStyle name="Normal 3 5 3 2 6" xfId="24769" xr:uid="{00000000-0005-0000-0000-0000E8600000}"/>
    <cellStyle name="Normal 3 5 3 2_Lcc_inputs" xfId="24770" xr:uid="{00000000-0005-0000-0000-0000E9600000}"/>
    <cellStyle name="Normal 3 5 3 3" xfId="24771" xr:uid="{00000000-0005-0000-0000-0000EA600000}"/>
    <cellStyle name="Normal 3 5 3 3 2" xfId="24772" xr:uid="{00000000-0005-0000-0000-0000EB600000}"/>
    <cellStyle name="Normal 3 5 3 3 2 2" xfId="24773" xr:uid="{00000000-0005-0000-0000-0000EC600000}"/>
    <cellStyle name="Normal 3 5 3 3 2 3" xfId="24774" xr:uid="{00000000-0005-0000-0000-0000ED600000}"/>
    <cellStyle name="Normal 3 5 3 3 3" xfId="24775" xr:uid="{00000000-0005-0000-0000-0000EE600000}"/>
    <cellStyle name="Normal 3 5 3 3 4" xfId="24776" xr:uid="{00000000-0005-0000-0000-0000EF600000}"/>
    <cellStyle name="Normal 3 5 3 3_Lcc_inputs" xfId="24777" xr:uid="{00000000-0005-0000-0000-0000F0600000}"/>
    <cellStyle name="Normal 3 5 3 4" xfId="24778" xr:uid="{00000000-0005-0000-0000-0000F1600000}"/>
    <cellStyle name="Normal 3 5 3 4 2" xfId="24779" xr:uid="{00000000-0005-0000-0000-0000F2600000}"/>
    <cellStyle name="Normal 3 5 3 4 2 2" xfId="24780" xr:uid="{00000000-0005-0000-0000-0000F3600000}"/>
    <cellStyle name="Normal 3 5 3 4 3" xfId="24781" xr:uid="{00000000-0005-0000-0000-0000F4600000}"/>
    <cellStyle name="Normal 3 5 3 5" xfId="24782" xr:uid="{00000000-0005-0000-0000-0000F5600000}"/>
    <cellStyle name="Normal 3 5 3 5 2" xfId="24783" xr:uid="{00000000-0005-0000-0000-0000F6600000}"/>
    <cellStyle name="Normal 3 5 3 6" xfId="24784" xr:uid="{00000000-0005-0000-0000-0000F7600000}"/>
    <cellStyle name="Normal 3 5 3 7" xfId="24785" xr:uid="{00000000-0005-0000-0000-0000F8600000}"/>
    <cellStyle name="Normal 3 5 3 8" xfId="24786" xr:uid="{00000000-0005-0000-0000-0000F9600000}"/>
    <cellStyle name="Normal 3 5 3_Lcc_inputs" xfId="24787" xr:uid="{00000000-0005-0000-0000-0000FA600000}"/>
    <cellStyle name="Normal 3 5 4" xfId="24788" xr:uid="{00000000-0005-0000-0000-0000FB600000}"/>
    <cellStyle name="Normal 3 5 4 2" xfId="24789" xr:uid="{00000000-0005-0000-0000-0000FC600000}"/>
    <cellStyle name="Normal 3 5 4 2 2" xfId="24790" xr:uid="{00000000-0005-0000-0000-0000FD600000}"/>
    <cellStyle name="Normal 3 5 4 2 2 2" xfId="24791" xr:uid="{00000000-0005-0000-0000-0000FE600000}"/>
    <cellStyle name="Normal 3 5 4 2 2 3" xfId="24792" xr:uid="{00000000-0005-0000-0000-0000FF600000}"/>
    <cellStyle name="Normal 3 5 4 2 3" xfId="24793" xr:uid="{00000000-0005-0000-0000-000000610000}"/>
    <cellStyle name="Normal 3 5 4 2 4" xfId="24794" xr:uid="{00000000-0005-0000-0000-000001610000}"/>
    <cellStyle name="Normal 3 5 4 3" xfId="24795" xr:uid="{00000000-0005-0000-0000-000002610000}"/>
    <cellStyle name="Normal 3 5 4 3 2" xfId="24796" xr:uid="{00000000-0005-0000-0000-000003610000}"/>
    <cellStyle name="Normal 3 5 4 3 2 2" xfId="24797" xr:uid="{00000000-0005-0000-0000-000004610000}"/>
    <cellStyle name="Normal 3 5 4 3 3" xfId="24798" xr:uid="{00000000-0005-0000-0000-000005610000}"/>
    <cellStyle name="Normal 3 5 4 3 4" xfId="24799" xr:uid="{00000000-0005-0000-0000-000006610000}"/>
    <cellStyle name="Normal 3 5 4 4" xfId="24800" xr:uid="{00000000-0005-0000-0000-000007610000}"/>
    <cellStyle name="Normal 3 5 4 4 2" xfId="24801" xr:uid="{00000000-0005-0000-0000-000008610000}"/>
    <cellStyle name="Normal 3 5 4 5" xfId="24802" xr:uid="{00000000-0005-0000-0000-000009610000}"/>
    <cellStyle name="Normal 3 5 4 6" xfId="24803" xr:uid="{00000000-0005-0000-0000-00000A610000}"/>
    <cellStyle name="Normal 3 5 4_Lcc_inputs" xfId="24804" xr:uid="{00000000-0005-0000-0000-00000B610000}"/>
    <cellStyle name="Normal 3 5 5" xfId="24805" xr:uid="{00000000-0005-0000-0000-00000C610000}"/>
    <cellStyle name="Normal 3 5 5 2" xfId="24806" xr:uid="{00000000-0005-0000-0000-00000D610000}"/>
    <cellStyle name="Normal 3 5 5 2 2" xfId="24807" xr:uid="{00000000-0005-0000-0000-00000E610000}"/>
    <cellStyle name="Normal 3 5 5 2 2 2" xfId="24808" xr:uid="{00000000-0005-0000-0000-00000F610000}"/>
    <cellStyle name="Normal 3 5 5 2 2 3" xfId="24809" xr:uid="{00000000-0005-0000-0000-000010610000}"/>
    <cellStyle name="Normal 3 5 5 2 3" xfId="24810" xr:uid="{00000000-0005-0000-0000-000011610000}"/>
    <cellStyle name="Normal 3 5 5 2 4" xfId="24811" xr:uid="{00000000-0005-0000-0000-000012610000}"/>
    <cellStyle name="Normal 3 5 5 3" xfId="24812" xr:uid="{00000000-0005-0000-0000-000013610000}"/>
    <cellStyle name="Normal 3 5 5 3 2" xfId="24813" xr:uid="{00000000-0005-0000-0000-000014610000}"/>
    <cellStyle name="Normal 3 5 5 3 3" xfId="24814" xr:uid="{00000000-0005-0000-0000-000015610000}"/>
    <cellStyle name="Normal 3 5 5 4" xfId="24815" xr:uid="{00000000-0005-0000-0000-000016610000}"/>
    <cellStyle name="Normal 3 5 5 5" xfId="24816" xr:uid="{00000000-0005-0000-0000-000017610000}"/>
    <cellStyle name="Normal 3 5 5_Lcc_inputs" xfId="24817" xr:uid="{00000000-0005-0000-0000-000018610000}"/>
    <cellStyle name="Normal 3 5 6" xfId="24818" xr:uid="{00000000-0005-0000-0000-000019610000}"/>
    <cellStyle name="Normal 3 5 6 2" xfId="24819" xr:uid="{00000000-0005-0000-0000-00001A610000}"/>
    <cellStyle name="Normal 3 5 6 2 2" xfId="24820" xr:uid="{00000000-0005-0000-0000-00001B610000}"/>
    <cellStyle name="Normal 3 5 6 2 3" xfId="24821" xr:uid="{00000000-0005-0000-0000-00001C610000}"/>
    <cellStyle name="Normal 3 5 6 3" xfId="24822" xr:uid="{00000000-0005-0000-0000-00001D610000}"/>
    <cellStyle name="Normal 3 5 6 4" xfId="24823" xr:uid="{00000000-0005-0000-0000-00001E610000}"/>
    <cellStyle name="Normal 3 5 7" xfId="24824" xr:uid="{00000000-0005-0000-0000-00001F610000}"/>
    <cellStyle name="Normal 3 5 7 2" xfId="24825" xr:uid="{00000000-0005-0000-0000-000020610000}"/>
    <cellStyle name="Normal 3 5 7 2 2" xfId="24826" xr:uid="{00000000-0005-0000-0000-000021610000}"/>
    <cellStyle name="Normal 3 5 7 3" xfId="24827" xr:uid="{00000000-0005-0000-0000-000022610000}"/>
    <cellStyle name="Normal 3 5 7 4" xfId="24828" xr:uid="{00000000-0005-0000-0000-000023610000}"/>
    <cellStyle name="Normal 3 5 8" xfId="24829" xr:uid="{00000000-0005-0000-0000-000024610000}"/>
    <cellStyle name="Normal 3 5 8 2" xfId="24830" xr:uid="{00000000-0005-0000-0000-000025610000}"/>
    <cellStyle name="Normal 3 5 8 2 2" xfId="24831" xr:uid="{00000000-0005-0000-0000-000026610000}"/>
    <cellStyle name="Normal 3 5 8 3" xfId="24832" xr:uid="{00000000-0005-0000-0000-000027610000}"/>
    <cellStyle name="Normal 3 5 9" xfId="24833" xr:uid="{00000000-0005-0000-0000-000028610000}"/>
    <cellStyle name="Normal 3 5 9 2" xfId="24834" xr:uid="{00000000-0005-0000-0000-000029610000}"/>
    <cellStyle name="Normal 3 5 9 2 2" xfId="24835" xr:uid="{00000000-0005-0000-0000-00002A610000}"/>
    <cellStyle name="Normal 3 5 9 3" xfId="24836" xr:uid="{00000000-0005-0000-0000-00002B610000}"/>
    <cellStyle name="Normal 3 5_Lcc_inputs" xfId="24837" xr:uid="{00000000-0005-0000-0000-00002C610000}"/>
    <cellStyle name="Normal 3 50" xfId="24838" xr:uid="{00000000-0005-0000-0000-00002D610000}"/>
    <cellStyle name="Normal 3 50 2" xfId="24839" xr:uid="{00000000-0005-0000-0000-00002E610000}"/>
    <cellStyle name="Normal 3 50 2 2" xfId="24840" xr:uid="{00000000-0005-0000-0000-00002F610000}"/>
    <cellStyle name="Normal 3 50 3" xfId="24841" xr:uid="{00000000-0005-0000-0000-000030610000}"/>
    <cellStyle name="Normal 3 51" xfId="24842" xr:uid="{00000000-0005-0000-0000-000031610000}"/>
    <cellStyle name="Normal 3 51 2" xfId="24843" xr:uid="{00000000-0005-0000-0000-000032610000}"/>
    <cellStyle name="Normal 3 51 2 2" xfId="24844" xr:uid="{00000000-0005-0000-0000-000033610000}"/>
    <cellStyle name="Normal 3 51 3" xfId="24845" xr:uid="{00000000-0005-0000-0000-000034610000}"/>
    <cellStyle name="Normal 3 52" xfId="24846" xr:uid="{00000000-0005-0000-0000-000035610000}"/>
    <cellStyle name="Normal 3 52 2" xfId="24847" xr:uid="{00000000-0005-0000-0000-000036610000}"/>
    <cellStyle name="Normal 3 52 2 2" xfId="24848" xr:uid="{00000000-0005-0000-0000-000037610000}"/>
    <cellStyle name="Normal 3 52 3" xfId="24849" xr:uid="{00000000-0005-0000-0000-000038610000}"/>
    <cellStyle name="Normal 3 53" xfId="24850" xr:uid="{00000000-0005-0000-0000-000039610000}"/>
    <cellStyle name="Normal 3 53 2" xfId="24851" xr:uid="{00000000-0005-0000-0000-00003A610000}"/>
    <cellStyle name="Normal 3 53 2 2" xfId="24852" xr:uid="{00000000-0005-0000-0000-00003B610000}"/>
    <cellStyle name="Normal 3 53 3" xfId="24853" xr:uid="{00000000-0005-0000-0000-00003C610000}"/>
    <cellStyle name="Normal 3 54" xfId="24854" xr:uid="{00000000-0005-0000-0000-00003D610000}"/>
    <cellStyle name="Normal 3 54 2" xfId="24855" xr:uid="{00000000-0005-0000-0000-00003E610000}"/>
    <cellStyle name="Normal 3 54 2 2" xfId="24856" xr:uid="{00000000-0005-0000-0000-00003F610000}"/>
    <cellStyle name="Normal 3 54 3" xfId="24857" xr:uid="{00000000-0005-0000-0000-000040610000}"/>
    <cellStyle name="Normal 3 55" xfId="24858" xr:uid="{00000000-0005-0000-0000-000041610000}"/>
    <cellStyle name="Normal 3 55 2" xfId="24859" xr:uid="{00000000-0005-0000-0000-000042610000}"/>
    <cellStyle name="Normal 3 55 2 2" xfId="24860" xr:uid="{00000000-0005-0000-0000-000043610000}"/>
    <cellStyle name="Normal 3 55 3" xfId="24861" xr:uid="{00000000-0005-0000-0000-000044610000}"/>
    <cellStyle name="Normal 3 56" xfId="24862" xr:uid="{00000000-0005-0000-0000-000045610000}"/>
    <cellStyle name="Normal 3 56 2" xfId="24863" xr:uid="{00000000-0005-0000-0000-000046610000}"/>
    <cellStyle name="Normal 3 56 2 2" xfId="24864" xr:uid="{00000000-0005-0000-0000-000047610000}"/>
    <cellStyle name="Normal 3 56 3" xfId="24865" xr:uid="{00000000-0005-0000-0000-000048610000}"/>
    <cellStyle name="Normal 3 57" xfId="24866" xr:uid="{00000000-0005-0000-0000-000049610000}"/>
    <cellStyle name="Normal 3 57 2" xfId="24867" xr:uid="{00000000-0005-0000-0000-00004A610000}"/>
    <cellStyle name="Normal 3 57 2 2" xfId="24868" xr:uid="{00000000-0005-0000-0000-00004B610000}"/>
    <cellStyle name="Normal 3 57 3" xfId="24869" xr:uid="{00000000-0005-0000-0000-00004C610000}"/>
    <cellStyle name="Normal 3 58" xfId="24870" xr:uid="{00000000-0005-0000-0000-00004D610000}"/>
    <cellStyle name="Normal 3 58 2" xfId="24871" xr:uid="{00000000-0005-0000-0000-00004E610000}"/>
    <cellStyle name="Normal 3 58 2 2" xfId="24872" xr:uid="{00000000-0005-0000-0000-00004F610000}"/>
    <cellStyle name="Normal 3 58 3" xfId="24873" xr:uid="{00000000-0005-0000-0000-000050610000}"/>
    <cellStyle name="Normal 3 59" xfId="24874" xr:uid="{00000000-0005-0000-0000-000051610000}"/>
    <cellStyle name="Normal 3 59 2" xfId="24875" xr:uid="{00000000-0005-0000-0000-000052610000}"/>
    <cellStyle name="Normal 3 59 2 2" xfId="24876" xr:uid="{00000000-0005-0000-0000-000053610000}"/>
    <cellStyle name="Normal 3 59 3" xfId="24877" xr:uid="{00000000-0005-0000-0000-000054610000}"/>
    <cellStyle name="Normal 3 6" xfId="24878" xr:uid="{00000000-0005-0000-0000-000055610000}"/>
    <cellStyle name="Normal 3 6 10" xfId="24879" xr:uid="{00000000-0005-0000-0000-000056610000}"/>
    <cellStyle name="Normal 3 6 10 2" xfId="24880" xr:uid="{00000000-0005-0000-0000-000057610000}"/>
    <cellStyle name="Normal 3 6 10 2 2" xfId="24881" xr:uid="{00000000-0005-0000-0000-000058610000}"/>
    <cellStyle name="Normal 3 6 10 3" xfId="24882" xr:uid="{00000000-0005-0000-0000-000059610000}"/>
    <cellStyle name="Normal 3 6 11" xfId="24883" xr:uid="{00000000-0005-0000-0000-00005A610000}"/>
    <cellStyle name="Normal 3 6 11 2" xfId="24884" xr:uid="{00000000-0005-0000-0000-00005B610000}"/>
    <cellStyle name="Normal 3 6 11 2 2" xfId="24885" xr:uid="{00000000-0005-0000-0000-00005C610000}"/>
    <cellStyle name="Normal 3 6 11 3" xfId="24886" xr:uid="{00000000-0005-0000-0000-00005D610000}"/>
    <cellStyle name="Normal 3 6 12" xfId="24887" xr:uid="{00000000-0005-0000-0000-00005E610000}"/>
    <cellStyle name="Normal 3 6 12 2" xfId="24888" xr:uid="{00000000-0005-0000-0000-00005F610000}"/>
    <cellStyle name="Normal 3 6 12 2 2" xfId="24889" xr:uid="{00000000-0005-0000-0000-000060610000}"/>
    <cellStyle name="Normal 3 6 12 3" xfId="24890" xr:uid="{00000000-0005-0000-0000-000061610000}"/>
    <cellStyle name="Normal 3 6 13" xfId="24891" xr:uid="{00000000-0005-0000-0000-000062610000}"/>
    <cellStyle name="Normal 3 6 13 2" xfId="24892" xr:uid="{00000000-0005-0000-0000-000063610000}"/>
    <cellStyle name="Normal 3 6 13 2 2" xfId="24893" xr:uid="{00000000-0005-0000-0000-000064610000}"/>
    <cellStyle name="Normal 3 6 13 3" xfId="24894" xr:uid="{00000000-0005-0000-0000-000065610000}"/>
    <cellStyle name="Normal 3 6 14" xfId="24895" xr:uid="{00000000-0005-0000-0000-000066610000}"/>
    <cellStyle name="Normal 3 6 14 2" xfId="24896" xr:uid="{00000000-0005-0000-0000-000067610000}"/>
    <cellStyle name="Normal 3 6 14 2 2" xfId="24897" xr:uid="{00000000-0005-0000-0000-000068610000}"/>
    <cellStyle name="Normal 3 6 14 3" xfId="24898" xr:uid="{00000000-0005-0000-0000-000069610000}"/>
    <cellStyle name="Normal 3 6 15" xfId="24899" xr:uid="{00000000-0005-0000-0000-00006A610000}"/>
    <cellStyle name="Normal 3 6 15 2" xfId="24900" xr:uid="{00000000-0005-0000-0000-00006B610000}"/>
    <cellStyle name="Normal 3 6 15 2 2" xfId="24901" xr:uid="{00000000-0005-0000-0000-00006C610000}"/>
    <cellStyle name="Normal 3 6 15 3" xfId="24902" xr:uid="{00000000-0005-0000-0000-00006D610000}"/>
    <cellStyle name="Normal 3 6 16" xfId="24903" xr:uid="{00000000-0005-0000-0000-00006E610000}"/>
    <cellStyle name="Normal 3 6 16 2" xfId="24904" xr:uid="{00000000-0005-0000-0000-00006F610000}"/>
    <cellStyle name="Normal 3 6 16 2 2" xfId="24905" xr:uid="{00000000-0005-0000-0000-000070610000}"/>
    <cellStyle name="Normal 3 6 16 3" xfId="24906" xr:uid="{00000000-0005-0000-0000-000071610000}"/>
    <cellStyle name="Normal 3 6 17" xfId="24907" xr:uid="{00000000-0005-0000-0000-000072610000}"/>
    <cellStyle name="Normal 3 6 17 2" xfId="24908" xr:uid="{00000000-0005-0000-0000-000073610000}"/>
    <cellStyle name="Normal 3 6 17 2 2" xfId="24909" xr:uid="{00000000-0005-0000-0000-000074610000}"/>
    <cellStyle name="Normal 3 6 17 3" xfId="24910" xr:uid="{00000000-0005-0000-0000-000075610000}"/>
    <cellStyle name="Normal 3 6 18" xfId="24911" xr:uid="{00000000-0005-0000-0000-000076610000}"/>
    <cellStyle name="Normal 3 6 18 2" xfId="24912" xr:uid="{00000000-0005-0000-0000-000077610000}"/>
    <cellStyle name="Normal 3 6 18 2 2" xfId="24913" xr:uid="{00000000-0005-0000-0000-000078610000}"/>
    <cellStyle name="Normal 3 6 18 3" xfId="24914" xr:uid="{00000000-0005-0000-0000-000079610000}"/>
    <cellStyle name="Normal 3 6 19" xfId="24915" xr:uid="{00000000-0005-0000-0000-00007A610000}"/>
    <cellStyle name="Normal 3 6 19 2" xfId="24916" xr:uid="{00000000-0005-0000-0000-00007B610000}"/>
    <cellStyle name="Normal 3 6 19 2 2" xfId="24917" xr:uid="{00000000-0005-0000-0000-00007C610000}"/>
    <cellStyle name="Normal 3 6 19 3" xfId="24918" xr:uid="{00000000-0005-0000-0000-00007D610000}"/>
    <cellStyle name="Normal 3 6 2" xfId="24919" xr:uid="{00000000-0005-0000-0000-00007E610000}"/>
    <cellStyle name="Normal 3 6 2 2" xfId="24920" xr:uid="{00000000-0005-0000-0000-00007F610000}"/>
    <cellStyle name="Normal 3 6 2 2 2" xfId="24921" xr:uid="{00000000-0005-0000-0000-000080610000}"/>
    <cellStyle name="Normal 3 6 2 2 2 2" xfId="24922" xr:uid="{00000000-0005-0000-0000-000081610000}"/>
    <cellStyle name="Normal 3 6 2 2 2 3" xfId="24923" xr:uid="{00000000-0005-0000-0000-000082610000}"/>
    <cellStyle name="Normal 3 6 2 2 3" xfId="24924" xr:uid="{00000000-0005-0000-0000-000083610000}"/>
    <cellStyle name="Normal 3 6 2 2 4" xfId="24925" xr:uid="{00000000-0005-0000-0000-000084610000}"/>
    <cellStyle name="Normal 3 6 2 2_Lcc_inputs" xfId="24926" xr:uid="{00000000-0005-0000-0000-000085610000}"/>
    <cellStyle name="Normal 3 6 2 3" xfId="24927" xr:uid="{00000000-0005-0000-0000-000086610000}"/>
    <cellStyle name="Normal 3 6 2 3 2" xfId="24928" xr:uid="{00000000-0005-0000-0000-000087610000}"/>
    <cellStyle name="Normal 3 6 2 3 2 2" xfId="24929" xr:uid="{00000000-0005-0000-0000-000088610000}"/>
    <cellStyle name="Normal 3 6 2 3 3" xfId="24930" xr:uid="{00000000-0005-0000-0000-000089610000}"/>
    <cellStyle name="Normal 3 6 2 3 4" xfId="24931" xr:uid="{00000000-0005-0000-0000-00008A610000}"/>
    <cellStyle name="Normal 3 6 2 4" xfId="24932" xr:uid="{00000000-0005-0000-0000-00008B610000}"/>
    <cellStyle name="Normal 3 6 2 4 2" xfId="24933" xr:uid="{00000000-0005-0000-0000-00008C610000}"/>
    <cellStyle name="Normal 3 6 2 5" xfId="24934" xr:uid="{00000000-0005-0000-0000-00008D610000}"/>
    <cellStyle name="Normal 3 6 2 6" xfId="24935" xr:uid="{00000000-0005-0000-0000-00008E610000}"/>
    <cellStyle name="Normal 3 6 2 7" xfId="24936" xr:uid="{00000000-0005-0000-0000-00008F610000}"/>
    <cellStyle name="Normal 3 6 2_Lcc_inputs" xfId="24937" xr:uid="{00000000-0005-0000-0000-000090610000}"/>
    <cellStyle name="Normal 3 6 20" xfId="24938" xr:uid="{00000000-0005-0000-0000-000091610000}"/>
    <cellStyle name="Normal 3 6 20 2" xfId="24939" xr:uid="{00000000-0005-0000-0000-000092610000}"/>
    <cellStyle name="Normal 3 6 20 2 2" xfId="24940" xr:uid="{00000000-0005-0000-0000-000093610000}"/>
    <cellStyle name="Normal 3 6 20 3" xfId="24941" xr:uid="{00000000-0005-0000-0000-000094610000}"/>
    <cellStyle name="Normal 3 6 21" xfId="24942" xr:uid="{00000000-0005-0000-0000-000095610000}"/>
    <cellStyle name="Normal 3 6 21 2" xfId="24943" xr:uid="{00000000-0005-0000-0000-000096610000}"/>
    <cellStyle name="Normal 3 6 21 2 2" xfId="24944" xr:uid="{00000000-0005-0000-0000-000097610000}"/>
    <cellStyle name="Normal 3 6 21 3" xfId="24945" xr:uid="{00000000-0005-0000-0000-000098610000}"/>
    <cellStyle name="Normal 3 6 22" xfId="24946" xr:uid="{00000000-0005-0000-0000-000099610000}"/>
    <cellStyle name="Normal 3 6 22 2" xfId="24947" xr:uid="{00000000-0005-0000-0000-00009A610000}"/>
    <cellStyle name="Normal 3 6 22 2 2" xfId="24948" xr:uid="{00000000-0005-0000-0000-00009B610000}"/>
    <cellStyle name="Normal 3 6 22 3" xfId="24949" xr:uid="{00000000-0005-0000-0000-00009C610000}"/>
    <cellStyle name="Normal 3 6 23" xfId="24950" xr:uid="{00000000-0005-0000-0000-00009D610000}"/>
    <cellStyle name="Normal 3 6 23 2" xfId="24951" xr:uid="{00000000-0005-0000-0000-00009E610000}"/>
    <cellStyle name="Normal 3 6 23 2 2" xfId="24952" xr:uid="{00000000-0005-0000-0000-00009F610000}"/>
    <cellStyle name="Normal 3 6 23 3" xfId="24953" xr:uid="{00000000-0005-0000-0000-0000A0610000}"/>
    <cellStyle name="Normal 3 6 24" xfId="24954" xr:uid="{00000000-0005-0000-0000-0000A1610000}"/>
    <cellStyle name="Normal 3 6 24 2" xfId="24955" xr:uid="{00000000-0005-0000-0000-0000A2610000}"/>
    <cellStyle name="Normal 3 6 24 3" xfId="24956" xr:uid="{00000000-0005-0000-0000-0000A3610000}"/>
    <cellStyle name="Normal 3 6 25" xfId="24957" xr:uid="{00000000-0005-0000-0000-0000A4610000}"/>
    <cellStyle name="Normal 3 6 26" xfId="24958" xr:uid="{00000000-0005-0000-0000-0000A5610000}"/>
    <cellStyle name="Normal 3 6 27" xfId="24959" xr:uid="{00000000-0005-0000-0000-0000A6610000}"/>
    <cellStyle name="Normal 3 6 28" xfId="24960" xr:uid="{00000000-0005-0000-0000-0000A7610000}"/>
    <cellStyle name="Normal 3 6 29" xfId="24961" xr:uid="{00000000-0005-0000-0000-0000A8610000}"/>
    <cellStyle name="Normal 3 6 3" xfId="24962" xr:uid="{00000000-0005-0000-0000-0000A9610000}"/>
    <cellStyle name="Normal 3 6 3 2" xfId="24963" xr:uid="{00000000-0005-0000-0000-0000AA610000}"/>
    <cellStyle name="Normal 3 6 3 2 2" xfId="24964" xr:uid="{00000000-0005-0000-0000-0000AB610000}"/>
    <cellStyle name="Normal 3 6 3 2 2 2" xfId="24965" xr:uid="{00000000-0005-0000-0000-0000AC610000}"/>
    <cellStyle name="Normal 3 6 3 2 3" xfId="24966" xr:uid="{00000000-0005-0000-0000-0000AD610000}"/>
    <cellStyle name="Normal 3 6 3 3" xfId="24967" xr:uid="{00000000-0005-0000-0000-0000AE610000}"/>
    <cellStyle name="Normal 3 6 3 3 2" xfId="24968" xr:uid="{00000000-0005-0000-0000-0000AF610000}"/>
    <cellStyle name="Normal 3 6 3 4" xfId="24969" xr:uid="{00000000-0005-0000-0000-0000B0610000}"/>
    <cellStyle name="Normal 3 6 3 5" xfId="24970" xr:uid="{00000000-0005-0000-0000-0000B1610000}"/>
    <cellStyle name="Normal 3 6 3_Lcc_inputs" xfId="24971" xr:uid="{00000000-0005-0000-0000-0000B2610000}"/>
    <cellStyle name="Normal 3 6 30" xfId="24972" xr:uid="{00000000-0005-0000-0000-0000B3610000}"/>
    <cellStyle name="Normal 3 6 31" xfId="24973" xr:uid="{00000000-0005-0000-0000-0000B4610000}"/>
    <cellStyle name="Normal 3 6 32" xfId="24974" xr:uid="{00000000-0005-0000-0000-0000B5610000}"/>
    <cellStyle name="Normal 3 6 4" xfId="24975" xr:uid="{00000000-0005-0000-0000-0000B6610000}"/>
    <cellStyle name="Normal 3 6 4 2" xfId="24976" xr:uid="{00000000-0005-0000-0000-0000B7610000}"/>
    <cellStyle name="Normal 3 6 4 2 2" xfId="24977" xr:uid="{00000000-0005-0000-0000-0000B8610000}"/>
    <cellStyle name="Normal 3 6 4 2 2 2" xfId="24978" xr:uid="{00000000-0005-0000-0000-0000B9610000}"/>
    <cellStyle name="Normal 3 6 4 2 3" xfId="24979" xr:uid="{00000000-0005-0000-0000-0000BA610000}"/>
    <cellStyle name="Normal 3 6 4 3" xfId="24980" xr:uid="{00000000-0005-0000-0000-0000BB610000}"/>
    <cellStyle name="Normal 3 6 4 3 2" xfId="24981" xr:uid="{00000000-0005-0000-0000-0000BC610000}"/>
    <cellStyle name="Normal 3 6 4 4" xfId="24982" xr:uid="{00000000-0005-0000-0000-0000BD610000}"/>
    <cellStyle name="Normal 3 6 4_Lcc_inputs" xfId="24983" xr:uid="{00000000-0005-0000-0000-0000BE610000}"/>
    <cellStyle name="Normal 3 6 5" xfId="24984" xr:uid="{00000000-0005-0000-0000-0000BF610000}"/>
    <cellStyle name="Normal 3 6 5 2" xfId="24985" xr:uid="{00000000-0005-0000-0000-0000C0610000}"/>
    <cellStyle name="Normal 3 6 5 2 2" xfId="24986" xr:uid="{00000000-0005-0000-0000-0000C1610000}"/>
    <cellStyle name="Normal 3 6 5 2 3" xfId="24987" xr:uid="{00000000-0005-0000-0000-0000C2610000}"/>
    <cellStyle name="Normal 3 6 5 3" xfId="24988" xr:uid="{00000000-0005-0000-0000-0000C3610000}"/>
    <cellStyle name="Normal 3 6 5 4" xfId="24989" xr:uid="{00000000-0005-0000-0000-0000C4610000}"/>
    <cellStyle name="Normal 3 6 6" xfId="24990" xr:uid="{00000000-0005-0000-0000-0000C5610000}"/>
    <cellStyle name="Normal 3 6 6 2" xfId="24991" xr:uid="{00000000-0005-0000-0000-0000C6610000}"/>
    <cellStyle name="Normal 3 6 6 2 2" xfId="24992" xr:uid="{00000000-0005-0000-0000-0000C7610000}"/>
    <cellStyle name="Normal 3 6 6 3" xfId="24993" xr:uid="{00000000-0005-0000-0000-0000C8610000}"/>
    <cellStyle name="Normal 3 6 6 4" xfId="24994" xr:uid="{00000000-0005-0000-0000-0000C9610000}"/>
    <cellStyle name="Normal 3 6 7" xfId="24995" xr:uid="{00000000-0005-0000-0000-0000CA610000}"/>
    <cellStyle name="Normal 3 6 7 2" xfId="24996" xr:uid="{00000000-0005-0000-0000-0000CB610000}"/>
    <cellStyle name="Normal 3 6 7 2 2" xfId="24997" xr:uid="{00000000-0005-0000-0000-0000CC610000}"/>
    <cellStyle name="Normal 3 6 7 3" xfId="24998" xr:uid="{00000000-0005-0000-0000-0000CD610000}"/>
    <cellStyle name="Normal 3 6 8" xfId="24999" xr:uid="{00000000-0005-0000-0000-0000CE610000}"/>
    <cellStyle name="Normal 3 6 8 2" xfId="25000" xr:uid="{00000000-0005-0000-0000-0000CF610000}"/>
    <cellStyle name="Normal 3 6 8 2 2" xfId="25001" xr:uid="{00000000-0005-0000-0000-0000D0610000}"/>
    <cellStyle name="Normal 3 6 8 3" xfId="25002" xr:uid="{00000000-0005-0000-0000-0000D1610000}"/>
    <cellStyle name="Normal 3 6 9" xfId="25003" xr:uid="{00000000-0005-0000-0000-0000D2610000}"/>
    <cellStyle name="Normal 3 6 9 2" xfId="25004" xr:uid="{00000000-0005-0000-0000-0000D3610000}"/>
    <cellStyle name="Normal 3 6 9 2 2" xfId="25005" xr:uid="{00000000-0005-0000-0000-0000D4610000}"/>
    <cellStyle name="Normal 3 6 9 3" xfId="25006" xr:uid="{00000000-0005-0000-0000-0000D5610000}"/>
    <cellStyle name="Normal 3 6_Lcc_inputs" xfId="25007" xr:uid="{00000000-0005-0000-0000-0000D6610000}"/>
    <cellStyle name="Normal 3 60" xfId="25008" xr:uid="{00000000-0005-0000-0000-0000D7610000}"/>
    <cellStyle name="Normal 3 60 2" xfId="25009" xr:uid="{00000000-0005-0000-0000-0000D8610000}"/>
    <cellStyle name="Normal 3 60 2 2" xfId="25010" xr:uid="{00000000-0005-0000-0000-0000D9610000}"/>
    <cellStyle name="Normal 3 60 3" xfId="25011" xr:uid="{00000000-0005-0000-0000-0000DA610000}"/>
    <cellStyle name="Normal 3 61" xfId="25012" xr:uid="{00000000-0005-0000-0000-0000DB610000}"/>
    <cellStyle name="Normal 3 61 2" xfId="25013" xr:uid="{00000000-0005-0000-0000-0000DC610000}"/>
    <cellStyle name="Normal 3 61 2 2" xfId="25014" xr:uid="{00000000-0005-0000-0000-0000DD610000}"/>
    <cellStyle name="Normal 3 61 3" xfId="25015" xr:uid="{00000000-0005-0000-0000-0000DE610000}"/>
    <cellStyle name="Normal 3 62" xfId="25016" xr:uid="{00000000-0005-0000-0000-0000DF610000}"/>
    <cellStyle name="Normal 3 62 2" xfId="25017" xr:uid="{00000000-0005-0000-0000-0000E0610000}"/>
    <cellStyle name="Normal 3 62 2 2" xfId="25018" xr:uid="{00000000-0005-0000-0000-0000E1610000}"/>
    <cellStyle name="Normal 3 62 3" xfId="25019" xr:uid="{00000000-0005-0000-0000-0000E2610000}"/>
    <cellStyle name="Normal 3 63" xfId="25020" xr:uid="{00000000-0005-0000-0000-0000E3610000}"/>
    <cellStyle name="Normal 3 63 2" xfId="25021" xr:uid="{00000000-0005-0000-0000-0000E4610000}"/>
    <cellStyle name="Normal 3 63 2 2" xfId="25022" xr:uid="{00000000-0005-0000-0000-0000E5610000}"/>
    <cellStyle name="Normal 3 63 3" xfId="25023" xr:uid="{00000000-0005-0000-0000-0000E6610000}"/>
    <cellStyle name="Normal 3 64" xfId="25024" xr:uid="{00000000-0005-0000-0000-0000E7610000}"/>
    <cellStyle name="Normal 3 64 2" xfId="25025" xr:uid="{00000000-0005-0000-0000-0000E8610000}"/>
    <cellStyle name="Normal 3 64 2 2" xfId="25026" xr:uid="{00000000-0005-0000-0000-0000E9610000}"/>
    <cellStyle name="Normal 3 64 3" xfId="25027" xr:uid="{00000000-0005-0000-0000-0000EA610000}"/>
    <cellStyle name="Normal 3 65" xfId="25028" xr:uid="{00000000-0005-0000-0000-0000EB610000}"/>
    <cellStyle name="Normal 3 65 2" xfId="25029" xr:uid="{00000000-0005-0000-0000-0000EC610000}"/>
    <cellStyle name="Normal 3 65 2 2" xfId="25030" xr:uid="{00000000-0005-0000-0000-0000ED610000}"/>
    <cellStyle name="Normal 3 65 3" xfId="25031" xr:uid="{00000000-0005-0000-0000-0000EE610000}"/>
    <cellStyle name="Normal 3 66" xfId="25032" xr:uid="{00000000-0005-0000-0000-0000EF610000}"/>
    <cellStyle name="Normal 3 66 2" xfId="25033" xr:uid="{00000000-0005-0000-0000-0000F0610000}"/>
    <cellStyle name="Normal 3 66 3" xfId="25034" xr:uid="{00000000-0005-0000-0000-0000F1610000}"/>
    <cellStyle name="Normal 3 67" xfId="25035" xr:uid="{00000000-0005-0000-0000-0000F2610000}"/>
    <cellStyle name="Normal 3 67 2" xfId="25036" xr:uid="{00000000-0005-0000-0000-0000F3610000}"/>
    <cellStyle name="Normal 3 68" xfId="25037" xr:uid="{00000000-0005-0000-0000-0000F4610000}"/>
    <cellStyle name="Normal 3 69" xfId="25038" xr:uid="{00000000-0005-0000-0000-0000F5610000}"/>
    <cellStyle name="Normal 3 7" xfId="25039" xr:uid="{00000000-0005-0000-0000-0000F6610000}"/>
    <cellStyle name="Normal 3 7 10" xfId="25040" xr:uid="{00000000-0005-0000-0000-0000F7610000}"/>
    <cellStyle name="Normal 3 7 10 2" xfId="25041" xr:uid="{00000000-0005-0000-0000-0000F8610000}"/>
    <cellStyle name="Normal 3 7 10 2 2" xfId="25042" xr:uid="{00000000-0005-0000-0000-0000F9610000}"/>
    <cellStyle name="Normal 3 7 10 3" xfId="25043" xr:uid="{00000000-0005-0000-0000-0000FA610000}"/>
    <cellStyle name="Normal 3 7 11" xfId="25044" xr:uid="{00000000-0005-0000-0000-0000FB610000}"/>
    <cellStyle name="Normal 3 7 11 2" xfId="25045" xr:uid="{00000000-0005-0000-0000-0000FC610000}"/>
    <cellStyle name="Normal 3 7 11 2 2" xfId="25046" xr:uid="{00000000-0005-0000-0000-0000FD610000}"/>
    <cellStyle name="Normal 3 7 11 3" xfId="25047" xr:uid="{00000000-0005-0000-0000-0000FE610000}"/>
    <cellStyle name="Normal 3 7 12" xfId="25048" xr:uid="{00000000-0005-0000-0000-0000FF610000}"/>
    <cellStyle name="Normal 3 7 12 2" xfId="25049" xr:uid="{00000000-0005-0000-0000-000000620000}"/>
    <cellStyle name="Normal 3 7 12 2 2" xfId="25050" xr:uid="{00000000-0005-0000-0000-000001620000}"/>
    <cellStyle name="Normal 3 7 12 3" xfId="25051" xr:uid="{00000000-0005-0000-0000-000002620000}"/>
    <cellStyle name="Normal 3 7 13" xfId="25052" xr:uid="{00000000-0005-0000-0000-000003620000}"/>
    <cellStyle name="Normal 3 7 13 2" xfId="25053" xr:uid="{00000000-0005-0000-0000-000004620000}"/>
    <cellStyle name="Normal 3 7 13 2 2" xfId="25054" xr:uid="{00000000-0005-0000-0000-000005620000}"/>
    <cellStyle name="Normal 3 7 13 3" xfId="25055" xr:uid="{00000000-0005-0000-0000-000006620000}"/>
    <cellStyle name="Normal 3 7 14" xfId="25056" xr:uid="{00000000-0005-0000-0000-000007620000}"/>
    <cellStyle name="Normal 3 7 14 2" xfId="25057" xr:uid="{00000000-0005-0000-0000-000008620000}"/>
    <cellStyle name="Normal 3 7 14 2 2" xfId="25058" xr:uid="{00000000-0005-0000-0000-000009620000}"/>
    <cellStyle name="Normal 3 7 14 3" xfId="25059" xr:uid="{00000000-0005-0000-0000-00000A620000}"/>
    <cellStyle name="Normal 3 7 15" xfId="25060" xr:uid="{00000000-0005-0000-0000-00000B620000}"/>
    <cellStyle name="Normal 3 7 15 2" xfId="25061" xr:uid="{00000000-0005-0000-0000-00000C620000}"/>
    <cellStyle name="Normal 3 7 15 2 2" xfId="25062" xr:uid="{00000000-0005-0000-0000-00000D620000}"/>
    <cellStyle name="Normal 3 7 15 3" xfId="25063" xr:uid="{00000000-0005-0000-0000-00000E620000}"/>
    <cellStyle name="Normal 3 7 16" xfId="25064" xr:uid="{00000000-0005-0000-0000-00000F620000}"/>
    <cellStyle name="Normal 3 7 16 2" xfId="25065" xr:uid="{00000000-0005-0000-0000-000010620000}"/>
    <cellStyle name="Normal 3 7 16 2 2" xfId="25066" xr:uid="{00000000-0005-0000-0000-000011620000}"/>
    <cellStyle name="Normal 3 7 16 3" xfId="25067" xr:uid="{00000000-0005-0000-0000-000012620000}"/>
    <cellStyle name="Normal 3 7 17" xfId="25068" xr:uid="{00000000-0005-0000-0000-000013620000}"/>
    <cellStyle name="Normal 3 7 17 2" xfId="25069" xr:uid="{00000000-0005-0000-0000-000014620000}"/>
    <cellStyle name="Normal 3 7 17 2 2" xfId="25070" xr:uid="{00000000-0005-0000-0000-000015620000}"/>
    <cellStyle name="Normal 3 7 17 3" xfId="25071" xr:uid="{00000000-0005-0000-0000-000016620000}"/>
    <cellStyle name="Normal 3 7 18" xfId="25072" xr:uid="{00000000-0005-0000-0000-000017620000}"/>
    <cellStyle name="Normal 3 7 18 2" xfId="25073" xr:uid="{00000000-0005-0000-0000-000018620000}"/>
    <cellStyle name="Normal 3 7 18 2 2" xfId="25074" xr:uid="{00000000-0005-0000-0000-000019620000}"/>
    <cellStyle name="Normal 3 7 18 3" xfId="25075" xr:uid="{00000000-0005-0000-0000-00001A620000}"/>
    <cellStyle name="Normal 3 7 19" xfId="25076" xr:uid="{00000000-0005-0000-0000-00001B620000}"/>
    <cellStyle name="Normal 3 7 19 2" xfId="25077" xr:uid="{00000000-0005-0000-0000-00001C620000}"/>
    <cellStyle name="Normal 3 7 19 2 2" xfId="25078" xr:uid="{00000000-0005-0000-0000-00001D620000}"/>
    <cellStyle name="Normal 3 7 19 3" xfId="25079" xr:uid="{00000000-0005-0000-0000-00001E620000}"/>
    <cellStyle name="Normal 3 7 2" xfId="25080" xr:uid="{00000000-0005-0000-0000-00001F620000}"/>
    <cellStyle name="Normal 3 7 2 2" xfId="25081" xr:uid="{00000000-0005-0000-0000-000020620000}"/>
    <cellStyle name="Normal 3 7 2 2 2" xfId="25082" xr:uid="{00000000-0005-0000-0000-000021620000}"/>
    <cellStyle name="Normal 3 7 2 2 2 2" xfId="25083" xr:uid="{00000000-0005-0000-0000-000022620000}"/>
    <cellStyle name="Normal 3 7 2 2 3" xfId="25084" xr:uid="{00000000-0005-0000-0000-000023620000}"/>
    <cellStyle name="Normal 3 7 2 3" xfId="25085" xr:uid="{00000000-0005-0000-0000-000024620000}"/>
    <cellStyle name="Normal 3 7 2 3 2" xfId="25086" xr:uid="{00000000-0005-0000-0000-000025620000}"/>
    <cellStyle name="Normal 3 7 2 4" xfId="25087" xr:uid="{00000000-0005-0000-0000-000026620000}"/>
    <cellStyle name="Normal 3 7 2_Lcc_inputs" xfId="25088" xr:uid="{00000000-0005-0000-0000-000027620000}"/>
    <cellStyle name="Normal 3 7 20" xfId="25089" xr:uid="{00000000-0005-0000-0000-000028620000}"/>
    <cellStyle name="Normal 3 7 20 2" xfId="25090" xr:uid="{00000000-0005-0000-0000-000029620000}"/>
    <cellStyle name="Normal 3 7 20 2 2" xfId="25091" xr:uid="{00000000-0005-0000-0000-00002A620000}"/>
    <cellStyle name="Normal 3 7 20 3" xfId="25092" xr:uid="{00000000-0005-0000-0000-00002B620000}"/>
    <cellStyle name="Normal 3 7 21" xfId="25093" xr:uid="{00000000-0005-0000-0000-00002C620000}"/>
    <cellStyle name="Normal 3 7 21 2" xfId="25094" xr:uid="{00000000-0005-0000-0000-00002D620000}"/>
    <cellStyle name="Normal 3 7 21 2 2" xfId="25095" xr:uid="{00000000-0005-0000-0000-00002E620000}"/>
    <cellStyle name="Normal 3 7 21 3" xfId="25096" xr:uid="{00000000-0005-0000-0000-00002F620000}"/>
    <cellStyle name="Normal 3 7 22" xfId="25097" xr:uid="{00000000-0005-0000-0000-000030620000}"/>
    <cellStyle name="Normal 3 7 22 2" xfId="25098" xr:uid="{00000000-0005-0000-0000-000031620000}"/>
    <cellStyle name="Normal 3 7 22 2 2" xfId="25099" xr:uid="{00000000-0005-0000-0000-000032620000}"/>
    <cellStyle name="Normal 3 7 22 3" xfId="25100" xr:uid="{00000000-0005-0000-0000-000033620000}"/>
    <cellStyle name="Normal 3 7 23" xfId="25101" xr:uid="{00000000-0005-0000-0000-000034620000}"/>
    <cellStyle name="Normal 3 7 23 2" xfId="25102" xr:uid="{00000000-0005-0000-0000-000035620000}"/>
    <cellStyle name="Normal 3 7 23 2 2" xfId="25103" xr:uid="{00000000-0005-0000-0000-000036620000}"/>
    <cellStyle name="Normal 3 7 23 3" xfId="25104" xr:uid="{00000000-0005-0000-0000-000037620000}"/>
    <cellStyle name="Normal 3 7 24" xfId="25105" xr:uid="{00000000-0005-0000-0000-000038620000}"/>
    <cellStyle name="Normal 3 7 24 2" xfId="25106" xr:uid="{00000000-0005-0000-0000-000039620000}"/>
    <cellStyle name="Normal 3 7 24 3" xfId="25107" xr:uid="{00000000-0005-0000-0000-00003A620000}"/>
    <cellStyle name="Normal 3 7 25" xfId="25108" xr:uid="{00000000-0005-0000-0000-00003B620000}"/>
    <cellStyle name="Normal 3 7 26" xfId="25109" xr:uid="{00000000-0005-0000-0000-00003C620000}"/>
    <cellStyle name="Normal 3 7 27" xfId="25110" xr:uid="{00000000-0005-0000-0000-00003D620000}"/>
    <cellStyle name="Normal 3 7 28" xfId="25111" xr:uid="{00000000-0005-0000-0000-00003E620000}"/>
    <cellStyle name="Normal 3 7 29" xfId="25112" xr:uid="{00000000-0005-0000-0000-00003F620000}"/>
    <cellStyle name="Normal 3 7 3" xfId="25113" xr:uid="{00000000-0005-0000-0000-000040620000}"/>
    <cellStyle name="Normal 3 7 3 2" xfId="25114" xr:uid="{00000000-0005-0000-0000-000041620000}"/>
    <cellStyle name="Normal 3 7 3 2 2" xfId="25115" xr:uid="{00000000-0005-0000-0000-000042620000}"/>
    <cellStyle name="Normal 3 7 3 2 2 2" xfId="25116" xr:uid="{00000000-0005-0000-0000-000043620000}"/>
    <cellStyle name="Normal 3 7 3 2 3" xfId="25117" xr:uid="{00000000-0005-0000-0000-000044620000}"/>
    <cellStyle name="Normal 3 7 3 3" xfId="25118" xr:uid="{00000000-0005-0000-0000-000045620000}"/>
    <cellStyle name="Normal 3 7 3 3 2" xfId="25119" xr:uid="{00000000-0005-0000-0000-000046620000}"/>
    <cellStyle name="Normal 3 7 3 4" xfId="25120" xr:uid="{00000000-0005-0000-0000-000047620000}"/>
    <cellStyle name="Normal 3 7 30" xfId="25121" xr:uid="{00000000-0005-0000-0000-000048620000}"/>
    <cellStyle name="Normal 3 7 31" xfId="25122" xr:uid="{00000000-0005-0000-0000-000049620000}"/>
    <cellStyle name="Normal 3 7 32" xfId="25123" xr:uid="{00000000-0005-0000-0000-00004A620000}"/>
    <cellStyle name="Normal 3 7 4" xfId="25124" xr:uid="{00000000-0005-0000-0000-00004B620000}"/>
    <cellStyle name="Normal 3 7 4 2" xfId="25125" xr:uid="{00000000-0005-0000-0000-00004C620000}"/>
    <cellStyle name="Normal 3 7 4 2 2" xfId="25126" xr:uid="{00000000-0005-0000-0000-00004D620000}"/>
    <cellStyle name="Normal 3 7 4 2 3" xfId="25127" xr:uid="{00000000-0005-0000-0000-00004E620000}"/>
    <cellStyle name="Normal 3 7 4 3" xfId="25128" xr:uid="{00000000-0005-0000-0000-00004F620000}"/>
    <cellStyle name="Normal 3 7 4 4" xfId="25129" xr:uid="{00000000-0005-0000-0000-000050620000}"/>
    <cellStyle name="Normal 3 7 5" xfId="25130" xr:uid="{00000000-0005-0000-0000-000051620000}"/>
    <cellStyle name="Normal 3 7 5 2" xfId="25131" xr:uid="{00000000-0005-0000-0000-000052620000}"/>
    <cellStyle name="Normal 3 7 5 2 2" xfId="25132" xr:uid="{00000000-0005-0000-0000-000053620000}"/>
    <cellStyle name="Normal 3 7 5 3" xfId="25133" xr:uid="{00000000-0005-0000-0000-000054620000}"/>
    <cellStyle name="Normal 3 7 5 4" xfId="25134" xr:uid="{00000000-0005-0000-0000-000055620000}"/>
    <cellStyle name="Normal 3 7 6" xfId="25135" xr:uid="{00000000-0005-0000-0000-000056620000}"/>
    <cellStyle name="Normal 3 7 6 2" xfId="25136" xr:uid="{00000000-0005-0000-0000-000057620000}"/>
    <cellStyle name="Normal 3 7 6 2 2" xfId="25137" xr:uid="{00000000-0005-0000-0000-000058620000}"/>
    <cellStyle name="Normal 3 7 6 3" xfId="25138" xr:uid="{00000000-0005-0000-0000-000059620000}"/>
    <cellStyle name="Normal 3 7 7" xfId="25139" xr:uid="{00000000-0005-0000-0000-00005A620000}"/>
    <cellStyle name="Normal 3 7 7 2" xfId="25140" xr:uid="{00000000-0005-0000-0000-00005B620000}"/>
    <cellStyle name="Normal 3 7 7 2 2" xfId="25141" xr:uid="{00000000-0005-0000-0000-00005C620000}"/>
    <cellStyle name="Normal 3 7 7 3" xfId="25142" xr:uid="{00000000-0005-0000-0000-00005D620000}"/>
    <cellStyle name="Normal 3 7 8" xfId="25143" xr:uid="{00000000-0005-0000-0000-00005E620000}"/>
    <cellStyle name="Normal 3 7 8 2" xfId="25144" xr:uid="{00000000-0005-0000-0000-00005F620000}"/>
    <cellStyle name="Normal 3 7 8 2 2" xfId="25145" xr:uid="{00000000-0005-0000-0000-000060620000}"/>
    <cellStyle name="Normal 3 7 8 3" xfId="25146" xr:uid="{00000000-0005-0000-0000-000061620000}"/>
    <cellStyle name="Normal 3 7 9" xfId="25147" xr:uid="{00000000-0005-0000-0000-000062620000}"/>
    <cellStyle name="Normal 3 7 9 2" xfId="25148" xr:uid="{00000000-0005-0000-0000-000063620000}"/>
    <cellStyle name="Normal 3 7 9 2 2" xfId="25149" xr:uid="{00000000-0005-0000-0000-000064620000}"/>
    <cellStyle name="Normal 3 7 9 3" xfId="25150" xr:uid="{00000000-0005-0000-0000-000065620000}"/>
    <cellStyle name="Normal 3 7_Lcc_inputs" xfId="25151" xr:uid="{00000000-0005-0000-0000-000066620000}"/>
    <cellStyle name="Normal 3 70" xfId="25152" xr:uid="{00000000-0005-0000-0000-000067620000}"/>
    <cellStyle name="Normal 3 71" xfId="25153" xr:uid="{00000000-0005-0000-0000-000068620000}"/>
    <cellStyle name="Normal 3 72" xfId="25154" xr:uid="{00000000-0005-0000-0000-000069620000}"/>
    <cellStyle name="Normal 3 73" xfId="25155" xr:uid="{00000000-0005-0000-0000-00006A620000}"/>
    <cellStyle name="Normal 3 74" xfId="25156" xr:uid="{00000000-0005-0000-0000-00006B620000}"/>
    <cellStyle name="Normal 3 75" xfId="25157" xr:uid="{00000000-0005-0000-0000-00006C620000}"/>
    <cellStyle name="Normal 3 76" xfId="25158" xr:uid="{00000000-0005-0000-0000-00006D620000}"/>
    <cellStyle name="Normal 3 77" xfId="25159" xr:uid="{00000000-0005-0000-0000-00006E620000}"/>
    <cellStyle name="Normal 3 8" xfId="25160" xr:uid="{00000000-0005-0000-0000-00006F620000}"/>
    <cellStyle name="Normal 3 8 10" xfId="25161" xr:uid="{00000000-0005-0000-0000-000070620000}"/>
    <cellStyle name="Normal 3 8 10 2" xfId="25162" xr:uid="{00000000-0005-0000-0000-000071620000}"/>
    <cellStyle name="Normal 3 8 10 2 2" xfId="25163" xr:uid="{00000000-0005-0000-0000-000072620000}"/>
    <cellStyle name="Normal 3 8 10 3" xfId="25164" xr:uid="{00000000-0005-0000-0000-000073620000}"/>
    <cellStyle name="Normal 3 8 11" xfId="25165" xr:uid="{00000000-0005-0000-0000-000074620000}"/>
    <cellStyle name="Normal 3 8 11 2" xfId="25166" xr:uid="{00000000-0005-0000-0000-000075620000}"/>
    <cellStyle name="Normal 3 8 11 2 2" xfId="25167" xr:uid="{00000000-0005-0000-0000-000076620000}"/>
    <cellStyle name="Normal 3 8 11 3" xfId="25168" xr:uid="{00000000-0005-0000-0000-000077620000}"/>
    <cellStyle name="Normal 3 8 12" xfId="25169" xr:uid="{00000000-0005-0000-0000-000078620000}"/>
    <cellStyle name="Normal 3 8 12 2" xfId="25170" xr:uid="{00000000-0005-0000-0000-000079620000}"/>
    <cellStyle name="Normal 3 8 12 2 2" xfId="25171" xr:uid="{00000000-0005-0000-0000-00007A620000}"/>
    <cellStyle name="Normal 3 8 12 3" xfId="25172" xr:uid="{00000000-0005-0000-0000-00007B620000}"/>
    <cellStyle name="Normal 3 8 13" xfId="25173" xr:uid="{00000000-0005-0000-0000-00007C620000}"/>
    <cellStyle name="Normal 3 8 13 2" xfId="25174" xr:uid="{00000000-0005-0000-0000-00007D620000}"/>
    <cellStyle name="Normal 3 8 13 2 2" xfId="25175" xr:uid="{00000000-0005-0000-0000-00007E620000}"/>
    <cellStyle name="Normal 3 8 13 3" xfId="25176" xr:uid="{00000000-0005-0000-0000-00007F620000}"/>
    <cellStyle name="Normal 3 8 14" xfId="25177" xr:uid="{00000000-0005-0000-0000-000080620000}"/>
    <cellStyle name="Normal 3 8 14 2" xfId="25178" xr:uid="{00000000-0005-0000-0000-000081620000}"/>
    <cellStyle name="Normal 3 8 14 2 2" xfId="25179" xr:uid="{00000000-0005-0000-0000-000082620000}"/>
    <cellStyle name="Normal 3 8 14 3" xfId="25180" xr:uid="{00000000-0005-0000-0000-000083620000}"/>
    <cellStyle name="Normal 3 8 15" xfId="25181" xr:uid="{00000000-0005-0000-0000-000084620000}"/>
    <cellStyle name="Normal 3 8 15 2" xfId="25182" xr:uid="{00000000-0005-0000-0000-000085620000}"/>
    <cellStyle name="Normal 3 8 15 2 2" xfId="25183" xr:uid="{00000000-0005-0000-0000-000086620000}"/>
    <cellStyle name="Normal 3 8 15 3" xfId="25184" xr:uid="{00000000-0005-0000-0000-000087620000}"/>
    <cellStyle name="Normal 3 8 16" xfId="25185" xr:uid="{00000000-0005-0000-0000-000088620000}"/>
    <cellStyle name="Normal 3 8 16 2" xfId="25186" xr:uid="{00000000-0005-0000-0000-000089620000}"/>
    <cellStyle name="Normal 3 8 16 2 2" xfId="25187" xr:uid="{00000000-0005-0000-0000-00008A620000}"/>
    <cellStyle name="Normal 3 8 16 3" xfId="25188" xr:uid="{00000000-0005-0000-0000-00008B620000}"/>
    <cellStyle name="Normal 3 8 17" xfId="25189" xr:uid="{00000000-0005-0000-0000-00008C620000}"/>
    <cellStyle name="Normal 3 8 17 2" xfId="25190" xr:uid="{00000000-0005-0000-0000-00008D620000}"/>
    <cellStyle name="Normal 3 8 17 2 2" xfId="25191" xr:uid="{00000000-0005-0000-0000-00008E620000}"/>
    <cellStyle name="Normal 3 8 17 3" xfId="25192" xr:uid="{00000000-0005-0000-0000-00008F620000}"/>
    <cellStyle name="Normal 3 8 18" xfId="25193" xr:uid="{00000000-0005-0000-0000-000090620000}"/>
    <cellStyle name="Normal 3 8 18 2" xfId="25194" xr:uid="{00000000-0005-0000-0000-000091620000}"/>
    <cellStyle name="Normal 3 8 18 2 2" xfId="25195" xr:uid="{00000000-0005-0000-0000-000092620000}"/>
    <cellStyle name="Normal 3 8 18 3" xfId="25196" xr:uid="{00000000-0005-0000-0000-000093620000}"/>
    <cellStyle name="Normal 3 8 19" xfId="25197" xr:uid="{00000000-0005-0000-0000-000094620000}"/>
    <cellStyle name="Normal 3 8 19 2" xfId="25198" xr:uid="{00000000-0005-0000-0000-000095620000}"/>
    <cellStyle name="Normal 3 8 19 2 2" xfId="25199" xr:uid="{00000000-0005-0000-0000-000096620000}"/>
    <cellStyle name="Normal 3 8 19 3" xfId="25200" xr:uid="{00000000-0005-0000-0000-000097620000}"/>
    <cellStyle name="Normal 3 8 2" xfId="25201" xr:uid="{00000000-0005-0000-0000-000098620000}"/>
    <cellStyle name="Normal 3 8 2 2" xfId="25202" xr:uid="{00000000-0005-0000-0000-000099620000}"/>
    <cellStyle name="Normal 3 8 2 2 2" xfId="25203" xr:uid="{00000000-0005-0000-0000-00009A620000}"/>
    <cellStyle name="Normal 3 8 2 2 3" xfId="25204" xr:uid="{00000000-0005-0000-0000-00009B620000}"/>
    <cellStyle name="Normal 3 8 2 3" xfId="25205" xr:uid="{00000000-0005-0000-0000-00009C620000}"/>
    <cellStyle name="Normal 3 8 2 4" xfId="25206" xr:uid="{00000000-0005-0000-0000-00009D620000}"/>
    <cellStyle name="Normal 3 8 20" xfId="25207" xr:uid="{00000000-0005-0000-0000-00009E620000}"/>
    <cellStyle name="Normal 3 8 20 2" xfId="25208" xr:uid="{00000000-0005-0000-0000-00009F620000}"/>
    <cellStyle name="Normal 3 8 20 2 2" xfId="25209" xr:uid="{00000000-0005-0000-0000-0000A0620000}"/>
    <cellStyle name="Normal 3 8 20 3" xfId="25210" xr:uid="{00000000-0005-0000-0000-0000A1620000}"/>
    <cellStyle name="Normal 3 8 21" xfId="25211" xr:uid="{00000000-0005-0000-0000-0000A2620000}"/>
    <cellStyle name="Normal 3 8 21 2" xfId="25212" xr:uid="{00000000-0005-0000-0000-0000A3620000}"/>
    <cellStyle name="Normal 3 8 21 2 2" xfId="25213" xr:uid="{00000000-0005-0000-0000-0000A4620000}"/>
    <cellStyle name="Normal 3 8 21 3" xfId="25214" xr:uid="{00000000-0005-0000-0000-0000A5620000}"/>
    <cellStyle name="Normal 3 8 22" xfId="25215" xr:uid="{00000000-0005-0000-0000-0000A6620000}"/>
    <cellStyle name="Normal 3 8 22 2" xfId="25216" xr:uid="{00000000-0005-0000-0000-0000A7620000}"/>
    <cellStyle name="Normal 3 8 22 2 2" xfId="25217" xr:uid="{00000000-0005-0000-0000-0000A8620000}"/>
    <cellStyle name="Normal 3 8 22 3" xfId="25218" xr:uid="{00000000-0005-0000-0000-0000A9620000}"/>
    <cellStyle name="Normal 3 8 23" xfId="25219" xr:uid="{00000000-0005-0000-0000-0000AA620000}"/>
    <cellStyle name="Normal 3 8 23 2" xfId="25220" xr:uid="{00000000-0005-0000-0000-0000AB620000}"/>
    <cellStyle name="Normal 3 8 23 2 2" xfId="25221" xr:uid="{00000000-0005-0000-0000-0000AC620000}"/>
    <cellStyle name="Normal 3 8 23 3" xfId="25222" xr:uid="{00000000-0005-0000-0000-0000AD620000}"/>
    <cellStyle name="Normal 3 8 24" xfId="25223" xr:uid="{00000000-0005-0000-0000-0000AE620000}"/>
    <cellStyle name="Normal 3 8 24 2" xfId="25224" xr:uid="{00000000-0005-0000-0000-0000AF620000}"/>
    <cellStyle name="Normal 3 8 25" xfId="25225" xr:uid="{00000000-0005-0000-0000-0000B0620000}"/>
    <cellStyle name="Normal 3 8 3" xfId="25226" xr:uid="{00000000-0005-0000-0000-0000B1620000}"/>
    <cellStyle name="Normal 3 8 3 2" xfId="25227" xr:uid="{00000000-0005-0000-0000-0000B2620000}"/>
    <cellStyle name="Normal 3 8 3 2 2" xfId="25228" xr:uid="{00000000-0005-0000-0000-0000B3620000}"/>
    <cellStyle name="Normal 3 8 3 3" xfId="25229" xr:uid="{00000000-0005-0000-0000-0000B4620000}"/>
    <cellStyle name="Normal 3 8 3 4" xfId="25230" xr:uid="{00000000-0005-0000-0000-0000B5620000}"/>
    <cellStyle name="Normal 3 8 4" xfId="25231" xr:uid="{00000000-0005-0000-0000-0000B6620000}"/>
    <cellStyle name="Normal 3 8 4 2" xfId="25232" xr:uid="{00000000-0005-0000-0000-0000B7620000}"/>
    <cellStyle name="Normal 3 8 4 2 2" xfId="25233" xr:uid="{00000000-0005-0000-0000-0000B8620000}"/>
    <cellStyle name="Normal 3 8 4 3" xfId="25234" xr:uid="{00000000-0005-0000-0000-0000B9620000}"/>
    <cellStyle name="Normal 3 8 5" xfId="25235" xr:uid="{00000000-0005-0000-0000-0000BA620000}"/>
    <cellStyle name="Normal 3 8 5 2" xfId="25236" xr:uid="{00000000-0005-0000-0000-0000BB620000}"/>
    <cellStyle name="Normal 3 8 5 2 2" xfId="25237" xr:uid="{00000000-0005-0000-0000-0000BC620000}"/>
    <cellStyle name="Normal 3 8 5 3" xfId="25238" xr:uid="{00000000-0005-0000-0000-0000BD620000}"/>
    <cellStyle name="Normal 3 8 6" xfId="25239" xr:uid="{00000000-0005-0000-0000-0000BE620000}"/>
    <cellStyle name="Normal 3 8 6 2" xfId="25240" xr:uid="{00000000-0005-0000-0000-0000BF620000}"/>
    <cellStyle name="Normal 3 8 6 2 2" xfId="25241" xr:uid="{00000000-0005-0000-0000-0000C0620000}"/>
    <cellStyle name="Normal 3 8 6 3" xfId="25242" xr:uid="{00000000-0005-0000-0000-0000C1620000}"/>
    <cellStyle name="Normal 3 8 7" xfId="25243" xr:uid="{00000000-0005-0000-0000-0000C2620000}"/>
    <cellStyle name="Normal 3 8 7 2" xfId="25244" xr:uid="{00000000-0005-0000-0000-0000C3620000}"/>
    <cellStyle name="Normal 3 8 7 2 2" xfId="25245" xr:uid="{00000000-0005-0000-0000-0000C4620000}"/>
    <cellStyle name="Normal 3 8 7 3" xfId="25246" xr:uid="{00000000-0005-0000-0000-0000C5620000}"/>
    <cellStyle name="Normal 3 8 8" xfId="25247" xr:uid="{00000000-0005-0000-0000-0000C6620000}"/>
    <cellStyle name="Normal 3 8 8 2" xfId="25248" xr:uid="{00000000-0005-0000-0000-0000C7620000}"/>
    <cellStyle name="Normal 3 8 8 2 2" xfId="25249" xr:uid="{00000000-0005-0000-0000-0000C8620000}"/>
    <cellStyle name="Normal 3 8 8 3" xfId="25250" xr:uid="{00000000-0005-0000-0000-0000C9620000}"/>
    <cellStyle name="Normal 3 8 9" xfId="25251" xr:uid="{00000000-0005-0000-0000-0000CA620000}"/>
    <cellStyle name="Normal 3 8 9 2" xfId="25252" xr:uid="{00000000-0005-0000-0000-0000CB620000}"/>
    <cellStyle name="Normal 3 8 9 2 2" xfId="25253" xr:uid="{00000000-0005-0000-0000-0000CC620000}"/>
    <cellStyle name="Normal 3 8 9 3" xfId="25254" xr:uid="{00000000-0005-0000-0000-0000CD620000}"/>
    <cellStyle name="Normal 3 8_Lcc_inputs" xfId="25255" xr:uid="{00000000-0005-0000-0000-0000CE620000}"/>
    <cellStyle name="Normal 3 9" xfId="25256" xr:uid="{00000000-0005-0000-0000-0000CF620000}"/>
    <cellStyle name="Normal 3 9 10" xfId="25257" xr:uid="{00000000-0005-0000-0000-0000D0620000}"/>
    <cellStyle name="Normal 3 9 10 2" xfId="25258" xr:uid="{00000000-0005-0000-0000-0000D1620000}"/>
    <cellStyle name="Normal 3 9 10 2 2" xfId="25259" xr:uid="{00000000-0005-0000-0000-0000D2620000}"/>
    <cellStyle name="Normal 3 9 10 3" xfId="25260" xr:uid="{00000000-0005-0000-0000-0000D3620000}"/>
    <cellStyle name="Normal 3 9 11" xfId="25261" xr:uid="{00000000-0005-0000-0000-0000D4620000}"/>
    <cellStyle name="Normal 3 9 11 2" xfId="25262" xr:uid="{00000000-0005-0000-0000-0000D5620000}"/>
    <cellStyle name="Normal 3 9 11 2 2" xfId="25263" xr:uid="{00000000-0005-0000-0000-0000D6620000}"/>
    <cellStyle name="Normal 3 9 11 3" xfId="25264" xr:uid="{00000000-0005-0000-0000-0000D7620000}"/>
    <cellStyle name="Normal 3 9 12" xfId="25265" xr:uid="{00000000-0005-0000-0000-0000D8620000}"/>
    <cellStyle name="Normal 3 9 12 2" xfId="25266" xr:uid="{00000000-0005-0000-0000-0000D9620000}"/>
    <cellStyle name="Normal 3 9 12 2 2" xfId="25267" xr:uid="{00000000-0005-0000-0000-0000DA620000}"/>
    <cellStyle name="Normal 3 9 12 3" xfId="25268" xr:uid="{00000000-0005-0000-0000-0000DB620000}"/>
    <cellStyle name="Normal 3 9 13" xfId="25269" xr:uid="{00000000-0005-0000-0000-0000DC620000}"/>
    <cellStyle name="Normal 3 9 13 2" xfId="25270" xr:uid="{00000000-0005-0000-0000-0000DD620000}"/>
    <cellStyle name="Normal 3 9 13 2 2" xfId="25271" xr:uid="{00000000-0005-0000-0000-0000DE620000}"/>
    <cellStyle name="Normal 3 9 13 3" xfId="25272" xr:uid="{00000000-0005-0000-0000-0000DF620000}"/>
    <cellStyle name="Normal 3 9 14" xfId="25273" xr:uid="{00000000-0005-0000-0000-0000E0620000}"/>
    <cellStyle name="Normal 3 9 14 2" xfId="25274" xr:uid="{00000000-0005-0000-0000-0000E1620000}"/>
    <cellStyle name="Normal 3 9 14 2 2" xfId="25275" xr:uid="{00000000-0005-0000-0000-0000E2620000}"/>
    <cellStyle name="Normal 3 9 14 3" xfId="25276" xr:uid="{00000000-0005-0000-0000-0000E3620000}"/>
    <cellStyle name="Normal 3 9 15" xfId="25277" xr:uid="{00000000-0005-0000-0000-0000E4620000}"/>
    <cellStyle name="Normal 3 9 15 2" xfId="25278" xr:uid="{00000000-0005-0000-0000-0000E5620000}"/>
    <cellStyle name="Normal 3 9 15 2 2" xfId="25279" xr:uid="{00000000-0005-0000-0000-0000E6620000}"/>
    <cellStyle name="Normal 3 9 15 3" xfId="25280" xr:uid="{00000000-0005-0000-0000-0000E7620000}"/>
    <cellStyle name="Normal 3 9 16" xfId="25281" xr:uid="{00000000-0005-0000-0000-0000E8620000}"/>
    <cellStyle name="Normal 3 9 16 2" xfId="25282" xr:uid="{00000000-0005-0000-0000-0000E9620000}"/>
    <cellStyle name="Normal 3 9 16 2 2" xfId="25283" xr:uid="{00000000-0005-0000-0000-0000EA620000}"/>
    <cellStyle name="Normal 3 9 16 3" xfId="25284" xr:uid="{00000000-0005-0000-0000-0000EB620000}"/>
    <cellStyle name="Normal 3 9 17" xfId="25285" xr:uid="{00000000-0005-0000-0000-0000EC620000}"/>
    <cellStyle name="Normal 3 9 17 2" xfId="25286" xr:uid="{00000000-0005-0000-0000-0000ED620000}"/>
    <cellStyle name="Normal 3 9 17 2 2" xfId="25287" xr:uid="{00000000-0005-0000-0000-0000EE620000}"/>
    <cellStyle name="Normal 3 9 17 3" xfId="25288" xr:uid="{00000000-0005-0000-0000-0000EF620000}"/>
    <cellStyle name="Normal 3 9 18" xfId="25289" xr:uid="{00000000-0005-0000-0000-0000F0620000}"/>
    <cellStyle name="Normal 3 9 18 2" xfId="25290" xr:uid="{00000000-0005-0000-0000-0000F1620000}"/>
    <cellStyle name="Normal 3 9 18 2 2" xfId="25291" xr:uid="{00000000-0005-0000-0000-0000F2620000}"/>
    <cellStyle name="Normal 3 9 18 3" xfId="25292" xr:uid="{00000000-0005-0000-0000-0000F3620000}"/>
    <cellStyle name="Normal 3 9 19" xfId="25293" xr:uid="{00000000-0005-0000-0000-0000F4620000}"/>
    <cellStyle name="Normal 3 9 19 2" xfId="25294" xr:uid="{00000000-0005-0000-0000-0000F5620000}"/>
    <cellStyle name="Normal 3 9 19 2 2" xfId="25295" xr:uid="{00000000-0005-0000-0000-0000F6620000}"/>
    <cellStyle name="Normal 3 9 19 3" xfId="25296" xr:uid="{00000000-0005-0000-0000-0000F7620000}"/>
    <cellStyle name="Normal 3 9 2" xfId="25297" xr:uid="{00000000-0005-0000-0000-0000F8620000}"/>
    <cellStyle name="Normal 3 9 2 2" xfId="25298" xr:uid="{00000000-0005-0000-0000-0000F9620000}"/>
    <cellStyle name="Normal 3 9 2 2 2" xfId="25299" xr:uid="{00000000-0005-0000-0000-0000FA620000}"/>
    <cellStyle name="Normal 3 9 2 3" xfId="25300" xr:uid="{00000000-0005-0000-0000-0000FB620000}"/>
    <cellStyle name="Normal 3 9 20" xfId="25301" xr:uid="{00000000-0005-0000-0000-0000FC620000}"/>
    <cellStyle name="Normal 3 9 20 2" xfId="25302" xr:uid="{00000000-0005-0000-0000-0000FD620000}"/>
    <cellStyle name="Normal 3 9 20 2 2" xfId="25303" xr:uid="{00000000-0005-0000-0000-0000FE620000}"/>
    <cellStyle name="Normal 3 9 20 3" xfId="25304" xr:uid="{00000000-0005-0000-0000-0000FF620000}"/>
    <cellStyle name="Normal 3 9 21" xfId="25305" xr:uid="{00000000-0005-0000-0000-000000630000}"/>
    <cellStyle name="Normal 3 9 21 2" xfId="25306" xr:uid="{00000000-0005-0000-0000-000001630000}"/>
    <cellStyle name="Normal 3 9 21 2 2" xfId="25307" xr:uid="{00000000-0005-0000-0000-000002630000}"/>
    <cellStyle name="Normal 3 9 21 3" xfId="25308" xr:uid="{00000000-0005-0000-0000-000003630000}"/>
    <cellStyle name="Normal 3 9 22" xfId="25309" xr:uid="{00000000-0005-0000-0000-000004630000}"/>
    <cellStyle name="Normal 3 9 22 2" xfId="25310" xr:uid="{00000000-0005-0000-0000-000005630000}"/>
    <cellStyle name="Normal 3 9 22 2 2" xfId="25311" xr:uid="{00000000-0005-0000-0000-000006630000}"/>
    <cellStyle name="Normal 3 9 22 3" xfId="25312" xr:uid="{00000000-0005-0000-0000-000007630000}"/>
    <cellStyle name="Normal 3 9 23" xfId="25313" xr:uid="{00000000-0005-0000-0000-000008630000}"/>
    <cellStyle name="Normal 3 9 23 2" xfId="25314" xr:uid="{00000000-0005-0000-0000-000009630000}"/>
    <cellStyle name="Normal 3 9 23 2 2" xfId="25315" xr:uid="{00000000-0005-0000-0000-00000A630000}"/>
    <cellStyle name="Normal 3 9 23 3" xfId="25316" xr:uid="{00000000-0005-0000-0000-00000B630000}"/>
    <cellStyle name="Normal 3 9 24" xfId="25317" xr:uid="{00000000-0005-0000-0000-00000C630000}"/>
    <cellStyle name="Normal 3 9 24 2" xfId="25318" xr:uid="{00000000-0005-0000-0000-00000D630000}"/>
    <cellStyle name="Normal 3 9 25" xfId="25319" xr:uid="{00000000-0005-0000-0000-00000E630000}"/>
    <cellStyle name="Normal 3 9 26" xfId="25320" xr:uid="{00000000-0005-0000-0000-00000F630000}"/>
    <cellStyle name="Normal 3 9 3" xfId="25321" xr:uid="{00000000-0005-0000-0000-000010630000}"/>
    <cellStyle name="Normal 3 9 3 2" xfId="25322" xr:uid="{00000000-0005-0000-0000-000011630000}"/>
    <cellStyle name="Normal 3 9 3 2 2" xfId="25323" xr:uid="{00000000-0005-0000-0000-000012630000}"/>
    <cellStyle name="Normal 3 9 3 3" xfId="25324" xr:uid="{00000000-0005-0000-0000-000013630000}"/>
    <cellStyle name="Normal 3 9 3 4" xfId="25325" xr:uid="{00000000-0005-0000-0000-000014630000}"/>
    <cellStyle name="Normal 3 9 4" xfId="25326" xr:uid="{00000000-0005-0000-0000-000015630000}"/>
    <cellStyle name="Normal 3 9 4 2" xfId="25327" xr:uid="{00000000-0005-0000-0000-000016630000}"/>
    <cellStyle name="Normal 3 9 4 2 2" xfId="25328" xr:uid="{00000000-0005-0000-0000-000017630000}"/>
    <cellStyle name="Normal 3 9 4 3" xfId="25329" xr:uid="{00000000-0005-0000-0000-000018630000}"/>
    <cellStyle name="Normal 3 9 5" xfId="25330" xr:uid="{00000000-0005-0000-0000-000019630000}"/>
    <cellStyle name="Normal 3 9 5 2" xfId="25331" xr:uid="{00000000-0005-0000-0000-00001A630000}"/>
    <cellStyle name="Normal 3 9 5 2 2" xfId="25332" xr:uid="{00000000-0005-0000-0000-00001B630000}"/>
    <cellStyle name="Normal 3 9 5 3" xfId="25333" xr:uid="{00000000-0005-0000-0000-00001C630000}"/>
    <cellStyle name="Normal 3 9 6" xfId="25334" xr:uid="{00000000-0005-0000-0000-00001D630000}"/>
    <cellStyle name="Normal 3 9 6 2" xfId="25335" xr:uid="{00000000-0005-0000-0000-00001E630000}"/>
    <cellStyle name="Normal 3 9 6 2 2" xfId="25336" xr:uid="{00000000-0005-0000-0000-00001F630000}"/>
    <cellStyle name="Normal 3 9 6 3" xfId="25337" xr:uid="{00000000-0005-0000-0000-000020630000}"/>
    <cellStyle name="Normal 3 9 7" xfId="25338" xr:uid="{00000000-0005-0000-0000-000021630000}"/>
    <cellStyle name="Normal 3 9 7 2" xfId="25339" xr:uid="{00000000-0005-0000-0000-000022630000}"/>
    <cellStyle name="Normal 3 9 7 2 2" xfId="25340" xr:uid="{00000000-0005-0000-0000-000023630000}"/>
    <cellStyle name="Normal 3 9 7 3" xfId="25341" xr:uid="{00000000-0005-0000-0000-000024630000}"/>
    <cellStyle name="Normal 3 9 8" xfId="25342" xr:uid="{00000000-0005-0000-0000-000025630000}"/>
    <cellStyle name="Normal 3 9 8 2" xfId="25343" xr:uid="{00000000-0005-0000-0000-000026630000}"/>
    <cellStyle name="Normal 3 9 8 2 2" xfId="25344" xr:uid="{00000000-0005-0000-0000-000027630000}"/>
    <cellStyle name="Normal 3 9 8 3" xfId="25345" xr:uid="{00000000-0005-0000-0000-000028630000}"/>
    <cellStyle name="Normal 3 9 9" xfId="25346" xr:uid="{00000000-0005-0000-0000-000029630000}"/>
    <cellStyle name="Normal 3 9 9 2" xfId="25347" xr:uid="{00000000-0005-0000-0000-00002A630000}"/>
    <cellStyle name="Normal 3 9 9 2 2" xfId="25348" xr:uid="{00000000-0005-0000-0000-00002B630000}"/>
    <cellStyle name="Normal 3 9 9 3" xfId="25349" xr:uid="{00000000-0005-0000-0000-00002C630000}"/>
    <cellStyle name="Normal 3_Lcc_inputs" xfId="25350" xr:uid="{00000000-0005-0000-0000-00002D630000}"/>
    <cellStyle name="Normal 30" xfId="25351" xr:uid="{00000000-0005-0000-0000-00002E630000}"/>
    <cellStyle name="Normal 30 10" xfId="25352" xr:uid="{00000000-0005-0000-0000-00002F630000}"/>
    <cellStyle name="Normal 30 10 2" xfId="25353" xr:uid="{00000000-0005-0000-0000-000030630000}"/>
    <cellStyle name="Normal 30 10 2 2" xfId="25354" xr:uid="{00000000-0005-0000-0000-000031630000}"/>
    <cellStyle name="Normal 30 10 2 2 2" xfId="25355" xr:uid="{00000000-0005-0000-0000-000032630000}"/>
    <cellStyle name="Normal 30 10 2 2 3" xfId="25356" xr:uid="{00000000-0005-0000-0000-000033630000}"/>
    <cellStyle name="Normal 30 10 2 3" xfId="25357" xr:uid="{00000000-0005-0000-0000-000034630000}"/>
    <cellStyle name="Normal 30 10 2 4" xfId="25358" xr:uid="{00000000-0005-0000-0000-000035630000}"/>
    <cellStyle name="Normal 30 10 2_Lcc_inputs" xfId="25359" xr:uid="{00000000-0005-0000-0000-000036630000}"/>
    <cellStyle name="Normal 30 10 3" xfId="25360" xr:uid="{00000000-0005-0000-0000-000037630000}"/>
    <cellStyle name="Normal 30 10 3 2" xfId="25361" xr:uid="{00000000-0005-0000-0000-000038630000}"/>
    <cellStyle name="Normal 30 10 3 2 2" xfId="25362" xr:uid="{00000000-0005-0000-0000-000039630000}"/>
    <cellStyle name="Normal 30 10 3 3" xfId="25363" xr:uid="{00000000-0005-0000-0000-00003A630000}"/>
    <cellStyle name="Normal 30 10 4" xfId="25364" xr:uid="{00000000-0005-0000-0000-00003B630000}"/>
    <cellStyle name="Normal 30 10 4 2" xfId="25365" xr:uid="{00000000-0005-0000-0000-00003C630000}"/>
    <cellStyle name="Normal 30 10 5" xfId="25366" xr:uid="{00000000-0005-0000-0000-00003D630000}"/>
    <cellStyle name="Normal 30 10 6" xfId="25367" xr:uid="{00000000-0005-0000-0000-00003E630000}"/>
    <cellStyle name="Normal 30 10 7" xfId="25368" xr:uid="{00000000-0005-0000-0000-00003F630000}"/>
    <cellStyle name="Normal 30 10_Lcc_inputs" xfId="25369" xr:uid="{00000000-0005-0000-0000-000040630000}"/>
    <cellStyle name="Normal 30 11" xfId="25370" xr:uid="{00000000-0005-0000-0000-000041630000}"/>
    <cellStyle name="Normal 30 11 2" xfId="25371" xr:uid="{00000000-0005-0000-0000-000042630000}"/>
    <cellStyle name="Normal 30 11 2 2" xfId="25372" xr:uid="{00000000-0005-0000-0000-000043630000}"/>
    <cellStyle name="Normal 30 11 2 3" xfId="25373" xr:uid="{00000000-0005-0000-0000-000044630000}"/>
    <cellStyle name="Normal 30 11 3" xfId="25374" xr:uid="{00000000-0005-0000-0000-000045630000}"/>
    <cellStyle name="Normal 30 11 3 2" xfId="25375" xr:uid="{00000000-0005-0000-0000-000046630000}"/>
    <cellStyle name="Normal 30 11 4" xfId="25376" xr:uid="{00000000-0005-0000-0000-000047630000}"/>
    <cellStyle name="Normal 30 11 5" xfId="25377" xr:uid="{00000000-0005-0000-0000-000048630000}"/>
    <cellStyle name="Normal 30 11_Lcc_inputs" xfId="25378" xr:uid="{00000000-0005-0000-0000-000049630000}"/>
    <cellStyle name="Normal 30 12" xfId="25379" xr:uid="{00000000-0005-0000-0000-00004A630000}"/>
    <cellStyle name="Normal 30 12 2" xfId="25380" xr:uid="{00000000-0005-0000-0000-00004B630000}"/>
    <cellStyle name="Normal 30 12 2 2" xfId="25381" xr:uid="{00000000-0005-0000-0000-00004C630000}"/>
    <cellStyle name="Normal 30 12 2 3" xfId="25382" xr:uid="{00000000-0005-0000-0000-00004D630000}"/>
    <cellStyle name="Normal 30 12 3" xfId="25383" xr:uid="{00000000-0005-0000-0000-00004E630000}"/>
    <cellStyle name="Normal 30 12 4" xfId="25384" xr:uid="{00000000-0005-0000-0000-00004F630000}"/>
    <cellStyle name="Normal 30 12_Lcc_inputs" xfId="25385" xr:uid="{00000000-0005-0000-0000-000050630000}"/>
    <cellStyle name="Normal 30 13" xfId="25386" xr:uid="{00000000-0005-0000-0000-000051630000}"/>
    <cellStyle name="Normal 30 13 2" xfId="25387" xr:uid="{00000000-0005-0000-0000-000052630000}"/>
    <cellStyle name="Normal 30 13 3" xfId="25388" xr:uid="{00000000-0005-0000-0000-000053630000}"/>
    <cellStyle name="Normal 30 14" xfId="25389" xr:uid="{00000000-0005-0000-0000-000054630000}"/>
    <cellStyle name="Normal 30 14 2" xfId="25390" xr:uid="{00000000-0005-0000-0000-000055630000}"/>
    <cellStyle name="Normal 30 15" xfId="25391" xr:uid="{00000000-0005-0000-0000-000056630000}"/>
    <cellStyle name="Normal 30 16" xfId="25392" xr:uid="{00000000-0005-0000-0000-000057630000}"/>
    <cellStyle name="Normal 30 2" xfId="25393" xr:uid="{00000000-0005-0000-0000-000058630000}"/>
    <cellStyle name="Normal 30 2 10" xfId="25394" xr:uid="{00000000-0005-0000-0000-000059630000}"/>
    <cellStyle name="Normal 30 2 2" xfId="25395" xr:uid="{00000000-0005-0000-0000-00005A630000}"/>
    <cellStyle name="Normal 30 2 2 2" xfId="25396" xr:uid="{00000000-0005-0000-0000-00005B630000}"/>
    <cellStyle name="Normal 30 2 2 2 2" xfId="25397" xr:uid="{00000000-0005-0000-0000-00005C630000}"/>
    <cellStyle name="Normal 30 2 2 2 2 2" xfId="25398" xr:uid="{00000000-0005-0000-0000-00005D630000}"/>
    <cellStyle name="Normal 30 2 2 2 2 2 2" xfId="25399" xr:uid="{00000000-0005-0000-0000-00005E630000}"/>
    <cellStyle name="Normal 30 2 2 2 2 3" xfId="25400" xr:uid="{00000000-0005-0000-0000-00005F630000}"/>
    <cellStyle name="Normal 30 2 2 2 3" xfId="25401" xr:uid="{00000000-0005-0000-0000-000060630000}"/>
    <cellStyle name="Normal 30 2 2 2 3 2" xfId="25402" xr:uid="{00000000-0005-0000-0000-000061630000}"/>
    <cellStyle name="Normal 30 2 2 2 3 2 2" xfId="25403" xr:uid="{00000000-0005-0000-0000-000062630000}"/>
    <cellStyle name="Normal 30 2 2 2 3 3" xfId="25404" xr:uid="{00000000-0005-0000-0000-000063630000}"/>
    <cellStyle name="Normal 30 2 2 2 4" xfId="25405" xr:uid="{00000000-0005-0000-0000-000064630000}"/>
    <cellStyle name="Normal 30 2 2 2 4 2" xfId="25406" xr:uid="{00000000-0005-0000-0000-000065630000}"/>
    <cellStyle name="Normal 30 2 2 2 5" xfId="25407" xr:uid="{00000000-0005-0000-0000-000066630000}"/>
    <cellStyle name="Normal 30 2 2 2_Lcc_inputs" xfId="25408" xr:uid="{00000000-0005-0000-0000-000067630000}"/>
    <cellStyle name="Normal 30 2 2 3" xfId="25409" xr:uid="{00000000-0005-0000-0000-000068630000}"/>
    <cellStyle name="Normal 30 2 2 3 2" xfId="25410" xr:uid="{00000000-0005-0000-0000-000069630000}"/>
    <cellStyle name="Normal 30 2 2 3 2 2" xfId="25411" xr:uid="{00000000-0005-0000-0000-00006A630000}"/>
    <cellStyle name="Normal 30 2 2 3 2 3" xfId="25412" xr:uid="{00000000-0005-0000-0000-00006B630000}"/>
    <cellStyle name="Normal 30 2 2 3 3" xfId="25413" xr:uid="{00000000-0005-0000-0000-00006C630000}"/>
    <cellStyle name="Normal 30 2 2 3 4" xfId="25414" xr:uid="{00000000-0005-0000-0000-00006D630000}"/>
    <cellStyle name="Normal 30 2 2 3_Lcc_inputs" xfId="25415" xr:uid="{00000000-0005-0000-0000-00006E630000}"/>
    <cellStyle name="Normal 30 2 2 4" xfId="25416" xr:uid="{00000000-0005-0000-0000-00006F630000}"/>
    <cellStyle name="Normal 30 2 2 4 2" xfId="25417" xr:uid="{00000000-0005-0000-0000-000070630000}"/>
    <cellStyle name="Normal 30 2 2 4 2 2" xfId="25418" xr:uid="{00000000-0005-0000-0000-000071630000}"/>
    <cellStyle name="Normal 30 2 2 4 3" xfId="25419" xr:uid="{00000000-0005-0000-0000-000072630000}"/>
    <cellStyle name="Normal 30 2 2 5" xfId="25420" xr:uid="{00000000-0005-0000-0000-000073630000}"/>
    <cellStyle name="Normal 30 2 2 5 2" xfId="25421" xr:uid="{00000000-0005-0000-0000-000074630000}"/>
    <cellStyle name="Normal 30 2 2 6" xfId="25422" xr:uid="{00000000-0005-0000-0000-000075630000}"/>
    <cellStyle name="Normal 30 2 2 7" xfId="25423" xr:uid="{00000000-0005-0000-0000-000076630000}"/>
    <cellStyle name="Normal 30 2 2 8" xfId="25424" xr:uid="{00000000-0005-0000-0000-000077630000}"/>
    <cellStyle name="Normal 30 2 2_Lcc_inputs" xfId="25425" xr:uid="{00000000-0005-0000-0000-000078630000}"/>
    <cellStyle name="Normal 30 2 3" xfId="25426" xr:uid="{00000000-0005-0000-0000-000079630000}"/>
    <cellStyle name="Normal 30 2 3 2" xfId="25427" xr:uid="{00000000-0005-0000-0000-00007A630000}"/>
    <cellStyle name="Normal 30 2 3 2 2" xfId="25428" xr:uid="{00000000-0005-0000-0000-00007B630000}"/>
    <cellStyle name="Normal 30 2 3 2 2 2" xfId="25429" xr:uid="{00000000-0005-0000-0000-00007C630000}"/>
    <cellStyle name="Normal 30 2 3 2 2 3" xfId="25430" xr:uid="{00000000-0005-0000-0000-00007D630000}"/>
    <cellStyle name="Normal 30 2 3 2 3" xfId="25431" xr:uid="{00000000-0005-0000-0000-00007E630000}"/>
    <cellStyle name="Normal 30 2 3 2 4" xfId="25432" xr:uid="{00000000-0005-0000-0000-00007F630000}"/>
    <cellStyle name="Normal 30 2 3 2_Lcc_inputs" xfId="25433" xr:uid="{00000000-0005-0000-0000-000080630000}"/>
    <cellStyle name="Normal 30 2 3 3" xfId="25434" xr:uid="{00000000-0005-0000-0000-000081630000}"/>
    <cellStyle name="Normal 30 2 3 3 2" xfId="25435" xr:uid="{00000000-0005-0000-0000-000082630000}"/>
    <cellStyle name="Normal 30 2 3 3 2 2" xfId="25436" xr:uid="{00000000-0005-0000-0000-000083630000}"/>
    <cellStyle name="Normal 30 2 3 3 3" xfId="25437" xr:uid="{00000000-0005-0000-0000-000084630000}"/>
    <cellStyle name="Normal 30 2 3 4" xfId="25438" xr:uid="{00000000-0005-0000-0000-000085630000}"/>
    <cellStyle name="Normal 30 2 3 4 2" xfId="25439" xr:uid="{00000000-0005-0000-0000-000086630000}"/>
    <cellStyle name="Normal 30 2 3 5" xfId="25440" xr:uid="{00000000-0005-0000-0000-000087630000}"/>
    <cellStyle name="Normal 30 2 3 6" xfId="25441" xr:uid="{00000000-0005-0000-0000-000088630000}"/>
    <cellStyle name="Normal 30 2 3 7" xfId="25442" xr:uid="{00000000-0005-0000-0000-000089630000}"/>
    <cellStyle name="Normal 30 2 3_Lcc_inputs" xfId="25443" xr:uid="{00000000-0005-0000-0000-00008A630000}"/>
    <cellStyle name="Normal 30 2 4" xfId="25444" xr:uid="{00000000-0005-0000-0000-00008B630000}"/>
    <cellStyle name="Normal 30 2 4 2" xfId="25445" xr:uid="{00000000-0005-0000-0000-00008C630000}"/>
    <cellStyle name="Normal 30 2 4 2 2" xfId="25446" xr:uid="{00000000-0005-0000-0000-00008D630000}"/>
    <cellStyle name="Normal 30 2 4 2 3" xfId="25447" xr:uid="{00000000-0005-0000-0000-00008E630000}"/>
    <cellStyle name="Normal 30 2 4 3" xfId="25448" xr:uid="{00000000-0005-0000-0000-00008F630000}"/>
    <cellStyle name="Normal 30 2 4 3 2" xfId="25449" xr:uid="{00000000-0005-0000-0000-000090630000}"/>
    <cellStyle name="Normal 30 2 4 4" xfId="25450" xr:uid="{00000000-0005-0000-0000-000091630000}"/>
    <cellStyle name="Normal 30 2 4 5" xfId="25451" xr:uid="{00000000-0005-0000-0000-000092630000}"/>
    <cellStyle name="Normal 30 2 4_Lcc_inputs" xfId="25452" xr:uid="{00000000-0005-0000-0000-000093630000}"/>
    <cellStyle name="Normal 30 2 5" xfId="25453" xr:uid="{00000000-0005-0000-0000-000094630000}"/>
    <cellStyle name="Normal 30 2 5 2" xfId="25454" xr:uid="{00000000-0005-0000-0000-000095630000}"/>
    <cellStyle name="Normal 30 2 5 2 2" xfId="25455" xr:uid="{00000000-0005-0000-0000-000096630000}"/>
    <cellStyle name="Normal 30 2 5 2 3" xfId="25456" xr:uid="{00000000-0005-0000-0000-000097630000}"/>
    <cellStyle name="Normal 30 2 5 3" xfId="25457" xr:uid="{00000000-0005-0000-0000-000098630000}"/>
    <cellStyle name="Normal 30 2 5 3 2" xfId="25458" xr:uid="{00000000-0005-0000-0000-000099630000}"/>
    <cellStyle name="Normal 30 2 5 4" xfId="25459" xr:uid="{00000000-0005-0000-0000-00009A630000}"/>
    <cellStyle name="Normal 30 2 5 5" xfId="25460" xr:uid="{00000000-0005-0000-0000-00009B630000}"/>
    <cellStyle name="Normal 30 2 5_Lcc_inputs" xfId="25461" xr:uid="{00000000-0005-0000-0000-00009C630000}"/>
    <cellStyle name="Normal 30 2 6" xfId="25462" xr:uid="{00000000-0005-0000-0000-00009D630000}"/>
    <cellStyle name="Normal 30 2 6 2" xfId="25463" xr:uid="{00000000-0005-0000-0000-00009E630000}"/>
    <cellStyle name="Normal 30 2 6 2 2" xfId="25464" xr:uid="{00000000-0005-0000-0000-00009F630000}"/>
    <cellStyle name="Normal 30 2 6 3" xfId="25465" xr:uid="{00000000-0005-0000-0000-0000A0630000}"/>
    <cellStyle name="Normal 30 2 6 4" xfId="25466" xr:uid="{00000000-0005-0000-0000-0000A1630000}"/>
    <cellStyle name="Normal 30 2 6_Lcc_inputs" xfId="25467" xr:uid="{00000000-0005-0000-0000-0000A2630000}"/>
    <cellStyle name="Normal 30 2 7" xfId="25468" xr:uid="{00000000-0005-0000-0000-0000A3630000}"/>
    <cellStyle name="Normal 30 2 7 2" xfId="25469" xr:uid="{00000000-0005-0000-0000-0000A4630000}"/>
    <cellStyle name="Normal 30 2 7 3" xfId="25470" xr:uid="{00000000-0005-0000-0000-0000A5630000}"/>
    <cellStyle name="Normal 30 2 8" xfId="25471" xr:uid="{00000000-0005-0000-0000-0000A6630000}"/>
    <cellStyle name="Normal 30 2 8 2" xfId="25472" xr:uid="{00000000-0005-0000-0000-0000A7630000}"/>
    <cellStyle name="Normal 30 2 9" xfId="25473" xr:uid="{00000000-0005-0000-0000-0000A8630000}"/>
    <cellStyle name="Normal 30 2_Lcc_inputs" xfId="25474" xr:uid="{00000000-0005-0000-0000-0000A9630000}"/>
    <cellStyle name="Normal 30 3" xfId="25475" xr:uid="{00000000-0005-0000-0000-0000AA630000}"/>
    <cellStyle name="Normal 30 3 2" xfId="25476" xr:uid="{00000000-0005-0000-0000-0000AB630000}"/>
    <cellStyle name="Normal 30 3 2 2" xfId="25477" xr:uid="{00000000-0005-0000-0000-0000AC630000}"/>
    <cellStyle name="Normal 30 3 2 2 2" xfId="25478" xr:uid="{00000000-0005-0000-0000-0000AD630000}"/>
    <cellStyle name="Normal 30 3 2 2 2 2" xfId="25479" xr:uid="{00000000-0005-0000-0000-0000AE630000}"/>
    <cellStyle name="Normal 30 3 2 2 2 2 2" xfId="25480" xr:uid="{00000000-0005-0000-0000-0000AF630000}"/>
    <cellStyle name="Normal 30 3 2 2 2 3" xfId="25481" xr:uid="{00000000-0005-0000-0000-0000B0630000}"/>
    <cellStyle name="Normal 30 3 2 2 3" xfId="25482" xr:uid="{00000000-0005-0000-0000-0000B1630000}"/>
    <cellStyle name="Normal 30 3 2 2 3 2" xfId="25483" xr:uid="{00000000-0005-0000-0000-0000B2630000}"/>
    <cellStyle name="Normal 30 3 2 2 3 2 2" xfId="25484" xr:uid="{00000000-0005-0000-0000-0000B3630000}"/>
    <cellStyle name="Normal 30 3 2 2 3 3" xfId="25485" xr:uid="{00000000-0005-0000-0000-0000B4630000}"/>
    <cellStyle name="Normal 30 3 2 2 4" xfId="25486" xr:uid="{00000000-0005-0000-0000-0000B5630000}"/>
    <cellStyle name="Normal 30 3 2 2 4 2" xfId="25487" xr:uid="{00000000-0005-0000-0000-0000B6630000}"/>
    <cellStyle name="Normal 30 3 2 2 5" xfId="25488" xr:uid="{00000000-0005-0000-0000-0000B7630000}"/>
    <cellStyle name="Normal 30 3 2 2_Lcc_inputs" xfId="25489" xr:uid="{00000000-0005-0000-0000-0000B8630000}"/>
    <cellStyle name="Normal 30 3 2 3" xfId="25490" xr:uid="{00000000-0005-0000-0000-0000B9630000}"/>
    <cellStyle name="Normal 30 3 2 3 2" xfId="25491" xr:uid="{00000000-0005-0000-0000-0000BA630000}"/>
    <cellStyle name="Normal 30 3 2 3 2 2" xfId="25492" xr:uid="{00000000-0005-0000-0000-0000BB630000}"/>
    <cellStyle name="Normal 30 3 2 3 2 3" xfId="25493" xr:uid="{00000000-0005-0000-0000-0000BC630000}"/>
    <cellStyle name="Normal 30 3 2 3 3" xfId="25494" xr:uid="{00000000-0005-0000-0000-0000BD630000}"/>
    <cellStyle name="Normal 30 3 2 3 4" xfId="25495" xr:uid="{00000000-0005-0000-0000-0000BE630000}"/>
    <cellStyle name="Normal 30 3 2 3_Lcc_inputs" xfId="25496" xr:uid="{00000000-0005-0000-0000-0000BF630000}"/>
    <cellStyle name="Normal 30 3 2 4" xfId="25497" xr:uid="{00000000-0005-0000-0000-0000C0630000}"/>
    <cellStyle name="Normal 30 3 2 4 2" xfId="25498" xr:uid="{00000000-0005-0000-0000-0000C1630000}"/>
    <cellStyle name="Normal 30 3 2 4 2 2" xfId="25499" xr:uid="{00000000-0005-0000-0000-0000C2630000}"/>
    <cellStyle name="Normal 30 3 2 4 3" xfId="25500" xr:uid="{00000000-0005-0000-0000-0000C3630000}"/>
    <cellStyle name="Normal 30 3 2 5" xfId="25501" xr:uid="{00000000-0005-0000-0000-0000C4630000}"/>
    <cellStyle name="Normal 30 3 2 5 2" xfId="25502" xr:uid="{00000000-0005-0000-0000-0000C5630000}"/>
    <cellStyle name="Normal 30 3 2 6" xfId="25503" xr:uid="{00000000-0005-0000-0000-0000C6630000}"/>
    <cellStyle name="Normal 30 3 2 7" xfId="25504" xr:uid="{00000000-0005-0000-0000-0000C7630000}"/>
    <cellStyle name="Normal 30 3 2 8" xfId="25505" xr:uid="{00000000-0005-0000-0000-0000C8630000}"/>
    <cellStyle name="Normal 30 3 2_Lcc_inputs" xfId="25506" xr:uid="{00000000-0005-0000-0000-0000C9630000}"/>
    <cellStyle name="Normal 30 3 3" xfId="25507" xr:uid="{00000000-0005-0000-0000-0000CA630000}"/>
    <cellStyle name="Normal 30 3 3 2" xfId="25508" xr:uid="{00000000-0005-0000-0000-0000CB630000}"/>
    <cellStyle name="Normal 30 3 3 2 2" xfId="25509" xr:uid="{00000000-0005-0000-0000-0000CC630000}"/>
    <cellStyle name="Normal 30 3 3 2 2 2" xfId="25510" xr:uid="{00000000-0005-0000-0000-0000CD630000}"/>
    <cellStyle name="Normal 30 3 3 2 2 3" xfId="25511" xr:uid="{00000000-0005-0000-0000-0000CE630000}"/>
    <cellStyle name="Normal 30 3 3 2 3" xfId="25512" xr:uid="{00000000-0005-0000-0000-0000CF630000}"/>
    <cellStyle name="Normal 30 3 3 2 4" xfId="25513" xr:uid="{00000000-0005-0000-0000-0000D0630000}"/>
    <cellStyle name="Normal 30 3 3 2_Lcc_inputs" xfId="25514" xr:uid="{00000000-0005-0000-0000-0000D1630000}"/>
    <cellStyle name="Normal 30 3 3 3" xfId="25515" xr:uid="{00000000-0005-0000-0000-0000D2630000}"/>
    <cellStyle name="Normal 30 3 3 3 2" xfId="25516" xr:uid="{00000000-0005-0000-0000-0000D3630000}"/>
    <cellStyle name="Normal 30 3 3 3 2 2" xfId="25517" xr:uid="{00000000-0005-0000-0000-0000D4630000}"/>
    <cellStyle name="Normal 30 3 3 3 3" xfId="25518" xr:uid="{00000000-0005-0000-0000-0000D5630000}"/>
    <cellStyle name="Normal 30 3 3 4" xfId="25519" xr:uid="{00000000-0005-0000-0000-0000D6630000}"/>
    <cellStyle name="Normal 30 3 3 4 2" xfId="25520" xr:uid="{00000000-0005-0000-0000-0000D7630000}"/>
    <cellStyle name="Normal 30 3 3 5" xfId="25521" xr:uid="{00000000-0005-0000-0000-0000D8630000}"/>
    <cellStyle name="Normal 30 3 3 6" xfId="25522" xr:uid="{00000000-0005-0000-0000-0000D9630000}"/>
    <cellStyle name="Normal 30 3 3 7" xfId="25523" xr:uid="{00000000-0005-0000-0000-0000DA630000}"/>
    <cellStyle name="Normal 30 3 3_Lcc_inputs" xfId="25524" xr:uid="{00000000-0005-0000-0000-0000DB630000}"/>
    <cellStyle name="Normal 30 3 4" xfId="25525" xr:uid="{00000000-0005-0000-0000-0000DC630000}"/>
    <cellStyle name="Normal 30 3 4 2" xfId="25526" xr:uid="{00000000-0005-0000-0000-0000DD630000}"/>
    <cellStyle name="Normal 30 3 4 2 2" xfId="25527" xr:uid="{00000000-0005-0000-0000-0000DE630000}"/>
    <cellStyle name="Normal 30 3 4 2 3" xfId="25528" xr:uid="{00000000-0005-0000-0000-0000DF630000}"/>
    <cellStyle name="Normal 30 3 4 3" xfId="25529" xr:uid="{00000000-0005-0000-0000-0000E0630000}"/>
    <cellStyle name="Normal 30 3 4 3 2" xfId="25530" xr:uid="{00000000-0005-0000-0000-0000E1630000}"/>
    <cellStyle name="Normal 30 3 4 4" xfId="25531" xr:uid="{00000000-0005-0000-0000-0000E2630000}"/>
    <cellStyle name="Normal 30 3 4 5" xfId="25532" xr:uid="{00000000-0005-0000-0000-0000E3630000}"/>
    <cellStyle name="Normal 30 3 4_Lcc_inputs" xfId="25533" xr:uid="{00000000-0005-0000-0000-0000E4630000}"/>
    <cellStyle name="Normal 30 3 5" xfId="25534" xr:uid="{00000000-0005-0000-0000-0000E5630000}"/>
    <cellStyle name="Normal 30 3 5 2" xfId="25535" xr:uid="{00000000-0005-0000-0000-0000E6630000}"/>
    <cellStyle name="Normal 30 3 5 2 2" xfId="25536" xr:uid="{00000000-0005-0000-0000-0000E7630000}"/>
    <cellStyle name="Normal 30 3 5 2 3" xfId="25537" xr:uid="{00000000-0005-0000-0000-0000E8630000}"/>
    <cellStyle name="Normal 30 3 5 3" xfId="25538" xr:uid="{00000000-0005-0000-0000-0000E9630000}"/>
    <cellStyle name="Normal 30 3 5 4" xfId="25539" xr:uid="{00000000-0005-0000-0000-0000EA630000}"/>
    <cellStyle name="Normal 30 3 5_Lcc_inputs" xfId="25540" xr:uid="{00000000-0005-0000-0000-0000EB630000}"/>
    <cellStyle name="Normal 30 3 6" xfId="25541" xr:uid="{00000000-0005-0000-0000-0000EC630000}"/>
    <cellStyle name="Normal 30 3 6 2" xfId="25542" xr:uid="{00000000-0005-0000-0000-0000ED630000}"/>
    <cellStyle name="Normal 30 3 6 3" xfId="25543" xr:uid="{00000000-0005-0000-0000-0000EE630000}"/>
    <cellStyle name="Normal 30 3 7" xfId="25544" xr:uid="{00000000-0005-0000-0000-0000EF630000}"/>
    <cellStyle name="Normal 30 3 7 2" xfId="25545" xr:uid="{00000000-0005-0000-0000-0000F0630000}"/>
    <cellStyle name="Normal 30 3 8" xfId="25546" xr:uid="{00000000-0005-0000-0000-0000F1630000}"/>
    <cellStyle name="Normal 30 3 9" xfId="25547" xr:uid="{00000000-0005-0000-0000-0000F2630000}"/>
    <cellStyle name="Normal 30 3_Lcc_inputs" xfId="25548" xr:uid="{00000000-0005-0000-0000-0000F3630000}"/>
    <cellStyle name="Normal 30 4" xfId="25549" xr:uid="{00000000-0005-0000-0000-0000F4630000}"/>
    <cellStyle name="Normal 30 4 2" xfId="25550" xr:uid="{00000000-0005-0000-0000-0000F5630000}"/>
    <cellStyle name="Normal 30 4 2 2" xfId="25551" xr:uid="{00000000-0005-0000-0000-0000F6630000}"/>
    <cellStyle name="Normal 30 4 2 2 2" xfId="25552" xr:uid="{00000000-0005-0000-0000-0000F7630000}"/>
    <cellStyle name="Normal 30 4 2 2 2 2" xfId="25553" xr:uid="{00000000-0005-0000-0000-0000F8630000}"/>
    <cellStyle name="Normal 30 4 2 2 2 2 2" xfId="25554" xr:uid="{00000000-0005-0000-0000-0000F9630000}"/>
    <cellStyle name="Normal 30 4 2 2 2 3" xfId="25555" xr:uid="{00000000-0005-0000-0000-0000FA630000}"/>
    <cellStyle name="Normal 30 4 2 2 3" xfId="25556" xr:uid="{00000000-0005-0000-0000-0000FB630000}"/>
    <cellStyle name="Normal 30 4 2 2 3 2" xfId="25557" xr:uid="{00000000-0005-0000-0000-0000FC630000}"/>
    <cellStyle name="Normal 30 4 2 2 3 2 2" xfId="25558" xr:uid="{00000000-0005-0000-0000-0000FD630000}"/>
    <cellStyle name="Normal 30 4 2 2 3 3" xfId="25559" xr:uid="{00000000-0005-0000-0000-0000FE630000}"/>
    <cellStyle name="Normal 30 4 2 2 4" xfId="25560" xr:uid="{00000000-0005-0000-0000-0000FF630000}"/>
    <cellStyle name="Normal 30 4 2 2 4 2" xfId="25561" xr:uid="{00000000-0005-0000-0000-000000640000}"/>
    <cellStyle name="Normal 30 4 2 2 5" xfId="25562" xr:uid="{00000000-0005-0000-0000-000001640000}"/>
    <cellStyle name="Normal 30 4 2 2_Lcc_inputs" xfId="25563" xr:uid="{00000000-0005-0000-0000-000002640000}"/>
    <cellStyle name="Normal 30 4 2 3" xfId="25564" xr:uid="{00000000-0005-0000-0000-000003640000}"/>
    <cellStyle name="Normal 30 4 2 3 2" xfId="25565" xr:uid="{00000000-0005-0000-0000-000004640000}"/>
    <cellStyle name="Normal 30 4 2 3 2 2" xfId="25566" xr:uid="{00000000-0005-0000-0000-000005640000}"/>
    <cellStyle name="Normal 30 4 2 3 2 3" xfId="25567" xr:uid="{00000000-0005-0000-0000-000006640000}"/>
    <cellStyle name="Normal 30 4 2 3 3" xfId="25568" xr:uid="{00000000-0005-0000-0000-000007640000}"/>
    <cellStyle name="Normal 30 4 2 3 4" xfId="25569" xr:uid="{00000000-0005-0000-0000-000008640000}"/>
    <cellStyle name="Normal 30 4 2 3_Lcc_inputs" xfId="25570" xr:uid="{00000000-0005-0000-0000-000009640000}"/>
    <cellStyle name="Normal 30 4 2 4" xfId="25571" xr:uid="{00000000-0005-0000-0000-00000A640000}"/>
    <cellStyle name="Normal 30 4 2 4 2" xfId="25572" xr:uid="{00000000-0005-0000-0000-00000B640000}"/>
    <cellStyle name="Normal 30 4 2 4 2 2" xfId="25573" xr:uid="{00000000-0005-0000-0000-00000C640000}"/>
    <cellStyle name="Normal 30 4 2 4 3" xfId="25574" xr:uid="{00000000-0005-0000-0000-00000D640000}"/>
    <cellStyle name="Normal 30 4 2 5" xfId="25575" xr:uid="{00000000-0005-0000-0000-00000E640000}"/>
    <cellStyle name="Normal 30 4 2 5 2" xfId="25576" xr:uid="{00000000-0005-0000-0000-00000F640000}"/>
    <cellStyle name="Normal 30 4 2 6" xfId="25577" xr:uid="{00000000-0005-0000-0000-000010640000}"/>
    <cellStyle name="Normal 30 4 2 7" xfId="25578" xr:uid="{00000000-0005-0000-0000-000011640000}"/>
    <cellStyle name="Normal 30 4 2 8" xfId="25579" xr:uid="{00000000-0005-0000-0000-000012640000}"/>
    <cellStyle name="Normal 30 4 2_Lcc_inputs" xfId="25580" xr:uid="{00000000-0005-0000-0000-000013640000}"/>
    <cellStyle name="Normal 30 4 3" xfId="25581" xr:uid="{00000000-0005-0000-0000-000014640000}"/>
    <cellStyle name="Normal 30 4 3 2" xfId="25582" xr:uid="{00000000-0005-0000-0000-000015640000}"/>
    <cellStyle name="Normal 30 4 3 2 2" xfId="25583" xr:uid="{00000000-0005-0000-0000-000016640000}"/>
    <cellStyle name="Normal 30 4 3 2 2 2" xfId="25584" xr:uid="{00000000-0005-0000-0000-000017640000}"/>
    <cellStyle name="Normal 30 4 3 2 3" xfId="25585" xr:uid="{00000000-0005-0000-0000-000018640000}"/>
    <cellStyle name="Normal 30 4 3 3" xfId="25586" xr:uid="{00000000-0005-0000-0000-000019640000}"/>
    <cellStyle name="Normal 30 4 3 3 2" xfId="25587" xr:uid="{00000000-0005-0000-0000-00001A640000}"/>
    <cellStyle name="Normal 30 4 3 3 2 2" xfId="25588" xr:uid="{00000000-0005-0000-0000-00001B640000}"/>
    <cellStyle name="Normal 30 4 3 3 3" xfId="25589" xr:uid="{00000000-0005-0000-0000-00001C640000}"/>
    <cellStyle name="Normal 30 4 3 4" xfId="25590" xr:uid="{00000000-0005-0000-0000-00001D640000}"/>
    <cellStyle name="Normal 30 4 3 4 2" xfId="25591" xr:uid="{00000000-0005-0000-0000-00001E640000}"/>
    <cellStyle name="Normal 30 4 3 5" xfId="25592" xr:uid="{00000000-0005-0000-0000-00001F640000}"/>
    <cellStyle name="Normal 30 4 3_Lcc_inputs" xfId="25593" xr:uid="{00000000-0005-0000-0000-000020640000}"/>
    <cellStyle name="Normal 30 4 4" xfId="25594" xr:uid="{00000000-0005-0000-0000-000021640000}"/>
    <cellStyle name="Normal 30 4 4 2" xfId="25595" xr:uid="{00000000-0005-0000-0000-000022640000}"/>
    <cellStyle name="Normal 30 4 4 2 2" xfId="25596" xr:uid="{00000000-0005-0000-0000-000023640000}"/>
    <cellStyle name="Normal 30 4 4 2 3" xfId="25597" xr:uid="{00000000-0005-0000-0000-000024640000}"/>
    <cellStyle name="Normal 30 4 4 3" xfId="25598" xr:uid="{00000000-0005-0000-0000-000025640000}"/>
    <cellStyle name="Normal 30 4 4 4" xfId="25599" xr:uid="{00000000-0005-0000-0000-000026640000}"/>
    <cellStyle name="Normal 30 4 4_Lcc_inputs" xfId="25600" xr:uid="{00000000-0005-0000-0000-000027640000}"/>
    <cellStyle name="Normal 30 4 5" xfId="25601" xr:uid="{00000000-0005-0000-0000-000028640000}"/>
    <cellStyle name="Normal 30 4 5 2" xfId="25602" xr:uid="{00000000-0005-0000-0000-000029640000}"/>
    <cellStyle name="Normal 30 4 5 2 2" xfId="25603" xr:uid="{00000000-0005-0000-0000-00002A640000}"/>
    <cellStyle name="Normal 30 4 5 3" xfId="25604" xr:uid="{00000000-0005-0000-0000-00002B640000}"/>
    <cellStyle name="Normal 30 4 6" xfId="25605" xr:uid="{00000000-0005-0000-0000-00002C640000}"/>
    <cellStyle name="Normal 30 4 6 2" xfId="25606" xr:uid="{00000000-0005-0000-0000-00002D640000}"/>
    <cellStyle name="Normal 30 4 7" xfId="25607" xr:uid="{00000000-0005-0000-0000-00002E640000}"/>
    <cellStyle name="Normal 30 4 8" xfId="25608" xr:uid="{00000000-0005-0000-0000-00002F640000}"/>
    <cellStyle name="Normal 30 4 9" xfId="25609" xr:uid="{00000000-0005-0000-0000-000030640000}"/>
    <cellStyle name="Normal 30 4_Lcc_inputs" xfId="25610" xr:uid="{00000000-0005-0000-0000-000031640000}"/>
    <cellStyle name="Normal 30 5" xfId="25611" xr:uid="{00000000-0005-0000-0000-000032640000}"/>
    <cellStyle name="Normal 30 5 2" xfId="25612" xr:uid="{00000000-0005-0000-0000-000033640000}"/>
    <cellStyle name="Normal 30 5 2 2" xfId="25613" xr:uid="{00000000-0005-0000-0000-000034640000}"/>
    <cellStyle name="Normal 30 5 2 2 2" xfId="25614" xr:uid="{00000000-0005-0000-0000-000035640000}"/>
    <cellStyle name="Normal 30 5 2 2 2 2" xfId="25615" xr:uid="{00000000-0005-0000-0000-000036640000}"/>
    <cellStyle name="Normal 30 5 2 2 2 2 2" xfId="25616" xr:uid="{00000000-0005-0000-0000-000037640000}"/>
    <cellStyle name="Normal 30 5 2 2 2 3" xfId="25617" xr:uid="{00000000-0005-0000-0000-000038640000}"/>
    <cellStyle name="Normal 30 5 2 2 3" xfId="25618" xr:uid="{00000000-0005-0000-0000-000039640000}"/>
    <cellStyle name="Normal 30 5 2 2 3 2" xfId="25619" xr:uid="{00000000-0005-0000-0000-00003A640000}"/>
    <cellStyle name="Normal 30 5 2 2 3 2 2" xfId="25620" xr:uid="{00000000-0005-0000-0000-00003B640000}"/>
    <cellStyle name="Normal 30 5 2 2 3 3" xfId="25621" xr:uid="{00000000-0005-0000-0000-00003C640000}"/>
    <cellStyle name="Normal 30 5 2 2 4" xfId="25622" xr:uid="{00000000-0005-0000-0000-00003D640000}"/>
    <cellStyle name="Normal 30 5 2 2 4 2" xfId="25623" xr:uid="{00000000-0005-0000-0000-00003E640000}"/>
    <cellStyle name="Normal 30 5 2 2 5" xfId="25624" xr:uid="{00000000-0005-0000-0000-00003F640000}"/>
    <cellStyle name="Normal 30 5 2 2_Lcc_inputs" xfId="25625" xr:uid="{00000000-0005-0000-0000-000040640000}"/>
    <cellStyle name="Normal 30 5 2 3" xfId="25626" xr:uid="{00000000-0005-0000-0000-000041640000}"/>
    <cellStyle name="Normal 30 5 2 3 2" xfId="25627" xr:uid="{00000000-0005-0000-0000-000042640000}"/>
    <cellStyle name="Normal 30 5 2 3 2 2" xfId="25628" xr:uid="{00000000-0005-0000-0000-000043640000}"/>
    <cellStyle name="Normal 30 5 2 3 2 3" xfId="25629" xr:uid="{00000000-0005-0000-0000-000044640000}"/>
    <cellStyle name="Normal 30 5 2 3 3" xfId="25630" xr:uid="{00000000-0005-0000-0000-000045640000}"/>
    <cellStyle name="Normal 30 5 2 3 4" xfId="25631" xr:uid="{00000000-0005-0000-0000-000046640000}"/>
    <cellStyle name="Normal 30 5 2 3_Lcc_inputs" xfId="25632" xr:uid="{00000000-0005-0000-0000-000047640000}"/>
    <cellStyle name="Normal 30 5 2 4" xfId="25633" xr:uid="{00000000-0005-0000-0000-000048640000}"/>
    <cellStyle name="Normal 30 5 2 4 2" xfId="25634" xr:uid="{00000000-0005-0000-0000-000049640000}"/>
    <cellStyle name="Normal 30 5 2 4 2 2" xfId="25635" xr:uid="{00000000-0005-0000-0000-00004A640000}"/>
    <cellStyle name="Normal 30 5 2 4 3" xfId="25636" xr:uid="{00000000-0005-0000-0000-00004B640000}"/>
    <cellStyle name="Normal 30 5 2 5" xfId="25637" xr:uid="{00000000-0005-0000-0000-00004C640000}"/>
    <cellStyle name="Normal 30 5 2 5 2" xfId="25638" xr:uid="{00000000-0005-0000-0000-00004D640000}"/>
    <cellStyle name="Normal 30 5 2 6" xfId="25639" xr:uid="{00000000-0005-0000-0000-00004E640000}"/>
    <cellStyle name="Normal 30 5 2 7" xfId="25640" xr:uid="{00000000-0005-0000-0000-00004F640000}"/>
    <cellStyle name="Normal 30 5 2 8" xfId="25641" xr:uid="{00000000-0005-0000-0000-000050640000}"/>
    <cellStyle name="Normal 30 5 2_Lcc_inputs" xfId="25642" xr:uid="{00000000-0005-0000-0000-000051640000}"/>
    <cellStyle name="Normal 30 5 3" xfId="25643" xr:uid="{00000000-0005-0000-0000-000052640000}"/>
    <cellStyle name="Normal 30 5 3 2" xfId="25644" xr:uid="{00000000-0005-0000-0000-000053640000}"/>
    <cellStyle name="Normal 30 5 3 2 2" xfId="25645" xr:uid="{00000000-0005-0000-0000-000054640000}"/>
    <cellStyle name="Normal 30 5 3 2 2 2" xfId="25646" xr:uid="{00000000-0005-0000-0000-000055640000}"/>
    <cellStyle name="Normal 30 5 3 2 3" xfId="25647" xr:uid="{00000000-0005-0000-0000-000056640000}"/>
    <cellStyle name="Normal 30 5 3 3" xfId="25648" xr:uid="{00000000-0005-0000-0000-000057640000}"/>
    <cellStyle name="Normal 30 5 3 3 2" xfId="25649" xr:uid="{00000000-0005-0000-0000-000058640000}"/>
    <cellStyle name="Normal 30 5 3 3 2 2" xfId="25650" xr:uid="{00000000-0005-0000-0000-000059640000}"/>
    <cellStyle name="Normal 30 5 3 3 3" xfId="25651" xr:uid="{00000000-0005-0000-0000-00005A640000}"/>
    <cellStyle name="Normal 30 5 3 4" xfId="25652" xr:uid="{00000000-0005-0000-0000-00005B640000}"/>
    <cellStyle name="Normal 30 5 3 4 2" xfId="25653" xr:uid="{00000000-0005-0000-0000-00005C640000}"/>
    <cellStyle name="Normal 30 5 3 5" xfId="25654" xr:uid="{00000000-0005-0000-0000-00005D640000}"/>
    <cellStyle name="Normal 30 5 3_Lcc_inputs" xfId="25655" xr:uid="{00000000-0005-0000-0000-00005E640000}"/>
    <cellStyle name="Normal 30 5 4" xfId="25656" xr:uid="{00000000-0005-0000-0000-00005F640000}"/>
    <cellStyle name="Normal 30 5 4 2" xfId="25657" xr:uid="{00000000-0005-0000-0000-000060640000}"/>
    <cellStyle name="Normal 30 5 4 2 2" xfId="25658" xr:uid="{00000000-0005-0000-0000-000061640000}"/>
    <cellStyle name="Normal 30 5 4 2 3" xfId="25659" xr:uid="{00000000-0005-0000-0000-000062640000}"/>
    <cellStyle name="Normal 30 5 4 3" xfId="25660" xr:uid="{00000000-0005-0000-0000-000063640000}"/>
    <cellStyle name="Normal 30 5 4 4" xfId="25661" xr:uid="{00000000-0005-0000-0000-000064640000}"/>
    <cellStyle name="Normal 30 5 4_Lcc_inputs" xfId="25662" xr:uid="{00000000-0005-0000-0000-000065640000}"/>
    <cellStyle name="Normal 30 5 5" xfId="25663" xr:uid="{00000000-0005-0000-0000-000066640000}"/>
    <cellStyle name="Normal 30 5 5 2" xfId="25664" xr:uid="{00000000-0005-0000-0000-000067640000}"/>
    <cellStyle name="Normal 30 5 5 2 2" xfId="25665" xr:uid="{00000000-0005-0000-0000-000068640000}"/>
    <cellStyle name="Normal 30 5 5 3" xfId="25666" xr:uid="{00000000-0005-0000-0000-000069640000}"/>
    <cellStyle name="Normal 30 5 6" xfId="25667" xr:uid="{00000000-0005-0000-0000-00006A640000}"/>
    <cellStyle name="Normal 30 5 6 2" xfId="25668" xr:uid="{00000000-0005-0000-0000-00006B640000}"/>
    <cellStyle name="Normal 30 5 7" xfId="25669" xr:uid="{00000000-0005-0000-0000-00006C640000}"/>
    <cellStyle name="Normal 30 5 8" xfId="25670" xr:uid="{00000000-0005-0000-0000-00006D640000}"/>
    <cellStyle name="Normal 30 5 9" xfId="25671" xr:uid="{00000000-0005-0000-0000-00006E640000}"/>
    <cellStyle name="Normal 30 5_Lcc_inputs" xfId="25672" xr:uid="{00000000-0005-0000-0000-00006F640000}"/>
    <cellStyle name="Normal 30 6" xfId="25673" xr:uid="{00000000-0005-0000-0000-000070640000}"/>
    <cellStyle name="Normal 30 6 2" xfId="25674" xr:uid="{00000000-0005-0000-0000-000071640000}"/>
    <cellStyle name="Normal 30 6 2 2" xfId="25675" xr:uid="{00000000-0005-0000-0000-000072640000}"/>
    <cellStyle name="Normal 30 6 2 2 2" xfId="25676" xr:uid="{00000000-0005-0000-0000-000073640000}"/>
    <cellStyle name="Normal 30 6 2 2 2 2" xfId="25677" xr:uid="{00000000-0005-0000-0000-000074640000}"/>
    <cellStyle name="Normal 30 6 2 2 2 2 2" xfId="25678" xr:uid="{00000000-0005-0000-0000-000075640000}"/>
    <cellStyle name="Normal 30 6 2 2 2 3" xfId="25679" xr:uid="{00000000-0005-0000-0000-000076640000}"/>
    <cellStyle name="Normal 30 6 2 2 3" xfId="25680" xr:uid="{00000000-0005-0000-0000-000077640000}"/>
    <cellStyle name="Normal 30 6 2 2 3 2" xfId="25681" xr:uid="{00000000-0005-0000-0000-000078640000}"/>
    <cellStyle name="Normal 30 6 2 2 3 2 2" xfId="25682" xr:uid="{00000000-0005-0000-0000-000079640000}"/>
    <cellStyle name="Normal 30 6 2 2 3 3" xfId="25683" xr:uid="{00000000-0005-0000-0000-00007A640000}"/>
    <cellStyle name="Normal 30 6 2 2 4" xfId="25684" xr:uid="{00000000-0005-0000-0000-00007B640000}"/>
    <cellStyle name="Normal 30 6 2 2 4 2" xfId="25685" xr:uid="{00000000-0005-0000-0000-00007C640000}"/>
    <cellStyle name="Normal 30 6 2 2 5" xfId="25686" xr:uid="{00000000-0005-0000-0000-00007D640000}"/>
    <cellStyle name="Normal 30 6 2 2_Lcc_inputs" xfId="25687" xr:uid="{00000000-0005-0000-0000-00007E640000}"/>
    <cellStyle name="Normal 30 6 2 3" xfId="25688" xr:uid="{00000000-0005-0000-0000-00007F640000}"/>
    <cellStyle name="Normal 30 6 2 3 2" xfId="25689" xr:uid="{00000000-0005-0000-0000-000080640000}"/>
    <cellStyle name="Normal 30 6 2 3 2 2" xfId="25690" xr:uid="{00000000-0005-0000-0000-000081640000}"/>
    <cellStyle name="Normal 30 6 2 3 2 3" xfId="25691" xr:uid="{00000000-0005-0000-0000-000082640000}"/>
    <cellStyle name="Normal 30 6 2 3 3" xfId="25692" xr:uid="{00000000-0005-0000-0000-000083640000}"/>
    <cellStyle name="Normal 30 6 2 3 4" xfId="25693" xr:uid="{00000000-0005-0000-0000-000084640000}"/>
    <cellStyle name="Normal 30 6 2 3_Lcc_inputs" xfId="25694" xr:uid="{00000000-0005-0000-0000-000085640000}"/>
    <cellStyle name="Normal 30 6 2 4" xfId="25695" xr:uid="{00000000-0005-0000-0000-000086640000}"/>
    <cellStyle name="Normal 30 6 2 4 2" xfId="25696" xr:uid="{00000000-0005-0000-0000-000087640000}"/>
    <cellStyle name="Normal 30 6 2 4 2 2" xfId="25697" xr:uid="{00000000-0005-0000-0000-000088640000}"/>
    <cellStyle name="Normal 30 6 2 4 3" xfId="25698" xr:uid="{00000000-0005-0000-0000-000089640000}"/>
    <cellStyle name="Normal 30 6 2 5" xfId="25699" xr:uid="{00000000-0005-0000-0000-00008A640000}"/>
    <cellStyle name="Normal 30 6 2 5 2" xfId="25700" xr:uid="{00000000-0005-0000-0000-00008B640000}"/>
    <cellStyle name="Normal 30 6 2 6" xfId="25701" xr:uid="{00000000-0005-0000-0000-00008C640000}"/>
    <cellStyle name="Normal 30 6 2 7" xfId="25702" xr:uid="{00000000-0005-0000-0000-00008D640000}"/>
    <cellStyle name="Normal 30 6 2 8" xfId="25703" xr:uid="{00000000-0005-0000-0000-00008E640000}"/>
    <cellStyle name="Normal 30 6 2_Lcc_inputs" xfId="25704" xr:uid="{00000000-0005-0000-0000-00008F640000}"/>
    <cellStyle name="Normal 30 6 3" xfId="25705" xr:uid="{00000000-0005-0000-0000-000090640000}"/>
    <cellStyle name="Normal 30 6 3 2" xfId="25706" xr:uid="{00000000-0005-0000-0000-000091640000}"/>
    <cellStyle name="Normal 30 6 3 2 2" xfId="25707" xr:uid="{00000000-0005-0000-0000-000092640000}"/>
    <cellStyle name="Normal 30 6 3 2 2 2" xfId="25708" xr:uid="{00000000-0005-0000-0000-000093640000}"/>
    <cellStyle name="Normal 30 6 3 2 3" xfId="25709" xr:uid="{00000000-0005-0000-0000-000094640000}"/>
    <cellStyle name="Normal 30 6 3 3" xfId="25710" xr:uid="{00000000-0005-0000-0000-000095640000}"/>
    <cellStyle name="Normal 30 6 3 3 2" xfId="25711" xr:uid="{00000000-0005-0000-0000-000096640000}"/>
    <cellStyle name="Normal 30 6 3 3 2 2" xfId="25712" xr:uid="{00000000-0005-0000-0000-000097640000}"/>
    <cellStyle name="Normal 30 6 3 3 3" xfId="25713" xr:uid="{00000000-0005-0000-0000-000098640000}"/>
    <cellStyle name="Normal 30 6 3 4" xfId="25714" xr:uid="{00000000-0005-0000-0000-000099640000}"/>
    <cellStyle name="Normal 30 6 3 4 2" xfId="25715" xr:uid="{00000000-0005-0000-0000-00009A640000}"/>
    <cellStyle name="Normal 30 6 3 5" xfId="25716" xr:uid="{00000000-0005-0000-0000-00009B640000}"/>
    <cellStyle name="Normal 30 6 3_Lcc_inputs" xfId="25717" xr:uid="{00000000-0005-0000-0000-00009C640000}"/>
    <cellStyle name="Normal 30 6 4" xfId="25718" xr:uid="{00000000-0005-0000-0000-00009D640000}"/>
    <cellStyle name="Normal 30 6 4 2" xfId="25719" xr:uid="{00000000-0005-0000-0000-00009E640000}"/>
    <cellStyle name="Normal 30 6 4 2 2" xfId="25720" xr:uid="{00000000-0005-0000-0000-00009F640000}"/>
    <cellStyle name="Normal 30 6 4 2 3" xfId="25721" xr:uid="{00000000-0005-0000-0000-0000A0640000}"/>
    <cellStyle name="Normal 30 6 4 3" xfId="25722" xr:uid="{00000000-0005-0000-0000-0000A1640000}"/>
    <cellStyle name="Normal 30 6 4 4" xfId="25723" xr:uid="{00000000-0005-0000-0000-0000A2640000}"/>
    <cellStyle name="Normal 30 6 4_Lcc_inputs" xfId="25724" xr:uid="{00000000-0005-0000-0000-0000A3640000}"/>
    <cellStyle name="Normal 30 6 5" xfId="25725" xr:uid="{00000000-0005-0000-0000-0000A4640000}"/>
    <cellStyle name="Normal 30 6 5 2" xfId="25726" xr:uid="{00000000-0005-0000-0000-0000A5640000}"/>
    <cellStyle name="Normal 30 6 5 2 2" xfId="25727" xr:uid="{00000000-0005-0000-0000-0000A6640000}"/>
    <cellStyle name="Normal 30 6 5 3" xfId="25728" xr:uid="{00000000-0005-0000-0000-0000A7640000}"/>
    <cellStyle name="Normal 30 6 6" xfId="25729" xr:uid="{00000000-0005-0000-0000-0000A8640000}"/>
    <cellStyle name="Normal 30 6 6 2" xfId="25730" xr:uid="{00000000-0005-0000-0000-0000A9640000}"/>
    <cellStyle name="Normal 30 6 7" xfId="25731" xr:uid="{00000000-0005-0000-0000-0000AA640000}"/>
    <cellStyle name="Normal 30 6 8" xfId="25732" xr:uid="{00000000-0005-0000-0000-0000AB640000}"/>
    <cellStyle name="Normal 30 6 9" xfId="25733" xr:uid="{00000000-0005-0000-0000-0000AC640000}"/>
    <cellStyle name="Normal 30 6_Lcc_inputs" xfId="25734" xr:uid="{00000000-0005-0000-0000-0000AD640000}"/>
    <cellStyle name="Normal 30 7" xfId="25735" xr:uid="{00000000-0005-0000-0000-0000AE640000}"/>
    <cellStyle name="Normal 30 7 2" xfId="25736" xr:uid="{00000000-0005-0000-0000-0000AF640000}"/>
    <cellStyle name="Normal 30 7 2 2" xfId="25737" xr:uid="{00000000-0005-0000-0000-0000B0640000}"/>
    <cellStyle name="Normal 30 7 2 2 2" xfId="25738" xr:uid="{00000000-0005-0000-0000-0000B1640000}"/>
    <cellStyle name="Normal 30 7 2 2 2 2" xfId="25739" xr:uid="{00000000-0005-0000-0000-0000B2640000}"/>
    <cellStyle name="Normal 30 7 2 2 2 2 2" xfId="25740" xr:uid="{00000000-0005-0000-0000-0000B3640000}"/>
    <cellStyle name="Normal 30 7 2 2 2 3" xfId="25741" xr:uid="{00000000-0005-0000-0000-0000B4640000}"/>
    <cellStyle name="Normal 30 7 2 2 3" xfId="25742" xr:uid="{00000000-0005-0000-0000-0000B5640000}"/>
    <cellStyle name="Normal 30 7 2 2 3 2" xfId="25743" xr:uid="{00000000-0005-0000-0000-0000B6640000}"/>
    <cellStyle name="Normal 30 7 2 2 3 2 2" xfId="25744" xr:uid="{00000000-0005-0000-0000-0000B7640000}"/>
    <cellStyle name="Normal 30 7 2 2 3 3" xfId="25745" xr:uid="{00000000-0005-0000-0000-0000B8640000}"/>
    <cellStyle name="Normal 30 7 2 2 4" xfId="25746" xr:uid="{00000000-0005-0000-0000-0000B9640000}"/>
    <cellStyle name="Normal 30 7 2 2 4 2" xfId="25747" xr:uid="{00000000-0005-0000-0000-0000BA640000}"/>
    <cellStyle name="Normal 30 7 2 2 5" xfId="25748" xr:uid="{00000000-0005-0000-0000-0000BB640000}"/>
    <cellStyle name="Normal 30 7 2 2_Lcc_inputs" xfId="25749" xr:uid="{00000000-0005-0000-0000-0000BC640000}"/>
    <cellStyle name="Normal 30 7 2 3" xfId="25750" xr:uid="{00000000-0005-0000-0000-0000BD640000}"/>
    <cellStyle name="Normal 30 7 2 3 2" xfId="25751" xr:uid="{00000000-0005-0000-0000-0000BE640000}"/>
    <cellStyle name="Normal 30 7 2 3 2 2" xfId="25752" xr:uid="{00000000-0005-0000-0000-0000BF640000}"/>
    <cellStyle name="Normal 30 7 2 3 2 3" xfId="25753" xr:uid="{00000000-0005-0000-0000-0000C0640000}"/>
    <cellStyle name="Normal 30 7 2 3 3" xfId="25754" xr:uid="{00000000-0005-0000-0000-0000C1640000}"/>
    <cellStyle name="Normal 30 7 2 3 4" xfId="25755" xr:uid="{00000000-0005-0000-0000-0000C2640000}"/>
    <cellStyle name="Normal 30 7 2 3_Lcc_inputs" xfId="25756" xr:uid="{00000000-0005-0000-0000-0000C3640000}"/>
    <cellStyle name="Normal 30 7 2 4" xfId="25757" xr:uid="{00000000-0005-0000-0000-0000C4640000}"/>
    <cellStyle name="Normal 30 7 2 4 2" xfId="25758" xr:uid="{00000000-0005-0000-0000-0000C5640000}"/>
    <cellStyle name="Normal 30 7 2 4 2 2" xfId="25759" xr:uid="{00000000-0005-0000-0000-0000C6640000}"/>
    <cellStyle name="Normal 30 7 2 4 3" xfId="25760" xr:uid="{00000000-0005-0000-0000-0000C7640000}"/>
    <cellStyle name="Normal 30 7 2 5" xfId="25761" xr:uid="{00000000-0005-0000-0000-0000C8640000}"/>
    <cellStyle name="Normal 30 7 2 5 2" xfId="25762" xr:uid="{00000000-0005-0000-0000-0000C9640000}"/>
    <cellStyle name="Normal 30 7 2 6" xfId="25763" xr:uid="{00000000-0005-0000-0000-0000CA640000}"/>
    <cellStyle name="Normal 30 7 2 7" xfId="25764" xr:uid="{00000000-0005-0000-0000-0000CB640000}"/>
    <cellStyle name="Normal 30 7 2 8" xfId="25765" xr:uid="{00000000-0005-0000-0000-0000CC640000}"/>
    <cellStyle name="Normal 30 7 2_Lcc_inputs" xfId="25766" xr:uid="{00000000-0005-0000-0000-0000CD640000}"/>
    <cellStyle name="Normal 30 7 3" xfId="25767" xr:uid="{00000000-0005-0000-0000-0000CE640000}"/>
    <cellStyle name="Normal 30 7 3 2" xfId="25768" xr:uid="{00000000-0005-0000-0000-0000CF640000}"/>
    <cellStyle name="Normal 30 7 3 2 2" xfId="25769" xr:uid="{00000000-0005-0000-0000-0000D0640000}"/>
    <cellStyle name="Normal 30 7 3 2 2 2" xfId="25770" xr:uid="{00000000-0005-0000-0000-0000D1640000}"/>
    <cellStyle name="Normal 30 7 3 2 3" xfId="25771" xr:uid="{00000000-0005-0000-0000-0000D2640000}"/>
    <cellStyle name="Normal 30 7 3 3" xfId="25772" xr:uid="{00000000-0005-0000-0000-0000D3640000}"/>
    <cellStyle name="Normal 30 7 3 3 2" xfId="25773" xr:uid="{00000000-0005-0000-0000-0000D4640000}"/>
    <cellStyle name="Normal 30 7 3 3 2 2" xfId="25774" xr:uid="{00000000-0005-0000-0000-0000D5640000}"/>
    <cellStyle name="Normal 30 7 3 3 3" xfId="25775" xr:uid="{00000000-0005-0000-0000-0000D6640000}"/>
    <cellStyle name="Normal 30 7 3 4" xfId="25776" xr:uid="{00000000-0005-0000-0000-0000D7640000}"/>
    <cellStyle name="Normal 30 7 3 4 2" xfId="25777" xr:uid="{00000000-0005-0000-0000-0000D8640000}"/>
    <cellStyle name="Normal 30 7 3 5" xfId="25778" xr:uid="{00000000-0005-0000-0000-0000D9640000}"/>
    <cellStyle name="Normal 30 7 3_Lcc_inputs" xfId="25779" xr:uid="{00000000-0005-0000-0000-0000DA640000}"/>
    <cellStyle name="Normal 30 7 4" xfId="25780" xr:uid="{00000000-0005-0000-0000-0000DB640000}"/>
    <cellStyle name="Normal 30 7 4 2" xfId="25781" xr:uid="{00000000-0005-0000-0000-0000DC640000}"/>
    <cellStyle name="Normal 30 7 4 2 2" xfId="25782" xr:uid="{00000000-0005-0000-0000-0000DD640000}"/>
    <cellStyle name="Normal 30 7 4 2 3" xfId="25783" xr:uid="{00000000-0005-0000-0000-0000DE640000}"/>
    <cellStyle name="Normal 30 7 4 3" xfId="25784" xr:uid="{00000000-0005-0000-0000-0000DF640000}"/>
    <cellStyle name="Normal 30 7 4 4" xfId="25785" xr:uid="{00000000-0005-0000-0000-0000E0640000}"/>
    <cellStyle name="Normal 30 7 4_Lcc_inputs" xfId="25786" xr:uid="{00000000-0005-0000-0000-0000E1640000}"/>
    <cellStyle name="Normal 30 7 5" xfId="25787" xr:uid="{00000000-0005-0000-0000-0000E2640000}"/>
    <cellStyle name="Normal 30 7 5 2" xfId="25788" xr:uid="{00000000-0005-0000-0000-0000E3640000}"/>
    <cellStyle name="Normal 30 7 5 2 2" xfId="25789" xr:uid="{00000000-0005-0000-0000-0000E4640000}"/>
    <cellStyle name="Normal 30 7 5 3" xfId="25790" xr:uid="{00000000-0005-0000-0000-0000E5640000}"/>
    <cellStyle name="Normal 30 7 6" xfId="25791" xr:uid="{00000000-0005-0000-0000-0000E6640000}"/>
    <cellStyle name="Normal 30 7 6 2" xfId="25792" xr:uid="{00000000-0005-0000-0000-0000E7640000}"/>
    <cellStyle name="Normal 30 7 7" xfId="25793" xr:uid="{00000000-0005-0000-0000-0000E8640000}"/>
    <cellStyle name="Normal 30 7 8" xfId="25794" xr:uid="{00000000-0005-0000-0000-0000E9640000}"/>
    <cellStyle name="Normal 30 7 9" xfId="25795" xr:uid="{00000000-0005-0000-0000-0000EA640000}"/>
    <cellStyle name="Normal 30 7_Lcc_inputs" xfId="25796" xr:uid="{00000000-0005-0000-0000-0000EB640000}"/>
    <cellStyle name="Normal 30 8" xfId="25797" xr:uid="{00000000-0005-0000-0000-0000EC640000}"/>
    <cellStyle name="Normal 30 8 2" xfId="25798" xr:uid="{00000000-0005-0000-0000-0000ED640000}"/>
    <cellStyle name="Normal 30 8 2 2" xfId="25799" xr:uid="{00000000-0005-0000-0000-0000EE640000}"/>
    <cellStyle name="Normal 30 8 2 2 2" xfId="25800" xr:uid="{00000000-0005-0000-0000-0000EF640000}"/>
    <cellStyle name="Normal 30 8 2 2 2 2" xfId="25801" xr:uid="{00000000-0005-0000-0000-0000F0640000}"/>
    <cellStyle name="Normal 30 8 2 2 3" xfId="25802" xr:uid="{00000000-0005-0000-0000-0000F1640000}"/>
    <cellStyle name="Normal 30 8 2 3" xfId="25803" xr:uid="{00000000-0005-0000-0000-0000F2640000}"/>
    <cellStyle name="Normal 30 8 2 3 2" xfId="25804" xr:uid="{00000000-0005-0000-0000-0000F3640000}"/>
    <cellStyle name="Normal 30 8 2 3 2 2" xfId="25805" xr:uid="{00000000-0005-0000-0000-0000F4640000}"/>
    <cellStyle name="Normal 30 8 2 3 3" xfId="25806" xr:uid="{00000000-0005-0000-0000-0000F5640000}"/>
    <cellStyle name="Normal 30 8 2 4" xfId="25807" xr:uid="{00000000-0005-0000-0000-0000F6640000}"/>
    <cellStyle name="Normal 30 8 2 4 2" xfId="25808" xr:uid="{00000000-0005-0000-0000-0000F7640000}"/>
    <cellStyle name="Normal 30 8 2 5" xfId="25809" xr:uid="{00000000-0005-0000-0000-0000F8640000}"/>
    <cellStyle name="Normal 30 8 2_Lcc_inputs" xfId="25810" xr:uid="{00000000-0005-0000-0000-0000F9640000}"/>
    <cellStyle name="Normal 30 8 3" xfId="25811" xr:uid="{00000000-0005-0000-0000-0000FA640000}"/>
    <cellStyle name="Normal 30 8 3 2" xfId="25812" xr:uid="{00000000-0005-0000-0000-0000FB640000}"/>
    <cellStyle name="Normal 30 8 3 2 2" xfId="25813" xr:uid="{00000000-0005-0000-0000-0000FC640000}"/>
    <cellStyle name="Normal 30 8 3 2 3" xfId="25814" xr:uid="{00000000-0005-0000-0000-0000FD640000}"/>
    <cellStyle name="Normal 30 8 3 3" xfId="25815" xr:uid="{00000000-0005-0000-0000-0000FE640000}"/>
    <cellStyle name="Normal 30 8 3 4" xfId="25816" xr:uid="{00000000-0005-0000-0000-0000FF640000}"/>
    <cellStyle name="Normal 30 8 3_Lcc_inputs" xfId="25817" xr:uid="{00000000-0005-0000-0000-000000650000}"/>
    <cellStyle name="Normal 30 8 4" xfId="25818" xr:uid="{00000000-0005-0000-0000-000001650000}"/>
    <cellStyle name="Normal 30 8 4 2" xfId="25819" xr:uid="{00000000-0005-0000-0000-000002650000}"/>
    <cellStyle name="Normal 30 8 4 2 2" xfId="25820" xr:uid="{00000000-0005-0000-0000-000003650000}"/>
    <cellStyle name="Normal 30 8 4 3" xfId="25821" xr:uid="{00000000-0005-0000-0000-000004650000}"/>
    <cellStyle name="Normal 30 8 5" xfId="25822" xr:uid="{00000000-0005-0000-0000-000005650000}"/>
    <cellStyle name="Normal 30 8 5 2" xfId="25823" xr:uid="{00000000-0005-0000-0000-000006650000}"/>
    <cellStyle name="Normal 30 8 6" xfId="25824" xr:uid="{00000000-0005-0000-0000-000007650000}"/>
    <cellStyle name="Normal 30 8 7" xfId="25825" xr:uid="{00000000-0005-0000-0000-000008650000}"/>
    <cellStyle name="Normal 30 8 8" xfId="25826" xr:uid="{00000000-0005-0000-0000-000009650000}"/>
    <cellStyle name="Normal 30 8_Lcc_inputs" xfId="25827" xr:uid="{00000000-0005-0000-0000-00000A650000}"/>
    <cellStyle name="Normal 30 9" xfId="25828" xr:uid="{00000000-0005-0000-0000-00000B650000}"/>
    <cellStyle name="Normal 30 9 2" xfId="25829" xr:uid="{00000000-0005-0000-0000-00000C650000}"/>
    <cellStyle name="Normal 30 9 2 2" xfId="25830" xr:uid="{00000000-0005-0000-0000-00000D650000}"/>
    <cellStyle name="Normal 30 9 2 2 2" xfId="25831" xr:uid="{00000000-0005-0000-0000-00000E650000}"/>
    <cellStyle name="Normal 30 9 2 2 2 2" xfId="25832" xr:uid="{00000000-0005-0000-0000-00000F650000}"/>
    <cellStyle name="Normal 30 9 2 2 3" xfId="25833" xr:uid="{00000000-0005-0000-0000-000010650000}"/>
    <cellStyle name="Normal 30 9 2 3" xfId="25834" xr:uid="{00000000-0005-0000-0000-000011650000}"/>
    <cellStyle name="Normal 30 9 2 3 2" xfId="25835" xr:uid="{00000000-0005-0000-0000-000012650000}"/>
    <cellStyle name="Normal 30 9 2 3 2 2" xfId="25836" xr:uid="{00000000-0005-0000-0000-000013650000}"/>
    <cellStyle name="Normal 30 9 2 3 3" xfId="25837" xr:uid="{00000000-0005-0000-0000-000014650000}"/>
    <cellStyle name="Normal 30 9 2 4" xfId="25838" xr:uid="{00000000-0005-0000-0000-000015650000}"/>
    <cellStyle name="Normal 30 9 2 4 2" xfId="25839" xr:uid="{00000000-0005-0000-0000-000016650000}"/>
    <cellStyle name="Normal 30 9 2 5" xfId="25840" xr:uid="{00000000-0005-0000-0000-000017650000}"/>
    <cellStyle name="Normal 30 9 2_Lcc_inputs" xfId="25841" xr:uid="{00000000-0005-0000-0000-000018650000}"/>
    <cellStyle name="Normal 30 9 3" xfId="25842" xr:uid="{00000000-0005-0000-0000-000019650000}"/>
    <cellStyle name="Normal 30 9 3 2" xfId="25843" xr:uid="{00000000-0005-0000-0000-00001A650000}"/>
    <cellStyle name="Normal 30 9 3 2 2" xfId="25844" xr:uid="{00000000-0005-0000-0000-00001B650000}"/>
    <cellStyle name="Normal 30 9 3 2 3" xfId="25845" xr:uid="{00000000-0005-0000-0000-00001C650000}"/>
    <cellStyle name="Normal 30 9 3 3" xfId="25846" xr:uid="{00000000-0005-0000-0000-00001D650000}"/>
    <cellStyle name="Normal 30 9 3 4" xfId="25847" xr:uid="{00000000-0005-0000-0000-00001E650000}"/>
    <cellStyle name="Normal 30 9 3_Lcc_inputs" xfId="25848" xr:uid="{00000000-0005-0000-0000-00001F650000}"/>
    <cellStyle name="Normal 30 9 4" xfId="25849" xr:uid="{00000000-0005-0000-0000-000020650000}"/>
    <cellStyle name="Normal 30 9 4 2" xfId="25850" xr:uid="{00000000-0005-0000-0000-000021650000}"/>
    <cellStyle name="Normal 30 9 4 2 2" xfId="25851" xr:uid="{00000000-0005-0000-0000-000022650000}"/>
    <cellStyle name="Normal 30 9 4 3" xfId="25852" xr:uid="{00000000-0005-0000-0000-000023650000}"/>
    <cellStyle name="Normal 30 9 5" xfId="25853" xr:uid="{00000000-0005-0000-0000-000024650000}"/>
    <cellStyle name="Normal 30 9 5 2" xfId="25854" xr:uid="{00000000-0005-0000-0000-000025650000}"/>
    <cellStyle name="Normal 30 9 6" xfId="25855" xr:uid="{00000000-0005-0000-0000-000026650000}"/>
    <cellStyle name="Normal 30 9 7" xfId="25856" xr:uid="{00000000-0005-0000-0000-000027650000}"/>
    <cellStyle name="Normal 30 9 8" xfId="25857" xr:uid="{00000000-0005-0000-0000-000028650000}"/>
    <cellStyle name="Normal 30 9_Lcc_inputs" xfId="25858" xr:uid="{00000000-0005-0000-0000-000029650000}"/>
    <cellStyle name="Normal 30_Lcc_inputs" xfId="25859" xr:uid="{00000000-0005-0000-0000-00002A650000}"/>
    <cellStyle name="Normal 31" xfId="25860" xr:uid="{00000000-0005-0000-0000-00002B650000}"/>
    <cellStyle name="Normal 31 10" xfId="25861" xr:uid="{00000000-0005-0000-0000-00002C650000}"/>
    <cellStyle name="Normal 31 10 2" xfId="25862" xr:uid="{00000000-0005-0000-0000-00002D650000}"/>
    <cellStyle name="Normal 31 10 2 2" xfId="25863" xr:uid="{00000000-0005-0000-0000-00002E650000}"/>
    <cellStyle name="Normal 31 10 2 2 2" xfId="25864" xr:uid="{00000000-0005-0000-0000-00002F650000}"/>
    <cellStyle name="Normal 31 10 2 2 3" xfId="25865" xr:uid="{00000000-0005-0000-0000-000030650000}"/>
    <cellStyle name="Normal 31 10 2 3" xfId="25866" xr:uid="{00000000-0005-0000-0000-000031650000}"/>
    <cellStyle name="Normal 31 10 2 4" xfId="25867" xr:uid="{00000000-0005-0000-0000-000032650000}"/>
    <cellStyle name="Normal 31 10 2_Lcc_inputs" xfId="25868" xr:uid="{00000000-0005-0000-0000-000033650000}"/>
    <cellStyle name="Normal 31 10 3" xfId="25869" xr:uid="{00000000-0005-0000-0000-000034650000}"/>
    <cellStyle name="Normal 31 10 3 2" xfId="25870" xr:uid="{00000000-0005-0000-0000-000035650000}"/>
    <cellStyle name="Normal 31 10 3 2 2" xfId="25871" xr:uid="{00000000-0005-0000-0000-000036650000}"/>
    <cellStyle name="Normal 31 10 3 3" xfId="25872" xr:uid="{00000000-0005-0000-0000-000037650000}"/>
    <cellStyle name="Normal 31 10 4" xfId="25873" xr:uid="{00000000-0005-0000-0000-000038650000}"/>
    <cellStyle name="Normal 31 10 4 2" xfId="25874" xr:uid="{00000000-0005-0000-0000-000039650000}"/>
    <cellStyle name="Normal 31 10 5" xfId="25875" xr:uid="{00000000-0005-0000-0000-00003A650000}"/>
    <cellStyle name="Normal 31 10 6" xfId="25876" xr:uid="{00000000-0005-0000-0000-00003B650000}"/>
    <cellStyle name="Normal 31 10 7" xfId="25877" xr:uid="{00000000-0005-0000-0000-00003C650000}"/>
    <cellStyle name="Normal 31 10_Lcc_inputs" xfId="25878" xr:uid="{00000000-0005-0000-0000-00003D650000}"/>
    <cellStyle name="Normal 31 11" xfId="25879" xr:uid="{00000000-0005-0000-0000-00003E650000}"/>
    <cellStyle name="Normal 31 11 2" xfId="25880" xr:uid="{00000000-0005-0000-0000-00003F650000}"/>
    <cellStyle name="Normal 31 11 2 2" xfId="25881" xr:uid="{00000000-0005-0000-0000-000040650000}"/>
    <cellStyle name="Normal 31 11 2 3" xfId="25882" xr:uid="{00000000-0005-0000-0000-000041650000}"/>
    <cellStyle name="Normal 31 11 3" xfId="25883" xr:uid="{00000000-0005-0000-0000-000042650000}"/>
    <cellStyle name="Normal 31 11 3 2" xfId="25884" xr:uid="{00000000-0005-0000-0000-000043650000}"/>
    <cellStyle name="Normal 31 11 4" xfId="25885" xr:uid="{00000000-0005-0000-0000-000044650000}"/>
    <cellStyle name="Normal 31 11 5" xfId="25886" xr:uid="{00000000-0005-0000-0000-000045650000}"/>
    <cellStyle name="Normal 31 11_Lcc_inputs" xfId="25887" xr:uid="{00000000-0005-0000-0000-000046650000}"/>
    <cellStyle name="Normal 31 12" xfId="25888" xr:uid="{00000000-0005-0000-0000-000047650000}"/>
    <cellStyle name="Normal 31 12 2" xfId="25889" xr:uid="{00000000-0005-0000-0000-000048650000}"/>
    <cellStyle name="Normal 31 12 2 2" xfId="25890" xr:uid="{00000000-0005-0000-0000-000049650000}"/>
    <cellStyle name="Normal 31 12 2 3" xfId="25891" xr:uid="{00000000-0005-0000-0000-00004A650000}"/>
    <cellStyle name="Normal 31 12 3" xfId="25892" xr:uid="{00000000-0005-0000-0000-00004B650000}"/>
    <cellStyle name="Normal 31 12 4" xfId="25893" xr:uid="{00000000-0005-0000-0000-00004C650000}"/>
    <cellStyle name="Normal 31 12_Lcc_inputs" xfId="25894" xr:uid="{00000000-0005-0000-0000-00004D650000}"/>
    <cellStyle name="Normal 31 13" xfId="25895" xr:uid="{00000000-0005-0000-0000-00004E650000}"/>
    <cellStyle name="Normal 31 13 2" xfId="25896" xr:uid="{00000000-0005-0000-0000-00004F650000}"/>
    <cellStyle name="Normal 31 13 3" xfId="25897" xr:uid="{00000000-0005-0000-0000-000050650000}"/>
    <cellStyle name="Normal 31 14" xfId="25898" xr:uid="{00000000-0005-0000-0000-000051650000}"/>
    <cellStyle name="Normal 31 14 2" xfId="25899" xr:uid="{00000000-0005-0000-0000-000052650000}"/>
    <cellStyle name="Normal 31 15" xfId="25900" xr:uid="{00000000-0005-0000-0000-000053650000}"/>
    <cellStyle name="Normal 31 16" xfId="25901" xr:uid="{00000000-0005-0000-0000-000054650000}"/>
    <cellStyle name="Normal 31 2" xfId="25902" xr:uid="{00000000-0005-0000-0000-000055650000}"/>
    <cellStyle name="Normal 31 2 10" xfId="25903" xr:uid="{00000000-0005-0000-0000-000056650000}"/>
    <cellStyle name="Normal 31 2 2" xfId="25904" xr:uid="{00000000-0005-0000-0000-000057650000}"/>
    <cellStyle name="Normal 31 2 2 2" xfId="25905" xr:uid="{00000000-0005-0000-0000-000058650000}"/>
    <cellStyle name="Normal 31 2 2 2 2" xfId="25906" xr:uid="{00000000-0005-0000-0000-000059650000}"/>
    <cellStyle name="Normal 31 2 2 2 2 2" xfId="25907" xr:uid="{00000000-0005-0000-0000-00005A650000}"/>
    <cellStyle name="Normal 31 2 2 2 2 2 2" xfId="25908" xr:uid="{00000000-0005-0000-0000-00005B650000}"/>
    <cellStyle name="Normal 31 2 2 2 2 3" xfId="25909" xr:uid="{00000000-0005-0000-0000-00005C650000}"/>
    <cellStyle name="Normal 31 2 2 2 3" xfId="25910" xr:uid="{00000000-0005-0000-0000-00005D650000}"/>
    <cellStyle name="Normal 31 2 2 2 3 2" xfId="25911" xr:uid="{00000000-0005-0000-0000-00005E650000}"/>
    <cellStyle name="Normal 31 2 2 2 3 2 2" xfId="25912" xr:uid="{00000000-0005-0000-0000-00005F650000}"/>
    <cellStyle name="Normal 31 2 2 2 3 3" xfId="25913" xr:uid="{00000000-0005-0000-0000-000060650000}"/>
    <cellStyle name="Normal 31 2 2 2 4" xfId="25914" xr:uid="{00000000-0005-0000-0000-000061650000}"/>
    <cellStyle name="Normal 31 2 2 2 4 2" xfId="25915" xr:uid="{00000000-0005-0000-0000-000062650000}"/>
    <cellStyle name="Normal 31 2 2 2 5" xfId="25916" xr:uid="{00000000-0005-0000-0000-000063650000}"/>
    <cellStyle name="Normal 31 2 2 2_Lcc_inputs" xfId="25917" xr:uid="{00000000-0005-0000-0000-000064650000}"/>
    <cellStyle name="Normal 31 2 2 3" xfId="25918" xr:uid="{00000000-0005-0000-0000-000065650000}"/>
    <cellStyle name="Normal 31 2 2 3 2" xfId="25919" xr:uid="{00000000-0005-0000-0000-000066650000}"/>
    <cellStyle name="Normal 31 2 2 3 2 2" xfId="25920" xr:uid="{00000000-0005-0000-0000-000067650000}"/>
    <cellStyle name="Normal 31 2 2 3 2 3" xfId="25921" xr:uid="{00000000-0005-0000-0000-000068650000}"/>
    <cellStyle name="Normal 31 2 2 3 3" xfId="25922" xr:uid="{00000000-0005-0000-0000-000069650000}"/>
    <cellStyle name="Normal 31 2 2 3 4" xfId="25923" xr:uid="{00000000-0005-0000-0000-00006A650000}"/>
    <cellStyle name="Normal 31 2 2 3_Lcc_inputs" xfId="25924" xr:uid="{00000000-0005-0000-0000-00006B650000}"/>
    <cellStyle name="Normal 31 2 2 4" xfId="25925" xr:uid="{00000000-0005-0000-0000-00006C650000}"/>
    <cellStyle name="Normal 31 2 2 4 2" xfId="25926" xr:uid="{00000000-0005-0000-0000-00006D650000}"/>
    <cellStyle name="Normal 31 2 2 4 2 2" xfId="25927" xr:uid="{00000000-0005-0000-0000-00006E650000}"/>
    <cellStyle name="Normal 31 2 2 4 3" xfId="25928" xr:uid="{00000000-0005-0000-0000-00006F650000}"/>
    <cellStyle name="Normal 31 2 2 5" xfId="25929" xr:uid="{00000000-0005-0000-0000-000070650000}"/>
    <cellStyle name="Normal 31 2 2 5 2" xfId="25930" xr:uid="{00000000-0005-0000-0000-000071650000}"/>
    <cellStyle name="Normal 31 2 2 6" xfId="25931" xr:uid="{00000000-0005-0000-0000-000072650000}"/>
    <cellStyle name="Normal 31 2 2 7" xfId="25932" xr:uid="{00000000-0005-0000-0000-000073650000}"/>
    <cellStyle name="Normal 31 2 2 8" xfId="25933" xr:uid="{00000000-0005-0000-0000-000074650000}"/>
    <cellStyle name="Normal 31 2 2_Lcc_inputs" xfId="25934" xr:uid="{00000000-0005-0000-0000-000075650000}"/>
    <cellStyle name="Normal 31 2 3" xfId="25935" xr:uid="{00000000-0005-0000-0000-000076650000}"/>
    <cellStyle name="Normal 31 2 3 2" xfId="25936" xr:uid="{00000000-0005-0000-0000-000077650000}"/>
    <cellStyle name="Normal 31 2 3 2 2" xfId="25937" xr:uid="{00000000-0005-0000-0000-000078650000}"/>
    <cellStyle name="Normal 31 2 3 2 2 2" xfId="25938" xr:uid="{00000000-0005-0000-0000-000079650000}"/>
    <cellStyle name="Normal 31 2 3 2 2 3" xfId="25939" xr:uid="{00000000-0005-0000-0000-00007A650000}"/>
    <cellStyle name="Normal 31 2 3 2 3" xfId="25940" xr:uid="{00000000-0005-0000-0000-00007B650000}"/>
    <cellStyle name="Normal 31 2 3 2 4" xfId="25941" xr:uid="{00000000-0005-0000-0000-00007C650000}"/>
    <cellStyle name="Normal 31 2 3 2_Lcc_inputs" xfId="25942" xr:uid="{00000000-0005-0000-0000-00007D650000}"/>
    <cellStyle name="Normal 31 2 3 3" xfId="25943" xr:uid="{00000000-0005-0000-0000-00007E650000}"/>
    <cellStyle name="Normal 31 2 3 3 2" xfId="25944" xr:uid="{00000000-0005-0000-0000-00007F650000}"/>
    <cellStyle name="Normal 31 2 3 3 2 2" xfId="25945" xr:uid="{00000000-0005-0000-0000-000080650000}"/>
    <cellStyle name="Normal 31 2 3 3 3" xfId="25946" xr:uid="{00000000-0005-0000-0000-000081650000}"/>
    <cellStyle name="Normal 31 2 3 4" xfId="25947" xr:uid="{00000000-0005-0000-0000-000082650000}"/>
    <cellStyle name="Normal 31 2 3 4 2" xfId="25948" xr:uid="{00000000-0005-0000-0000-000083650000}"/>
    <cellStyle name="Normal 31 2 3 5" xfId="25949" xr:uid="{00000000-0005-0000-0000-000084650000}"/>
    <cellStyle name="Normal 31 2 3 6" xfId="25950" xr:uid="{00000000-0005-0000-0000-000085650000}"/>
    <cellStyle name="Normal 31 2 3 7" xfId="25951" xr:uid="{00000000-0005-0000-0000-000086650000}"/>
    <cellStyle name="Normal 31 2 3_Lcc_inputs" xfId="25952" xr:uid="{00000000-0005-0000-0000-000087650000}"/>
    <cellStyle name="Normal 31 2 4" xfId="25953" xr:uid="{00000000-0005-0000-0000-000088650000}"/>
    <cellStyle name="Normal 31 2 4 2" xfId="25954" xr:uid="{00000000-0005-0000-0000-000089650000}"/>
    <cellStyle name="Normal 31 2 4 2 2" xfId="25955" xr:uid="{00000000-0005-0000-0000-00008A650000}"/>
    <cellStyle name="Normal 31 2 4 2 3" xfId="25956" xr:uid="{00000000-0005-0000-0000-00008B650000}"/>
    <cellStyle name="Normal 31 2 4 3" xfId="25957" xr:uid="{00000000-0005-0000-0000-00008C650000}"/>
    <cellStyle name="Normal 31 2 4 3 2" xfId="25958" xr:uid="{00000000-0005-0000-0000-00008D650000}"/>
    <cellStyle name="Normal 31 2 4 4" xfId="25959" xr:uid="{00000000-0005-0000-0000-00008E650000}"/>
    <cellStyle name="Normal 31 2 4 5" xfId="25960" xr:uid="{00000000-0005-0000-0000-00008F650000}"/>
    <cellStyle name="Normal 31 2 4_Lcc_inputs" xfId="25961" xr:uid="{00000000-0005-0000-0000-000090650000}"/>
    <cellStyle name="Normal 31 2 5" xfId="25962" xr:uid="{00000000-0005-0000-0000-000091650000}"/>
    <cellStyle name="Normal 31 2 5 2" xfId="25963" xr:uid="{00000000-0005-0000-0000-000092650000}"/>
    <cellStyle name="Normal 31 2 5 2 2" xfId="25964" xr:uid="{00000000-0005-0000-0000-000093650000}"/>
    <cellStyle name="Normal 31 2 5 2 3" xfId="25965" xr:uid="{00000000-0005-0000-0000-000094650000}"/>
    <cellStyle name="Normal 31 2 5 3" xfId="25966" xr:uid="{00000000-0005-0000-0000-000095650000}"/>
    <cellStyle name="Normal 31 2 5 3 2" xfId="25967" xr:uid="{00000000-0005-0000-0000-000096650000}"/>
    <cellStyle name="Normal 31 2 5 4" xfId="25968" xr:uid="{00000000-0005-0000-0000-000097650000}"/>
    <cellStyle name="Normal 31 2 5 5" xfId="25969" xr:uid="{00000000-0005-0000-0000-000098650000}"/>
    <cellStyle name="Normal 31 2 5_Lcc_inputs" xfId="25970" xr:uid="{00000000-0005-0000-0000-000099650000}"/>
    <cellStyle name="Normal 31 2 6" xfId="25971" xr:uid="{00000000-0005-0000-0000-00009A650000}"/>
    <cellStyle name="Normal 31 2 6 2" xfId="25972" xr:uid="{00000000-0005-0000-0000-00009B650000}"/>
    <cellStyle name="Normal 31 2 6 2 2" xfId="25973" xr:uid="{00000000-0005-0000-0000-00009C650000}"/>
    <cellStyle name="Normal 31 2 6 3" xfId="25974" xr:uid="{00000000-0005-0000-0000-00009D650000}"/>
    <cellStyle name="Normal 31 2 6 4" xfId="25975" xr:uid="{00000000-0005-0000-0000-00009E650000}"/>
    <cellStyle name="Normal 31 2 6_Lcc_inputs" xfId="25976" xr:uid="{00000000-0005-0000-0000-00009F650000}"/>
    <cellStyle name="Normal 31 2 7" xfId="25977" xr:uid="{00000000-0005-0000-0000-0000A0650000}"/>
    <cellStyle name="Normal 31 2 7 2" xfId="25978" xr:uid="{00000000-0005-0000-0000-0000A1650000}"/>
    <cellStyle name="Normal 31 2 7 3" xfId="25979" xr:uid="{00000000-0005-0000-0000-0000A2650000}"/>
    <cellStyle name="Normal 31 2 8" xfId="25980" xr:uid="{00000000-0005-0000-0000-0000A3650000}"/>
    <cellStyle name="Normal 31 2 8 2" xfId="25981" xr:uid="{00000000-0005-0000-0000-0000A4650000}"/>
    <cellStyle name="Normal 31 2 9" xfId="25982" xr:uid="{00000000-0005-0000-0000-0000A5650000}"/>
    <cellStyle name="Normal 31 2_Lcc_inputs" xfId="25983" xr:uid="{00000000-0005-0000-0000-0000A6650000}"/>
    <cellStyle name="Normal 31 3" xfId="25984" xr:uid="{00000000-0005-0000-0000-0000A7650000}"/>
    <cellStyle name="Normal 31 3 2" xfId="25985" xr:uid="{00000000-0005-0000-0000-0000A8650000}"/>
    <cellStyle name="Normal 31 3 2 2" xfId="25986" xr:uid="{00000000-0005-0000-0000-0000A9650000}"/>
    <cellStyle name="Normal 31 3 2 2 2" xfId="25987" xr:uid="{00000000-0005-0000-0000-0000AA650000}"/>
    <cellStyle name="Normal 31 3 2 2 2 2" xfId="25988" xr:uid="{00000000-0005-0000-0000-0000AB650000}"/>
    <cellStyle name="Normal 31 3 2 2 2 2 2" xfId="25989" xr:uid="{00000000-0005-0000-0000-0000AC650000}"/>
    <cellStyle name="Normal 31 3 2 2 2 3" xfId="25990" xr:uid="{00000000-0005-0000-0000-0000AD650000}"/>
    <cellStyle name="Normal 31 3 2 2 3" xfId="25991" xr:uid="{00000000-0005-0000-0000-0000AE650000}"/>
    <cellStyle name="Normal 31 3 2 2 3 2" xfId="25992" xr:uid="{00000000-0005-0000-0000-0000AF650000}"/>
    <cellStyle name="Normal 31 3 2 2 3 2 2" xfId="25993" xr:uid="{00000000-0005-0000-0000-0000B0650000}"/>
    <cellStyle name="Normal 31 3 2 2 3 3" xfId="25994" xr:uid="{00000000-0005-0000-0000-0000B1650000}"/>
    <cellStyle name="Normal 31 3 2 2 4" xfId="25995" xr:uid="{00000000-0005-0000-0000-0000B2650000}"/>
    <cellStyle name="Normal 31 3 2 2 4 2" xfId="25996" xr:uid="{00000000-0005-0000-0000-0000B3650000}"/>
    <cellStyle name="Normal 31 3 2 2 5" xfId="25997" xr:uid="{00000000-0005-0000-0000-0000B4650000}"/>
    <cellStyle name="Normal 31 3 2 2_Lcc_inputs" xfId="25998" xr:uid="{00000000-0005-0000-0000-0000B5650000}"/>
    <cellStyle name="Normal 31 3 2 3" xfId="25999" xr:uid="{00000000-0005-0000-0000-0000B6650000}"/>
    <cellStyle name="Normal 31 3 2 3 2" xfId="26000" xr:uid="{00000000-0005-0000-0000-0000B7650000}"/>
    <cellStyle name="Normal 31 3 2 3 2 2" xfId="26001" xr:uid="{00000000-0005-0000-0000-0000B8650000}"/>
    <cellStyle name="Normal 31 3 2 3 2 3" xfId="26002" xr:uid="{00000000-0005-0000-0000-0000B9650000}"/>
    <cellStyle name="Normal 31 3 2 3 3" xfId="26003" xr:uid="{00000000-0005-0000-0000-0000BA650000}"/>
    <cellStyle name="Normal 31 3 2 3 4" xfId="26004" xr:uid="{00000000-0005-0000-0000-0000BB650000}"/>
    <cellStyle name="Normal 31 3 2 3_Lcc_inputs" xfId="26005" xr:uid="{00000000-0005-0000-0000-0000BC650000}"/>
    <cellStyle name="Normal 31 3 2 4" xfId="26006" xr:uid="{00000000-0005-0000-0000-0000BD650000}"/>
    <cellStyle name="Normal 31 3 2 4 2" xfId="26007" xr:uid="{00000000-0005-0000-0000-0000BE650000}"/>
    <cellStyle name="Normal 31 3 2 4 2 2" xfId="26008" xr:uid="{00000000-0005-0000-0000-0000BF650000}"/>
    <cellStyle name="Normal 31 3 2 4 3" xfId="26009" xr:uid="{00000000-0005-0000-0000-0000C0650000}"/>
    <cellStyle name="Normal 31 3 2 5" xfId="26010" xr:uid="{00000000-0005-0000-0000-0000C1650000}"/>
    <cellStyle name="Normal 31 3 2 5 2" xfId="26011" xr:uid="{00000000-0005-0000-0000-0000C2650000}"/>
    <cellStyle name="Normal 31 3 2 6" xfId="26012" xr:uid="{00000000-0005-0000-0000-0000C3650000}"/>
    <cellStyle name="Normal 31 3 2 7" xfId="26013" xr:uid="{00000000-0005-0000-0000-0000C4650000}"/>
    <cellStyle name="Normal 31 3 2 8" xfId="26014" xr:uid="{00000000-0005-0000-0000-0000C5650000}"/>
    <cellStyle name="Normal 31 3 2_Lcc_inputs" xfId="26015" xr:uid="{00000000-0005-0000-0000-0000C6650000}"/>
    <cellStyle name="Normal 31 3 3" xfId="26016" xr:uid="{00000000-0005-0000-0000-0000C7650000}"/>
    <cellStyle name="Normal 31 3 3 2" xfId="26017" xr:uid="{00000000-0005-0000-0000-0000C8650000}"/>
    <cellStyle name="Normal 31 3 3 2 2" xfId="26018" xr:uid="{00000000-0005-0000-0000-0000C9650000}"/>
    <cellStyle name="Normal 31 3 3 2 2 2" xfId="26019" xr:uid="{00000000-0005-0000-0000-0000CA650000}"/>
    <cellStyle name="Normal 31 3 3 2 2 3" xfId="26020" xr:uid="{00000000-0005-0000-0000-0000CB650000}"/>
    <cellStyle name="Normal 31 3 3 2 3" xfId="26021" xr:uid="{00000000-0005-0000-0000-0000CC650000}"/>
    <cellStyle name="Normal 31 3 3 2 4" xfId="26022" xr:uid="{00000000-0005-0000-0000-0000CD650000}"/>
    <cellStyle name="Normal 31 3 3 2_Lcc_inputs" xfId="26023" xr:uid="{00000000-0005-0000-0000-0000CE650000}"/>
    <cellStyle name="Normal 31 3 3 3" xfId="26024" xr:uid="{00000000-0005-0000-0000-0000CF650000}"/>
    <cellStyle name="Normal 31 3 3 3 2" xfId="26025" xr:uid="{00000000-0005-0000-0000-0000D0650000}"/>
    <cellStyle name="Normal 31 3 3 3 2 2" xfId="26026" xr:uid="{00000000-0005-0000-0000-0000D1650000}"/>
    <cellStyle name="Normal 31 3 3 3 3" xfId="26027" xr:uid="{00000000-0005-0000-0000-0000D2650000}"/>
    <cellStyle name="Normal 31 3 3 4" xfId="26028" xr:uid="{00000000-0005-0000-0000-0000D3650000}"/>
    <cellStyle name="Normal 31 3 3 4 2" xfId="26029" xr:uid="{00000000-0005-0000-0000-0000D4650000}"/>
    <cellStyle name="Normal 31 3 3 5" xfId="26030" xr:uid="{00000000-0005-0000-0000-0000D5650000}"/>
    <cellStyle name="Normal 31 3 3 6" xfId="26031" xr:uid="{00000000-0005-0000-0000-0000D6650000}"/>
    <cellStyle name="Normal 31 3 3 7" xfId="26032" xr:uid="{00000000-0005-0000-0000-0000D7650000}"/>
    <cellStyle name="Normal 31 3 3_Lcc_inputs" xfId="26033" xr:uid="{00000000-0005-0000-0000-0000D8650000}"/>
    <cellStyle name="Normal 31 3 4" xfId="26034" xr:uid="{00000000-0005-0000-0000-0000D9650000}"/>
    <cellStyle name="Normal 31 3 4 2" xfId="26035" xr:uid="{00000000-0005-0000-0000-0000DA650000}"/>
    <cellStyle name="Normal 31 3 4 2 2" xfId="26036" xr:uid="{00000000-0005-0000-0000-0000DB650000}"/>
    <cellStyle name="Normal 31 3 4 2 3" xfId="26037" xr:uid="{00000000-0005-0000-0000-0000DC650000}"/>
    <cellStyle name="Normal 31 3 4 3" xfId="26038" xr:uid="{00000000-0005-0000-0000-0000DD650000}"/>
    <cellStyle name="Normal 31 3 4 3 2" xfId="26039" xr:uid="{00000000-0005-0000-0000-0000DE650000}"/>
    <cellStyle name="Normal 31 3 4 4" xfId="26040" xr:uid="{00000000-0005-0000-0000-0000DF650000}"/>
    <cellStyle name="Normal 31 3 4 5" xfId="26041" xr:uid="{00000000-0005-0000-0000-0000E0650000}"/>
    <cellStyle name="Normal 31 3 4_Lcc_inputs" xfId="26042" xr:uid="{00000000-0005-0000-0000-0000E1650000}"/>
    <cellStyle name="Normal 31 3 5" xfId="26043" xr:uid="{00000000-0005-0000-0000-0000E2650000}"/>
    <cellStyle name="Normal 31 3 5 2" xfId="26044" xr:uid="{00000000-0005-0000-0000-0000E3650000}"/>
    <cellStyle name="Normal 31 3 5 2 2" xfId="26045" xr:uid="{00000000-0005-0000-0000-0000E4650000}"/>
    <cellStyle name="Normal 31 3 5 2 3" xfId="26046" xr:uid="{00000000-0005-0000-0000-0000E5650000}"/>
    <cellStyle name="Normal 31 3 5 3" xfId="26047" xr:uid="{00000000-0005-0000-0000-0000E6650000}"/>
    <cellStyle name="Normal 31 3 5 4" xfId="26048" xr:uid="{00000000-0005-0000-0000-0000E7650000}"/>
    <cellStyle name="Normal 31 3 5_Lcc_inputs" xfId="26049" xr:uid="{00000000-0005-0000-0000-0000E8650000}"/>
    <cellStyle name="Normal 31 3 6" xfId="26050" xr:uid="{00000000-0005-0000-0000-0000E9650000}"/>
    <cellStyle name="Normal 31 3 6 2" xfId="26051" xr:uid="{00000000-0005-0000-0000-0000EA650000}"/>
    <cellStyle name="Normal 31 3 6 3" xfId="26052" xr:uid="{00000000-0005-0000-0000-0000EB650000}"/>
    <cellStyle name="Normal 31 3 7" xfId="26053" xr:uid="{00000000-0005-0000-0000-0000EC650000}"/>
    <cellStyle name="Normal 31 3 7 2" xfId="26054" xr:uid="{00000000-0005-0000-0000-0000ED650000}"/>
    <cellStyle name="Normal 31 3 8" xfId="26055" xr:uid="{00000000-0005-0000-0000-0000EE650000}"/>
    <cellStyle name="Normal 31 3 9" xfId="26056" xr:uid="{00000000-0005-0000-0000-0000EF650000}"/>
    <cellStyle name="Normal 31 3_Lcc_inputs" xfId="26057" xr:uid="{00000000-0005-0000-0000-0000F0650000}"/>
    <cellStyle name="Normal 31 4" xfId="26058" xr:uid="{00000000-0005-0000-0000-0000F1650000}"/>
    <cellStyle name="Normal 31 4 2" xfId="26059" xr:uid="{00000000-0005-0000-0000-0000F2650000}"/>
    <cellStyle name="Normal 31 4 2 2" xfId="26060" xr:uid="{00000000-0005-0000-0000-0000F3650000}"/>
    <cellStyle name="Normal 31 4 2 2 2" xfId="26061" xr:uid="{00000000-0005-0000-0000-0000F4650000}"/>
    <cellStyle name="Normal 31 4 2 2 2 2" xfId="26062" xr:uid="{00000000-0005-0000-0000-0000F5650000}"/>
    <cellStyle name="Normal 31 4 2 2 2 2 2" xfId="26063" xr:uid="{00000000-0005-0000-0000-0000F6650000}"/>
    <cellStyle name="Normal 31 4 2 2 2 3" xfId="26064" xr:uid="{00000000-0005-0000-0000-0000F7650000}"/>
    <cellStyle name="Normal 31 4 2 2 3" xfId="26065" xr:uid="{00000000-0005-0000-0000-0000F8650000}"/>
    <cellStyle name="Normal 31 4 2 2 3 2" xfId="26066" xr:uid="{00000000-0005-0000-0000-0000F9650000}"/>
    <cellStyle name="Normal 31 4 2 2 3 2 2" xfId="26067" xr:uid="{00000000-0005-0000-0000-0000FA650000}"/>
    <cellStyle name="Normal 31 4 2 2 3 3" xfId="26068" xr:uid="{00000000-0005-0000-0000-0000FB650000}"/>
    <cellStyle name="Normal 31 4 2 2 4" xfId="26069" xr:uid="{00000000-0005-0000-0000-0000FC650000}"/>
    <cellStyle name="Normal 31 4 2 2 4 2" xfId="26070" xr:uid="{00000000-0005-0000-0000-0000FD650000}"/>
    <cellStyle name="Normal 31 4 2 2 5" xfId="26071" xr:uid="{00000000-0005-0000-0000-0000FE650000}"/>
    <cellStyle name="Normal 31 4 2 2_Lcc_inputs" xfId="26072" xr:uid="{00000000-0005-0000-0000-0000FF650000}"/>
    <cellStyle name="Normal 31 4 2 3" xfId="26073" xr:uid="{00000000-0005-0000-0000-000000660000}"/>
    <cellStyle name="Normal 31 4 2 3 2" xfId="26074" xr:uid="{00000000-0005-0000-0000-000001660000}"/>
    <cellStyle name="Normal 31 4 2 3 2 2" xfId="26075" xr:uid="{00000000-0005-0000-0000-000002660000}"/>
    <cellStyle name="Normal 31 4 2 3 2 3" xfId="26076" xr:uid="{00000000-0005-0000-0000-000003660000}"/>
    <cellStyle name="Normal 31 4 2 3 3" xfId="26077" xr:uid="{00000000-0005-0000-0000-000004660000}"/>
    <cellStyle name="Normal 31 4 2 3 4" xfId="26078" xr:uid="{00000000-0005-0000-0000-000005660000}"/>
    <cellStyle name="Normal 31 4 2 3_Lcc_inputs" xfId="26079" xr:uid="{00000000-0005-0000-0000-000006660000}"/>
    <cellStyle name="Normal 31 4 2 4" xfId="26080" xr:uid="{00000000-0005-0000-0000-000007660000}"/>
    <cellStyle name="Normal 31 4 2 4 2" xfId="26081" xr:uid="{00000000-0005-0000-0000-000008660000}"/>
    <cellStyle name="Normal 31 4 2 4 2 2" xfId="26082" xr:uid="{00000000-0005-0000-0000-000009660000}"/>
    <cellStyle name="Normal 31 4 2 4 3" xfId="26083" xr:uid="{00000000-0005-0000-0000-00000A660000}"/>
    <cellStyle name="Normal 31 4 2 5" xfId="26084" xr:uid="{00000000-0005-0000-0000-00000B660000}"/>
    <cellStyle name="Normal 31 4 2 5 2" xfId="26085" xr:uid="{00000000-0005-0000-0000-00000C660000}"/>
    <cellStyle name="Normal 31 4 2 6" xfId="26086" xr:uid="{00000000-0005-0000-0000-00000D660000}"/>
    <cellStyle name="Normal 31 4 2 7" xfId="26087" xr:uid="{00000000-0005-0000-0000-00000E660000}"/>
    <cellStyle name="Normal 31 4 2 8" xfId="26088" xr:uid="{00000000-0005-0000-0000-00000F660000}"/>
    <cellStyle name="Normal 31 4 2_Lcc_inputs" xfId="26089" xr:uid="{00000000-0005-0000-0000-000010660000}"/>
    <cellStyle name="Normal 31 4 3" xfId="26090" xr:uid="{00000000-0005-0000-0000-000011660000}"/>
    <cellStyle name="Normal 31 4 3 2" xfId="26091" xr:uid="{00000000-0005-0000-0000-000012660000}"/>
    <cellStyle name="Normal 31 4 3 2 2" xfId="26092" xr:uid="{00000000-0005-0000-0000-000013660000}"/>
    <cellStyle name="Normal 31 4 3 2 2 2" xfId="26093" xr:uid="{00000000-0005-0000-0000-000014660000}"/>
    <cellStyle name="Normal 31 4 3 2 3" xfId="26094" xr:uid="{00000000-0005-0000-0000-000015660000}"/>
    <cellStyle name="Normal 31 4 3 3" xfId="26095" xr:uid="{00000000-0005-0000-0000-000016660000}"/>
    <cellStyle name="Normal 31 4 3 3 2" xfId="26096" xr:uid="{00000000-0005-0000-0000-000017660000}"/>
    <cellStyle name="Normal 31 4 3 3 2 2" xfId="26097" xr:uid="{00000000-0005-0000-0000-000018660000}"/>
    <cellStyle name="Normal 31 4 3 3 3" xfId="26098" xr:uid="{00000000-0005-0000-0000-000019660000}"/>
    <cellStyle name="Normal 31 4 3 4" xfId="26099" xr:uid="{00000000-0005-0000-0000-00001A660000}"/>
    <cellStyle name="Normal 31 4 3 4 2" xfId="26100" xr:uid="{00000000-0005-0000-0000-00001B660000}"/>
    <cellStyle name="Normal 31 4 3 5" xfId="26101" xr:uid="{00000000-0005-0000-0000-00001C660000}"/>
    <cellStyle name="Normal 31 4 3_Lcc_inputs" xfId="26102" xr:uid="{00000000-0005-0000-0000-00001D660000}"/>
    <cellStyle name="Normal 31 4 4" xfId="26103" xr:uid="{00000000-0005-0000-0000-00001E660000}"/>
    <cellStyle name="Normal 31 4 4 2" xfId="26104" xr:uid="{00000000-0005-0000-0000-00001F660000}"/>
    <cellStyle name="Normal 31 4 4 2 2" xfId="26105" xr:uid="{00000000-0005-0000-0000-000020660000}"/>
    <cellStyle name="Normal 31 4 4 2 3" xfId="26106" xr:uid="{00000000-0005-0000-0000-000021660000}"/>
    <cellStyle name="Normal 31 4 4 3" xfId="26107" xr:uid="{00000000-0005-0000-0000-000022660000}"/>
    <cellStyle name="Normal 31 4 4 4" xfId="26108" xr:uid="{00000000-0005-0000-0000-000023660000}"/>
    <cellStyle name="Normal 31 4 4_Lcc_inputs" xfId="26109" xr:uid="{00000000-0005-0000-0000-000024660000}"/>
    <cellStyle name="Normal 31 4 5" xfId="26110" xr:uid="{00000000-0005-0000-0000-000025660000}"/>
    <cellStyle name="Normal 31 4 5 2" xfId="26111" xr:uid="{00000000-0005-0000-0000-000026660000}"/>
    <cellStyle name="Normal 31 4 5 2 2" xfId="26112" xr:uid="{00000000-0005-0000-0000-000027660000}"/>
    <cellStyle name="Normal 31 4 5 3" xfId="26113" xr:uid="{00000000-0005-0000-0000-000028660000}"/>
    <cellStyle name="Normal 31 4 6" xfId="26114" xr:uid="{00000000-0005-0000-0000-000029660000}"/>
    <cellStyle name="Normal 31 4 6 2" xfId="26115" xr:uid="{00000000-0005-0000-0000-00002A660000}"/>
    <cellStyle name="Normal 31 4 7" xfId="26116" xr:uid="{00000000-0005-0000-0000-00002B660000}"/>
    <cellStyle name="Normal 31 4 8" xfId="26117" xr:uid="{00000000-0005-0000-0000-00002C660000}"/>
    <cellStyle name="Normal 31 4 9" xfId="26118" xr:uid="{00000000-0005-0000-0000-00002D660000}"/>
    <cellStyle name="Normal 31 4_Lcc_inputs" xfId="26119" xr:uid="{00000000-0005-0000-0000-00002E660000}"/>
    <cellStyle name="Normal 31 5" xfId="26120" xr:uid="{00000000-0005-0000-0000-00002F660000}"/>
    <cellStyle name="Normal 31 5 2" xfId="26121" xr:uid="{00000000-0005-0000-0000-000030660000}"/>
    <cellStyle name="Normal 31 5 2 2" xfId="26122" xr:uid="{00000000-0005-0000-0000-000031660000}"/>
    <cellStyle name="Normal 31 5 2 2 2" xfId="26123" xr:uid="{00000000-0005-0000-0000-000032660000}"/>
    <cellStyle name="Normal 31 5 2 2 2 2" xfId="26124" xr:uid="{00000000-0005-0000-0000-000033660000}"/>
    <cellStyle name="Normal 31 5 2 2 2 2 2" xfId="26125" xr:uid="{00000000-0005-0000-0000-000034660000}"/>
    <cellStyle name="Normal 31 5 2 2 2 3" xfId="26126" xr:uid="{00000000-0005-0000-0000-000035660000}"/>
    <cellStyle name="Normal 31 5 2 2 3" xfId="26127" xr:uid="{00000000-0005-0000-0000-000036660000}"/>
    <cellStyle name="Normal 31 5 2 2 3 2" xfId="26128" xr:uid="{00000000-0005-0000-0000-000037660000}"/>
    <cellStyle name="Normal 31 5 2 2 3 2 2" xfId="26129" xr:uid="{00000000-0005-0000-0000-000038660000}"/>
    <cellStyle name="Normal 31 5 2 2 3 3" xfId="26130" xr:uid="{00000000-0005-0000-0000-000039660000}"/>
    <cellStyle name="Normal 31 5 2 2 4" xfId="26131" xr:uid="{00000000-0005-0000-0000-00003A660000}"/>
    <cellStyle name="Normal 31 5 2 2 4 2" xfId="26132" xr:uid="{00000000-0005-0000-0000-00003B660000}"/>
    <cellStyle name="Normal 31 5 2 2 5" xfId="26133" xr:uid="{00000000-0005-0000-0000-00003C660000}"/>
    <cellStyle name="Normal 31 5 2 2_Lcc_inputs" xfId="26134" xr:uid="{00000000-0005-0000-0000-00003D660000}"/>
    <cellStyle name="Normal 31 5 2 3" xfId="26135" xr:uid="{00000000-0005-0000-0000-00003E660000}"/>
    <cellStyle name="Normal 31 5 2 3 2" xfId="26136" xr:uid="{00000000-0005-0000-0000-00003F660000}"/>
    <cellStyle name="Normal 31 5 2 3 2 2" xfId="26137" xr:uid="{00000000-0005-0000-0000-000040660000}"/>
    <cellStyle name="Normal 31 5 2 3 2 3" xfId="26138" xr:uid="{00000000-0005-0000-0000-000041660000}"/>
    <cellStyle name="Normal 31 5 2 3 3" xfId="26139" xr:uid="{00000000-0005-0000-0000-000042660000}"/>
    <cellStyle name="Normal 31 5 2 3 4" xfId="26140" xr:uid="{00000000-0005-0000-0000-000043660000}"/>
    <cellStyle name="Normal 31 5 2 3_Lcc_inputs" xfId="26141" xr:uid="{00000000-0005-0000-0000-000044660000}"/>
    <cellStyle name="Normal 31 5 2 4" xfId="26142" xr:uid="{00000000-0005-0000-0000-000045660000}"/>
    <cellStyle name="Normal 31 5 2 4 2" xfId="26143" xr:uid="{00000000-0005-0000-0000-000046660000}"/>
    <cellStyle name="Normal 31 5 2 4 2 2" xfId="26144" xr:uid="{00000000-0005-0000-0000-000047660000}"/>
    <cellStyle name="Normal 31 5 2 4 3" xfId="26145" xr:uid="{00000000-0005-0000-0000-000048660000}"/>
    <cellStyle name="Normal 31 5 2 5" xfId="26146" xr:uid="{00000000-0005-0000-0000-000049660000}"/>
    <cellStyle name="Normal 31 5 2 5 2" xfId="26147" xr:uid="{00000000-0005-0000-0000-00004A660000}"/>
    <cellStyle name="Normal 31 5 2 6" xfId="26148" xr:uid="{00000000-0005-0000-0000-00004B660000}"/>
    <cellStyle name="Normal 31 5 2 7" xfId="26149" xr:uid="{00000000-0005-0000-0000-00004C660000}"/>
    <cellStyle name="Normal 31 5 2 8" xfId="26150" xr:uid="{00000000-0005-0000-0000-00004D660000}"/>
    <cellStyle name="Normal 31 5 2_Lcc_inputs" xfId="26151" xr:uid="{00000000-0005-0000-0000-00004E660000}"/>
    <cellStyle name="Normal 31 5 3" xfId="26152" xr:uid="{00000000-0005-0000-0000-00004F660000}"/>
    <cellStyle name="Normal 31 5 3 2" xfId="26153" xr:uid="{00000000-0005-0000-0000-000050660000}"/>
    <cellStyle name="Normal 31 5 3 2 2" xfId="26154" xr:uid="{00000000-0005-0000-0000-000051660000}"/>
    <cellStyle name="Normal 31 5 3 2 2 2" xfId="26155" xr:uid="{00000000-0005-0000-0000-000052660000}"/>
    <cellStyle name="Normal 31 5 3 2 3" xfId="26156" xr:uid="{00000000-0005-0000-0000-000053660000}"/>
    <cellStyle name="Normal 31 5 3 3" xfId="26157" xr:uid="{00000000-0005-0000-0000-000054660000}"/>
    <cellStyle name="Normal 31 5 3 3 2" xfId="26158" xr:uid="{00000000-0005-0000-0000-000055660000}"/>
    <cellStyle name="Normal 31 5 3 3 2 2" xfId="26159" xr:uid="{00000000-0005-0000-0000-000056660000}"/>
    <cellStyle name="Normal 31 5 3 3 3" xfId="26160" xr:uid="{00000000-0005-0000-0000-000057660000}"/>
    <cellStyle name="Normal 31 5 3 4" xfId="26161" xr:uid="{00000000-0005-0000-0000-000058660000}"/>
    <cellStyle name="Normal 31 5 3 4 2" xfId="26162" xr:uid="{00000000-0005-0000-0000-000059660000}"/>
    <cellStyle name="Normal 31 5 3 5" xfId="26163" xr:uid="{00000000-0005-0000-0000-00005A660000}"/>
    <cellStyle name="Normal 31 5 3_Lcc_inputs" xfId="26164" xr:uid="{00000000-0005-0000-0000-00005B660000}"/>
    <cellStyle name="Normal 31 5 4" xfId="26165" xr:uid="{00000000-0005-0000-0000-00005C660000}"/>
    <cellStyle name="Normal 31 5 4 2" xfId="26166" xr:uid="{00000000-0005-0000-0000-00005D660000}"/>
    <cellStyle name="Normal 31 5 4 2 2" xfId="26167" xr:uid="{00000000-0005-0000-0000-00005E660000}"/>
    <cellStyle name="Normal 31 5 4 2 3" xfId="26168" xr:uid="{00000000-0005-0000-0000-00005F660000}"/>
    <cellStyle name="Normal 31 5 4 3" xfId="26169" xr:uid="{00000000-0005-0000-0000-000060660000}"/>
    <cellStyle name="Normal 31 5 4 4" xfId="26170" xr:uid="{00000000-0005-0000-0000-000061660000}"/>
    <cellStyle name="Normal 31 5 4_Lcc_inputs" xfId="26171" xr:uid="{00000000-0005-0000-0000-000062660000}"/>
    <cellStyle name="Normal 31 5 5" xfId="26172" xr:uid="{00000000-0005-0000-0000-000063660000}"/>
    <cellStyle name="Normal 31 5 5 2" xfId="26173" xr:uid="{00000000-0005-0000-0000-000064660000}"/>
    <cellStyle name="Normal 31 5 5 2 2" xfId="26174" xr:uid="{00000000-0005-0000-0000-000065660000}"/>
    <cellStyle name="Normal 31 5 5 3" xfId="26175" xr:uid="{00000000-0005-0000-0000-000066660000}"/>
    <cellStyle name="Normal 31 5 6" xfId="26176" xr:uid="{00000000-0005-0000-0000-000067660000}"/>
    <cellStyle name="Normal 31 5 6 2" xfId="26177" xr:uid="{00000000-0005-0000-0000-000068660000}"/>
    <cellStyle name="Normal 31 5 7" xfId="26178" xr:uid="{00000000-0005-0000-0000-000069660000}"/>
    <cellStyle name="Normal 31 5 8" xfId="26179" xr:uid="{00000000-0005-0000-0000-00006A660000}"/>
    <cellStyle name="Normal 31 5 9" xfId="26180" xr:uid="{00000000-0005-0000-0000-00006B660000}"/>
    <cellStyle name="Normal 31 5_Lcc_inputs" xfId="26181" xr:uid="{00000000-0005-0000-0000-00006C660000}"/>
    <cellStyle name="Normal 31 6" xfId="26182" xr:uid="{00000000-0005-0000-0000-00006D660000}"/>
    <cellStyle name="Normal 31 6 2" xfId="26183" xr:uid="{00000000-0005-0000-0000-00006E660000}"/>
    <cellStyle name="Normal 31 6 2 2" xfId="26184" xr:uid="{00000000-0005-0000-0000-00006F660000}"/>
    <cellStyle name="Normal 31 6 2 2 2" xfId="26185" xr:uid="{00000000-0005-0000-0000-000070660000}"/>
    <cellStyle name="Normal 31 6 2 2 2 2" xfId="26186" xr:uid="{00000000-0005-0000-0000-000071660000}"/>
    <cellStyle name="Normal 31 6 2 2 2 2 2" xfId="26187" xr:uid="{00000000-0005-0000-0000-000072660000}"/>
    <cellStyle name="Normal 31 6 2 2 2 3" xfId="26188" xr:uid="{00000000-0005-0000-0000-000073660000}"/>
    <cellStyle name="Normal 31 6 2 2 3" xfId="26189" xr:uid="{00000000-0005-0000-0000-000074660000}"/>
    <cellStyle name="Normal 31 6 2 2 3 2" xfId="26190" xr:uid="{00000000-0005-0000-0000-000075660000}"/>
    <cellStyle name="Normal 31 6 2 2 3 2 2" xfId="26191" xr:uid="{00000000-0005-0000-0000-000076660000}"/>
    <cellStyle name="Normal 31 6 2 2 3 3" xfId="26192" xr:uid="{00000000-0005-0000-0000-000077660000}"/>
    <cellStyle name="Normal 31 6 2 2 4" xfId="26193" xr:uid="{00000000-0005-0000-0000-000078660000}"/>
    <cellStyle name="Normal 31 6 2 2 4 2" xfId="26194" xr:uid="{00000000-0005-0000-0000-000079660000}"/>
    <cellStyle name="Normal 31 6 2 2 5" xfId="26195" xr:uid="{00000000-0005-0000-0000-00007A660000}"/>
    <cellStyle name="Normal 31 6 2 2_Lcc_inputs" xfId="26196" xr:uid="{00000000-0005-0000-0000-00007B660000}"/>
    <cellStyle name="Normal 31 6 2 3" xfId="26197" xr:uid="{00000000-0005-0000-0000-00007C660000}"/>
    <cellStyle name="Normal 31 6 2 3 2" xfId="26198" xr:uid="{00000000-0005-0000-0000-00007D660000}"/>
    <cellStyle name="Normal 31 6 2 3 2 2" xfId="26199" xr:uid="{00000000-0005-0000-0000-00007E660000}"/>
    <cellStyle name="Normal 31 6 2 3 2 3" xfId="26200" xr:uid="{00000000-0005-0000-0000-00007F660000}"/>
    <cellStyle name="Normal 31 6 2 3 3" xfId="26201" xr:uid="{00000000-0005-0000-0000-000080660000}"/>
    <cellStyle name="Normal 31 6 2 3 4" xfId="26202" xr:uid="{00000000-0005-0000-0000-000081660000}"/>
    <cellStyle name="Normal 31 6 2 3_Lcc_inputs" xfId="26203" xr:uid="{00000000-0005-0000-0000-000082660000}"/>
    <cellStyle name="Normal 31 6 2 4" xfId="26204" xr:uid="{00000000-0005-0000-0000-000083660000}"/>
    <cellStyle name="Normal 31 6 2 4 2" xfId="26205" xr:uid="{00000000-0005-0000-0000-000084660000}"/>
    <cellStyle name="Normal 31 6 2 4 2 2" xfId="26206" xr:uid="{00000000-0005-0000-0000-000085660000}"/>
    <cellStyle name="Normal 31 6 2 4 3" xfId="26207" xr:uid="{00000000-0005-0000-0000-000086660000}"/>
    <cellStyle name="Normal 31 6 2 5" xfId="26208" xr:uid="{00000000-0005-0000-0000-000087660000}"/>
    <cellStyle name="Normal 31 6 2 5 2" xfId="26209" xr:uid="{00000000-0005-0000-0000-000088660000}"/>
    <cellStyle name="Normal 31 6 2 6" xfId="26210" xr:uid="{00000000-0005-0000-0000-000089660000}"/>
    <cellStyle name="Normal 31 6 2 7" xfId="26211" xr:uid="{00000000-0005-0000-0000-00008A660000}"/>
    <cellStyle name="Normal 31 6 2 8" xfId="26212" xr:uid="{00000000-0005-0000-0000-00008B660000}"/>
    <cellStyle name="Normal 31 6 2_Lcc_inputs" xfId="26213" xr:uid="{00000000-0005-0000-0000-00008C660000}"/>
    <cellStyle name="Normal 31 6 3" xfId="26214" xr:uid="{00000000-0005-0000-0000-00008D660000}"/>
    <cellStyle name="Normal 31 6 3 2" xfId="26215" xr:uid="{00000000-0005-0000-0000-00008E660000}"/>
    <cellStyle name="Normal 31 6 3 2 2" xfId="26216" xr:uid="{00000000-0005-0000-0000-00008F660000}"/>
    <cellStyle name="Normal 31 6 3 2 2 2" xfId="26217" xr:uid="{00000000-0005-0000-0000-000090660000}"/>
    <cellStyle name="Normal 31 6 3 2 3" xfId="26218" xr:uid="{00000000-0005-0000-0000-000091660000}"/>
    <cellStyle name="Normal 31 6 3 3" xfId="26219" xr:uid="{00000000-0005-0000-0000-000092660000}"/>
    <cellStyle name="Normal 31 6 3 3 2" xfId="26220" xr:uid="{00000000-0005-0000-0000-000093660000}"/>
    <cellStyle name="Normal 31 6 3 3 2 2" xfId="26221" xr:uid="{00000000-0005-0000-0000-000094660000}"/>
    <cellStyle name="Normal 31 6 3 3 3" xfId="26222" xr:uid="{00000000-0005-0000-0000-000095660000}"/>
    <cellStyle name="Normal 31 6 3 4" xfId="26223" xr:uid="{00000000-0005-0000-0000-000096660000}"/>
    <cellStyle name="Normal 31 6 3 4 2" xfId="26224" xr:uid="{00000000-0005-0000-0000-000097660000}"/>
    <cellStyle name="Normal 31 6 3 5" xfId="26225" xr:uid="{00000000-0005-0000-0000-000098660000}"/>
    <cellStyle name="Normal 31 6 3_Lcc_inputs" xfId="26226" xr:uid="{00000000-0005-0000-0000-000099660000}"/>
    <cellStyle name="Normal 31 6 4" xfId="26227" xr:uid="{00000000-0005-0000-0000-00009A660000}"/>
    <cellStyle name="Normal 31 6 4 2" xfId="26228" xr:uid="{00000000-0005-0000-0000-00009B660000}"/>
    <cellStyle name="Normal 31 6 4 2 2" xfId="26229" xr:uid="{00000000-0005-0000-0000-00009C660000}"/>
    <cellStyle name="Normal 31 6 4 2 3" xfId="26230" xr:uid="{00000000-0005-0000-0000-00009D660000}"/>
    <cellStyle name="Normal 31 6 4 3" xfId="26231" xr:uid="{00000000-0005-0000-0000-00009E660000}"/>
    <cellStyle name="Normal 31 6 4 4" xfId="26232" xr:uid="{00000000-0005-0000-0000-00009F660000}"/>
    <cellStyle name="Normal 31 6 4_Lcc_inputs" xfId="26233" xr:uid="{00000000-0005-0000-0000-0000A0660000}"/>
    <cellStyle name="Normal 31 6 5" xfId="26234" xr:uid="{00000000-0005-0000-0000-0000A1660000}"/>
    <cellStyle name="Normal 31 6 5 2" xfId="26235" xr:uid="{00000000-0005-0000-0000-0000A2660000}"/>
    <cellStyle name="Normal 31 6 5 2 2" xfId="26236" xr:uid="{00000000-0005-0000-0000-0000A3660000}"/>
    <cellStyle name="Normal 31 6 5 3" xfId="26237" xr:uid="{00000000-0005-0000-0000-0000A4660000}"/>
    <cellStyle name="Normal 31 6 6" xfId="26238" xr:uid="{00000000-0005-0000-0000-0000A5660000}"/>
    <cellStyle name="Normal 31 6 6 2" xfId="26239" xr:uid="{00000000-0005-0000-0000-0000A6660000}"/>
    <cellStyle name="Normal 31 6 7" xfId="26240" xr:uid="{00000000-0005-0000-0000-0000A7660000}"/>
    <cellStyle name="Normal 31 6 8" xfId="26241" xr:uid="{00000000-0005-0000-0000-0000A8660000}"/>
    <cellStyle name="Normal 31 6 9" xfId="26242" xr:uid="{00000000-0005-0000-0000-0000A9660000}"/>
    <cellStyle name="Normal 31 6_Lcc_inputs" xfId="26243" xr:uid="{00000000-0005-0000-0000-0000AA660000}"/>
    <cellStyle name="Normal 31 7" xfId="26244" xr:uid="{00000000-0005-0000-0000-0000AB660000}"/>
    <cellStyle name="Normal 31 7 2" xfId="26245" xr:uid="{00000000-0005-0000-0000-0000AC660000}"/>
    <cellStyle name="Normal 31 7 2 2" xfId="26246" xr:uid="{00000000-0005-0000-0000-0000AD660000}"/>
    <cellStyle name="Normal 31 7 2 2 2" xfId="26247" xr:uid="{00000000-0005-0000-0000-0000AE660000}"/>
    <cellStyle name="Normal 31 7 2 2 2 2" xfId="26248" xr:uid="{00000000-0005-0000-0000-0000AF660000}"/>
    <cellStyle name="Normal 31 7 2 2 2 2 2" xfId="26249" xr:uid="{00000000-0005-0000-0000-0000B0660000}"/>
    <cellStyle name="Normal 31 7 2 2 2 3" xfId="26250" xr:uid="{00000000-0005-0000-0000-0000B1660000}"/>
    <cellStyle name="Normal 31 7 2 2 3" xfId="26251" xr:uid="{00000000-0005-0000-0000-0000B2660000}"/>
    <cellStyle name="Normal 31 7 2 2 3 2" xfId="26252" xr:uid="{00000000-0005-0000-0000-0000B3660000}"/>
    <cellStyle name="Normal 31 7 2 2 3 2 2" xfId="26253" xr:uid="{00000000-0005-0000-0000-0000B4660000}"/>
    <cellStyle name="Normal 31 7 2 2 3 3" xfId="26254" xr:uid="{00000000-0005-0000-0000-0000B5660000}"/>
    <cellStyle name="Normal 31 7 2 2 4" xfId="26255" xr:uid="{00000000-0005-0000-0000-0000B6660000}"/>
    <cellStyle name="Normal 31 7 2 2 4 2" xfId="26256" xr:uid="{00000000-0005-0000-0000-0000B7660000}"/>
    <cellStyle name="Normal 31 7 2 2 5" xfId="26257" xr:uid="{00000000-0005-0000-0000-0000B8660000}"/>
    <cellStyle name="Normal 31 7 2 2_Lcc_inputs" xfId="26258" xr:uid="{00000000-0005-0000-0000-0000B9660000}"/>
    <cellStyle name="Normal 31 7 2 3" xfId="26259" xr:uid="{00000000-0005-0000-0000-0000BA660000}"/>
    <cellStyle name="Normal 31 7 2 3 2" xfId="26260" xr:uid="{00000000-0005-0000-0000-0000BB660000}"/>
    <cellStyle name="Normal 31 7 2 3 2 2" xfId="26261" xr:uid="{00000000-0005-0000-0000-0000BC660000}"/>
    <cellStyle name="Normal 31 7 2 3 2 3" xfId="26262" xr:uid="{00000000-0005-0000-0000-0000BD660000}"/>
    <cellStyle name="Normal 31 7 2 3 3" xfId="26263" xr:uid="{00000000-0005-0000-0000-0000BE660000}"/>
    <cellStyle name="Normal 31 7 2 3 4" xfId="26264" xr:uid="{00000000-0005-0000-0000-0000BF660000}"/>
    <cellStyle name="Normal 31 7 2 3_Lcc_inputs" xfId="26265" xr:uid="{00000000-0005-0000-0000-0000C0660000}"/>
    <cellStyle name="Normal 31 7 2 4" xfId="26266" xr:uid="{00000000-0005-0000-0000-0000C1660000}"/>
    <cellStyle name="Normal 31 7 2 4 2" xfId="26267" xr:uid="{00000000-0005-0000-0000-0000C2660000}"/>
    <cellStyle name="Normal 31 7 2 4 2 2" xfId="26268" xr:uid="{00000000-0005-0000-0000-0000C3660000}"/>
    <cellStyle name="Normal 31 7 2 4 3" xfId="26269" xr:uid="{00000000-0005-0000-0000-0000C4660000}"/>
    <cellStyle name="Normal 31 7 2 5" xfId="26270" xr:uid="{00000000-0005-0000-0000-0000C5660000}"/>
    <cellStyle name="Normal 31 7 2 5 2" xfId="26271" xr:uid="{00000000-0005-0000-0000-0000C6660000}"/>
    <cellStyle name="Normal 31 7 2 6" xfId="26272" xr:uid="{00000000-0005-0000-0000-0000C7660000}"/>
    <cellStyle name="Normal 31 7 2 7" xfId="26273" xr:uid="{00000000-0005-0000-0000-0000C8660000}"/>
    <cellStyle name="Normal 31 7 2 8" xfId="26274" xr:uid="{00000000-0005-0000-0000-0000C9660000}"/>
    <cellStyle name="Normal 31 7 2_Lcc_inputs" xfId="26275" xr:uid="{00000000-0005-0000-0000-0000CA660000}"/>
    <cellStyle name="Normal 31 7 3" xfId="26276" xr:uid="{00000000-0005-0000-0000-0000CB660000}"/>
    <cellStyle name="Normal 31 7 3 2" xfId="26277" xr:uid="{00000000-0005-0000-0000-0000CC660000}"/>
    <cellStyle name="Normal 31 7 3 2 2" xfId="26278" xr:uid="{00000000-0005-0000-0000-0000CD660000}"/>
    <cellStyle name="Normal 31 7 3 2 2 2" xfId="26279" xr:uid="{00000000-0005-0000-0000-0000CE660000}"/>
    <cellStyle name="Normal 31 7 3 2 3" xfId="26280" xr:uid="{00000000-0005-0000-0000-0000CF660000}"/>
    <cellStyle name="Normal 31 7 3 3" xfId="26281" xr:uid="{00000000-0005-0000-0000-0000D0660000}"/>
    <cellStyle name="Normal 31 7 3 3 2" xfId="26282" xr:uid="{00000000-0005-0000-0000-0000D1660000}"/>
    <cellStyle name="Normal 31 7 3 3 2 2" xfId="26283" xr:uid="{00000000-0005-0000-0000-0000D2660000}"/>
    <cellStyle name="Normal 31 7 3 3 3" xfId="26284" xr:uid="{00000000-0005-0000-0000-0000D3660000}"/>
    <cellStyle name="Normal 31 7 3 4" xfId="26285" xr:uid="{00000000-0005-0000-0000-0000D4660000}"/>
    <cellStyle name="Normal 31 7 3 4 2" xfId="26286" xr:uid="{00000000-0005-0000-0000-0000D5660000}"/>
    <cellStyle name="Normal 31 7 3 5" xfId="26287" xr:uid="{00000000-0005-0000-0000-0000D6660000}"/>
    <cellStyle name="Normal 31 7 3_Lcc_inputs" xfId="26288" xr:uid="{00000000-0005-0000-0000-0000D7660000}"/>
    <cellStyle name="Normal 31 7 4" xfId="26289" xr:uid="{00000000-0005-0000-0000-0000D8660000}"/>
    <cellStyle name="Normal 31 7 4 2" xfId="26290" xr:uid="{00000000-0005-0000-0000-0000D9660000}"/>
    <cellStyle name="Normal 31 7 4 2 2" xfId="26291" xr:uid="{00000000-0005-0000-0000-0000DA660000}"/>
    <cellStyle name="Normal 31 7 4 2 3" xfId="26292" xr:uid="{00000000-0005-0000-0000-0000DB660000}"/>
    <cellStyle name="Normal 31 7 4 3" xfId="26293" xr:uid="{00000000-0005-0000-0000-0000DC660000}"/>
    <cellStyle name="Normal 31 7 4 4" xfId="26294" xr:uid="{00000000-0005-0000-0000-0000DD660000}"/>
    <cellStyle name="Normal 31 7 4_Lcc_inputs" xfId="26295" xr:uid="{00000000-0005-0000-0000-0000DE660000}"/>
    <cellStyle name="Normal 31 7 5" xfId="26296" xr:uid="{00000000-0005-0000-0000-0000DF660000}"/>
    <cellStyle name="Normal 31 7 5 2" xfId="26297" xr:uid="{00000000-0005-0000-0000-0000E0660000}"/>
    <cellStyle name="Normal 31 7 5 2 2" xfId="26298" xr:uid="{00000000-0005-0000-0000-0000E1660000}"/>
    <cellStyle name="Normal 31 7 5 3" xfId="26299" xr:uid="{00000000-0005-0000-0000-0000E2660000}"/>
    <cellStyle name="Normal 31 7 6" xfId="26300" xr:uid="{00000000-0005-0000-0000-0000E3660000}"/>
    <cellStyle name="Normal 31 7 6 2" xfId="26301" xr:uid="{00000000-0005-0000-0000-0000E4660000}"/>
    <cellStyle name="Normal 31 7 7" xfId="26302" xr:uid="{00000000-0005-0000-0000-0000E5660000}"/>
    <cellStyle name="Normal 31 7 8" xfId="26303" xr:uid="{00000000-0005-0000-0000-0000E6660000}"/>
    <cellStyle name="Normal 31 7 9" xfId="26304" xr:uid="{00000000-0005-0000-0000-0000E7660000}"/>
    <cellStyle name="Normal 31 7_Lcc_inputs" xfId="26305" xr:uid="{00000000-0005-0000-0000-0000E8660000}"/>
    <cellStyle name="Normal 31 8" xfId="26306" xr:uid="{00000000-0005-0000-0000-0000E9660000}"/>
    <cellStyle name="Normal 31 8 2" xfId="26307" xr:uid="{00000000-0005-0000-0000-0000EA660000}"/>
    <cellStyle name="Normal 31 8 2 2" xfId="26308" xr:uid="{00000000-0005-0000-0000-0000EB660000}"/>
    <cellStyle name="Normal 31 8 2 2 2" xfId="26309" xr:uid="{00000000-0005-0000-0000-0000EC660000}"/>
    <cellStyle name="Normal 31 8 2 2 2 2" xfId="26310" xr:uid="{00000000-0005-0000-0000-0000ED660000}"/>
    <cellStyle name="Normal 31 8 2 2 3" xfId="26311" xr:uid="{00000000-0005-0000-0000-0000EE660000}"/>
    <cellStyle name="Normal 31 8 2 3" xfId="26312" xr:uid="{00000000-0005-0000-0000-0000EF660000}"/>
    <cellStyle name="Normal 31 8 2 3 2" xfId="26313" xr:uid="{00000000-0005-0000-0000-0000F0660000}"/>
    <cellStyle name="Normal 31 8 2 3 2 2" xfId="26314" xr:uid="{00000000-0005-0000-0000-0000F1660000}"/>
    <cellStyle name="Normal 31 8 2 3 3" xfId="26315" xr:uid="{00000000-0005-0000-0000-0000F2660000}"/>
    <cellStyle name="Normal 31 8 2 4" xfId="26316" xr:uid="{00000000-0005-0000-0000-0000F3660000}"/>
    <cellStyle name="Normal 31 8 2 4 2" xfId="26317" xr:uid="{00000000-0005-0000-0000-0000F4660000}"/>
    <cellStyle name="Normal 31 8 2 5" xfId="26318" xr:uid="{00000000-0005-0000-0000-0000F5660000}"/>
    <cellStyle name="Normal 31 8 2_Lcc_inputs" xfId="26319" xr:uid="{00000000-0005-0000-0000-0000F6660000}"/>
    <cellStyle name="Normal 31 8 3" xfId="26320" xr:uid="{00000000-0005-0000-0000-0000F7660000}"/>
    <cellStyle name="Normal 31 8 3 2" xfId="26321" xr:uid="{00000000-0005-0000-0000-0000F8660000}"/>
    <cellStyle name="Normal 31 8 3 2 2" xfId="26322" xr:uid="{00000000-0005-0000-0000-0000F9660000}"/>
    <cellStyle name="Normal 31 8 3 2 3" xfId="26323" xr:uid="{00000000-0005-0000-0000-0000FA660000}"/>
    <cellStyle name="Normal 31 8 3 3" xfId="26324" xr:uid="{00000000-0005-0000-0000-0000FB660000}"/>
    <cellStyle name="Normal 31 8 3 4" xfId="26325" xr:uid="{00000000-0005-0000-0000-0000FC660000}"/>
    <cellStyle name="Normal 31 8 3_Lcc_inputs" xfId="26326" xr:uid="{00000000-0005-0000-0000-0000FD660000}"/>
    <cellStyle name="Normal 31 8 4" xfId="26327" xr:uid="{00000000-0005-0000-0000-0000FE660000}"/>
    <cellStyle name="Normal 31 8 4 2" xfId="26328" xr:uid="{00000000-0005-0000-0000-0000FF660000}"/>
    <cellStyle name="Normal 31 8 4 2 2" xfId="26329" xr:uid="{00000000-0005-0000-0000-000000670000}"/>
    <cellStyle name="Normal 31 8 4 3" xfId="26330" xr:uid="{00000000-0005-0000-0000-000001670000}"/>
    <cellStyle name="Normal 31 8 5" xfId="26331" xr:uid="{00000000-0005-0000-0000-000002670000}"/>
    <cellStyle name="Normal 31 8 5 2" xfId="26332" xr:uid="{00000000-0005-0000-0000-000003670000}"/>
    <cellStyle name="Normal 31 8 6" xfId="26333" xr:uid="{00000000-0005-0000-0000-000004670000}"/>
    <cellStyle name="Normal 31 8 7" xfId="26334" xr:uid="{00000000-0005-0000-0000-000005670000}"/>
    <cellStyle name="Normal 31 8 8" xfId="26335" xr:uid="{00000000-0005-0000-0000-000006670000}"/>
    <cellStyle name="Normal 31 8_Lcc_inputs" xfId="26336" xr:uid="{00000000-0005-0000-0000-000007670000}"/>
    <cellStyle name="Normal 31 9" xfId="26337" xr:uid="{00000000-0005-0000-0000-000008670000}"/>
    <cellStyle name="Normal 31 9 2" xfId="26338" xr:uid="{00000000-0005-0000-0000-000009670000}"/>
    <cellStyle name="Normal 31 9 2 2" xfId="26339" xr:uid="{00000000-0005-0000-0000-00000A670000}"/>
    <cellStyle name="Normal 31 9 2 2 2" xfId="26340" xr:uid="{00000000-0005-0000-0000-00000B670000}"/>
    <cellStyle name="Normal 31 9 2 2 2 2" xfId="26341" xr:uid="{00000000-0005-0000-0000-00000C670000}"/>
    <cellStyle name="Normal 31 9 2 2 3" xfId="26342" xr:uid="{00000000-0005-0000-0000-00000D670000}"/>
    <cellStyle name="Normal 31 9 2 3" xfId="26343" xr:uid="{00000000-0005-0000-0000-00000E670000}"/>
    <cellStyle name="Normal 31 9 2 3 2" xfId="26344" xr:uid="{00000000-0005-0000-0000-00000F670000}"/>
    <cellStyle name="Normal 31 9 2 3 2 2" xfId="26345" xr:uid="{00000000-0005-0000-0000-000010670000}"/>
    <cellStyle name="Normal 31 9 2 3 3" xfId="26346" xr:uid="{00000000-0005-0000-0000-000011670000}"/>
    <cellStyle name="Normal 31 9 2 4" xfId="26347" xr:uid="{00000000-0005-0000-0000-000012670000}"/>
    <cellStyle name="Normal 31 9 2 4 2" xfId="26348" xr:uid="{00000000-0005-0000-0000-000013670000}"/>
    <cellStyle name="Normal 31 9 2 5" xfId="26349" xr:uid="{00000000-0005-0000-0000-000014670000}"/>
    <cellStyle name="Normal 31 9 2_Lcc_inputs" xfId="26350" xr:uid="{00000000-0005-0000-0000-000015670000}"/>
    <cellStyle name="Normal 31 9 3" xfId="26351" xr:uid="{00000000-0005-0000-0000-000016670000}"/>
    <cellStyle name="Normal 31 9 3 2" xfId="26352" xr:uid="{00000000-0005-0000-0000-000017670000}"/>
    <cellStyle name="Normal 31 9 3 2 2" xfId="26353" xr:uid="{00000000-0005-0000-0000-000018670000}"/>
    <cellStyle name="Normal 31 9 3 2 3" xfId="26354" xr:uid="{00000000-0005-0000-0000-000019670000}"/>
    <cellStyle name="Normal 31 9 3 3" xfId="26355" xr:uid="{00000000-0005-0000-0000-00001A670000}"/>
    <cellStyle name="Normal 31 9 3 4" xfId="26356" xr:uid="{00000000-0005-0000-0000-00001B670000}"/>
    <cellStyle name="Normal 31 9 3_Lcc_inputs" xfId="26357" xr:uid="{00000000-0005-0000-0000-00001C670000}"/>
    <cellStyle name="Normal 31 9 4" xfId="26358" xr:uid="{00000000-0005-0000-0000-00001D670000}"/>
    <cellStyle name="Normal 31 9 4 2" xfId="26359" xr:uid="{00000000-0005-0000-0000-00001E670000}"/>
    <cellStyle name="Normal 31 9 4 2 2" xfId="26360" xr:uid="{00000000-0005-0000-0000-00001F670000}"/>
    <cellStyle name="Normal 31 9 4 3" xfId="26361" xr:uid="{00000000-0005-0000-0000-000020670000}"/>
    <cellStyle name="Normal 31 9 5" xfId="26362" xr:uid="{00000000-0005-0000-0000-000021670000}"/>
    <cellStyle name="Normal 31 9 5 2" xfId="26363" xr:uid="{00000000-0005-0000-0000-000022670000}"/>
    <cellStyle name="Normal 31 9 6" xfId="26364" xr:uid="{00000000-0005-0000-0000-000023670000}"/>
    <cellStyle name="Normal 31 9 7" xfId="26365" xr:uid="{00000000-0005-0000-0000-000024670000}"/>
    <cellStyle name="Normal 31 9 8" xfId="26366" xr:uid="{00000000-0005-0000-0000-000025670000}"/>
    <cellStyle name="Normal 31 9_Lcc_inputs" xfId="26367" xr:uid="{00000000-0005-0000-0000-000026670000}"/>
    <cellStyle name="Normal 31_Lcc_inputs" xfId="26368" xr:uid="{00000000-0005-0000-0000-000027670000}"/>
    <cellStyle name="Normal 32" xfId="26369" xr:uid="{00000000-0005-0000-0000-000028670000}"/>
    <cellStyle name="Normal 32 10" xfId="26370" xr:uid="{00000000-0005-0000-0000-000029670000}"/>
    <cellStyle name="Normal 32 10 2" xfId="26371" xr:uid="{00000000-0005-0000-0000-00002A670000}"/>
    <cellStyle name="Normal 32 10 2 2" xfId="26372" xr:uid="{00000000-0005-0000-0000-00002B670000}"/>
    <cellStyle name="Normal 32 10 2 2 2" xfId="26373" xr:uid="{00000000-0005-0000-0000-00002C670000}"/>
    <cellStyle name="Normal 32 10 2 2 3" xfId="26374" xr:uid="{00000000-0005-0000-0000-00002D670000}"/>
    <cellStyle name="Normal 32 10 2 3" xfId="26375" xr:uid="{00000000-0005-0000-0000-00002E670000}"/>
    <cellStyle name="Normal 32 10 2 4" xfId="26376" xr:uid="{00000000-0005-0000-0000-00002F670000}"/>
    <cellStyle name="Normal 32 10 2_Lcc_inputs" xfId="26377" xr:uid="{00000000-0005-0000-0000-000030670000}"/>
    <cellStyle name="Normal 32 10 3" xfId="26378" xr:uid="{00000000-0005-0000-0000-000031670000}"/>
    <cellStyle name="Normal 32 10 3 2" xfId="26379" xr:uid="{00000000-0005-0000-0000-000032670000}"/>
    <cellStyle name="Normal 32 10 3 2 2" xfId="26380" xr:uid="{00000000-0005-0000-0000-000033670000}"/>
    <cellStyle name="Normal 32 10 3 3" xfId="26381" xr:uid="{00000000-0005-0000-0000-000034670000}"/>
    <cellStyle name="Normal 32 10 4" xfId="26382" xr:uid="{00000000-0005-0000-0000-000035670000}"/>
    <cellStyle name="Normal 32 10 4 2" xfId="26383" xr:uid="{00000000-0005-0000-0000-000036670000}"/>
    <cellStyle name="Normal 32 10 5" xfId="26384" xr:uid="{00000000-0005-0000-0000-000037670000}"/>
    <cellStyle name="Normal 32 10 6" xfId="26385" xr:uid="{00000000-0005-0000-0000-000038670000}"/>
    <cellStyle name="Normal 32 10 7" xfId="26386" xr:uid="{00000000-0005-0000-0000-000039670000}"/>
    <cellStyle name="Normal 32 10_Lcc_inputs" xfId="26387" xr:uid="{00000000-0005-0000-0000-00003A670000}"/>
    <cellStyle name="Normal 32 11" xfId="26388" xr:uid="{00000000-0005-0000-0000-00003B670000}"/>
    <cellStyle name="Normal 32 11 2" xfId="26389" xr:uid="{00000000-0005-0000-0000-00003C670000}"/>
    <cellStyle name="Normal 32 11 2 2" xfId="26390" xr:uid="{00000000-0005-0000-0000-00003D670000}"/>
    <cellStyle name="Normal 32 11 2 3" xfId="26391" xr:uid="{00000000-0005-0000-0000-00003E670000}"/>
    <cellStyle name="Normal 32 11 3" xfId="26392" xr:uid="{00000000-0005-0000-0000-00003F670000}"/>
    <cellStyle name="Normal 32 11 3 2" xfId="26393" xr:uid="{00000000-0005-0000-0000-000040670000}"/>
    <cellStyle name="Normal 32 11 4" xfId="26394" xr:uid="{00000000-0005-0000-0000-000041670000}"/>
    <cellStyle name="Normal 32 11 5" xfId="26395" xr:uid="{00000000-0005-0000-0000-000042670000}"/>
    <cellStyle name="Normal 32 11_Lcc_inputs" xfId="26396" xr:uid="{00000000-0005-0000-0000-000043670000}"/>
    <cellStyle name="Normal 32 12" xfId="26397" xr:uid="{00000000-0005-0000-0000-000044670000}"/>
    <cellStyle name="Normal 32 12 2" xfId="26398" xr:uid="{00000000-0005-0000-0000-000045670000}"/>
    <cellStyle name="Normal 32 12 2 2" xfId="26399" xr:uid="{00000000-0005-0000-0000-000046670000}"/>
    <cellStyle name="Normal 32 12 2 3" xfId="26400" xr:uid="{00000000-0005-0000-0000-000047670000}"/>
    <cellStyle name="Normal 32 12 3" xfId="26401" xr:uid="{00000000-0005-0000-0000-000048670000}"/>
    <cellStyle name="Normal 32 12 4" xfId="26402" xr:uid="{00000000-0005-0000-0000-000049670000}"/>
    <cellStyle name="Normal 32 12_Lcc_inputs" xfId="26403" xr:uid="{00000000-0005-0000-0000-00004A670000}"/>
    <cellStyle name="Normal 32 13" xfId="26404" xr:uid="{00000000-0005-0000-0000-00004B670000}"/>
    <cellStyle name="Normal 32 13 2" xfId="26405" xr:uid="{00000000-0005-0000-0000-00004C670000}"/>
    <cellStyle name="Normal 32 13 3" xfId="26406" xr:uid="{00000000-0005-0000-0000-00004D670000}"/>
    <cellStyle name="Normal 32 14" xfId="26407" xr:uid="{00000000-0005-0000-0000-00004E670000}"/>
    <cellStyle name="Normal 32 14 2" xfId="26408" xr:uid="{00000000-0005-0000-0000-00004F670000}"/>
    <cellStyle name="Normal 32 15" xfId="26409" xr:uid="{00000000-0005-0000-0000-000050670000}"/>
    <cellStyle name="Normal 32 16" xfId="26410" xr:uid="{00000000-0005-0000-0000-000051670000}"/>
    <cellStyle name="Normal 32 2" xfId="26411" xr:uid="{00000000-0005-0000-0000-000052670000}"/>
    <cellStyle name="Normal 32 2 10" xfId="26412" xr:uid="{00000000-0005-0000-0000-000053670000}"/>
    <cellStyle name="Normal 32 2 2" xfId="26413" xr:uid="{00000000-0005-0000-0000-000054670000}"/>
    <cellStyle name="Normal 32 2 2 2" xfId="26414" xr:uid="{00000000-0005-0000-0000-000055670000}"/>
    <cellStyle name="Normal 32 2 2 2 2" xfId="26415" xr:uid="{00000000-0005-0000-0000-000056670000}"/>
    <cellStyle name="Normal 32 2 2 2 2 2" xfId="26416" xr:uid="{00000000-0005-0000-0000-000057670000}"/>
    <cellStyle name="Normal 32 2 2 2 2 2 2" xfId="26417" xr:uid="{00000000-0005-0000-0000-000058670000}"/>
    <cellStyle name="Normal 32 2 2 2 2 3" xfId="26418" xr:uid="{00000000-0005-0000-0000-000059670000}"/>
    <cellStyle name="Normal 32 2 2 2 3" xfId="26419" xr:uid="{00000000-0005-0000-0000-00005A670000}"/>
    <cellStyle name="Normal 32 2 2 2 3 2" xfId="26420" xr:uid="{00000000-0005-0000-0000-00005B670000}"/>
    <cellStyle name="Normal 32 2 2 2 3 2 2" xfId="26421" xr:uid="{00000000-0005-0000-0000-00005C670000}"/>
    <cellStyle name="Normal 32 2 2 2 3 3" xfId="26422" xr:uid="{00000000-0005-0000-0000-00005D670000}"/>
    <cellStyle name="Normal 32 2 2 2 4" xfId="26423" xr:uid="{00000000-0005-0000-0000-00005E670000}"/>
    <cellStyle name="Normal 32 2 2 2 4 2" xfId="26424" xr:uid="{00000000-0005-0000-0000-00005F670000}"/>
    <cellStyle name="Normal 32 2 2 2 5" xfId="26425" xr:uid="{00000000-0005-0000-0000-000060670000}"/>
    <cellStyle name="Normal 32 2 2 2_Lcc_inputs" xfId="26426" xr:uid="{00000000-0005-0000-0000-000061670000}"/>
    <cellStyle name="Normal 32 2 2 3" xfId="26427" xr:uid="{00000000-0005-0000-0000-000062670000}"/>
    <cellStyle name="Normal 32 2 2 3 2" xfId="26428" xr:uid="{00000000-0005-0000-0000-000063670000}"/>
    <cellStyle name="Normal 32 2 2 3 2 2" xfId="26429" xr:uid="{00000000-0005-0000-0000-000064670000}"/>
    <cellStyle name="Normal 32 2 2 3 2 3" xfId="26430" xr:uid="{00000000-0005-0000-0000-000065670000}"/>
    <cellStyle name="Normal 32 2 2 3 3" xfId="26431" xr:uid="{00000000-0005-0000-0000-000066670000}"/>
    <cellStyle name="Normal 32 2 2 3 4" xfId="26432" xr:uid="{00000000-0005-0000-0000-000067670000}"/>
    <cellStyle name="Normal 32 2 2 3_Lcc_inputs" xfId="26433" xr:uid="{00000000-0005-0000-0000-000068670000}"/>
    <cellStyle name="Normal 32 2 2 4" xfId="26434" xr:uid="{00000000-0005-0000-0000-000069670000}"/>
    <cellStyle name="Normal 32 2 2 4 2" xfId="26435" xr:uid="{00000000-0005-0000-0000-00006A670000}"/>
    <cellStyle name="Normal 32 2 2 4 2 2" xfId="26436" xr:uid="{00000000-0005-0000-0000-00006B670000}"/>
    <cellStyle name="Normal 32 2 2 4 3" xfId="26437" xr:uid="{00000000-0005-0000-0000-00006C670000}"/>
    <cellStyle name="Normal 32 2 2 5" xfId="26438" xr:uid="{00000000-0005-0000-0000-00006D670000}"/>
    <cellStyle name="Normal 32 2 2 5 2" xfId="26439" xr:uid="{00000000-0005-0000-0000-00006E670000}"/>
    <cellStyle name="Normal 32 2 2 6" xfId="26440" xr:uid="{00000000-0005-0000-0000-00006F670000}"/>
    <cellStyle name="Normal 32 2 2 7" xfId="26441" xr:uid="{00000000-0005-0000-0000-000070670000}"/>
    <cellStyle name="Normal 32 2 2 8" xfId="26442" xr:uid="{00000000-0005-0000-0000-000071670000}"/>
    <cellStyle name="Normal 32 2 2_Lcc_inputs" xfId="26443" xr:uid="{00000000-0005-0000-0000-000072670000}"/>
    <cellStyle name="Normal 32 2 3" xfId="26444" xr:uid="{00000000-0005-0000-0000-000073670000}"/>
    <cellStyle name="Normal 32 2 3 2" xfId="26445" xr:uid="{00000000-0005-0000-0000-000074670000}"/>
    <cellStyle name="Normal 32 2 3 2 2" xfId="26446" xr:uid="{00000000-0005-0000-0000-000075670000}"/>
    <cellStyle name="Normal 32 2 3 2 2 2" xfId="26447" xr:uid="{00000000-0005-0000-0000-000076670000}"/>
    <cellStyle name="Normal 32 2 3 2 2 3" xfId="26448" xr:uid="{00000000-0005-0000-0000-000077670000}"/>
    <cellStyle name="Normal 32 2 3 2 3" xfId="26449" xr:uid="{00000000-0005-0000-0000-000078670000}"/>
    <cellStyle name="Normal 32 2 3 2 4" xfId="26450" xr:uid="{00000000-0005-0000-0000-000079670000}"/>
    <cellStyle name="Normal 32 2 3 2_Lcc_inputs" xfId="26451" xr:uid="{00000000-0005-0000-0000-00007A670000}"/>
    <cellStyle name="Normal 32 2 3 3" xfId="26452" xr:uid="{00000000-0005-0000-0000-00007B670000}"/>
    <cellStyle name="Normal 32 2 3 3 2" xfId="26453" xr:uid="{00000000-0005-0000-0000-00007C670000}"/>
    <cellStyle name="Normal 32 2 3 3 2 2" xfId="26454" xr:uid="{00000000-0005-0000-0000-00007D670000}"/>
    <cellStyle name="Normal 32 2 3 3 3" xfId="26455" xr:uid="{00000000-0005-0000-0000-00007E670000}"/>
    <cellStyle name="Normal 32 2 3 4" xfId="26456" xr:uid="{00000000-0005-0000-0000-00007F670000}"/>
    <cellStyle name="Normal 32 2 3 4 2" xfId="26457" xr:uid="{00000000-0005-0000-0000-000080670000}"/>
    <cellStyle name="Normal 32 2 3 5" xfId="26458" xr:uid="{00000000-0005-0000-0000-000081670000}"/>
    <cellStyle name="Normal 32 2 3 6" xfId="26459" xr:uid="{00000000-0005-0000-0000-000082670000}"/>
    <cellStyle name="Normal 32 2 3 7" xfId="26460" xr:uid="{00000000-0005-0000-0000-000083670000}"/>
    <cellStyle name="Normal 32 2 3_Lcc_inputs" xfId="26461" xr:uid="{00000000-0005-0000-0000-000084670000}"/>
    <cellStyle name="Normal 32 2 4" xfId="26462" xr:uid="{00000000-0005-0000-0000-000085670000}"/>
    <cellStyle name="Normal 32 2 4 2" xfId="26463" xr:uid="{00000000-0005-0000-0000-000086670000}"/>
    <cellStyle name="Normal 32 2 4 2 2" xfId="26464" xr:uid="{00000000-0005-0000-0000-000087670000}"/>
    <cellStyle name="Normal 32 2 4 2 3" xfId="26465" xr:uid="{00000000-0005-0000-0000-000088670000}"/>
    <cellStyle name="Normal 32 2 4 3" xfId="26466" xr:uid="{00000000-0005-0000-0000-000089670000}"/>
    <cellStyle name="Normal 32 2 4 3 2" xfId="26467" xr:uid="{00000000-0005-0000-0000-00008A670000}"/>
    <cellStyle name="Normal 32 2 4 4" xfId="26468" xr:uid="{00000000-0005-0000-0000-00008B670000}"/>
    <cellStyle name="Normal 32 2 4 5" xfId="26469" xr:uid="{00000000-0005-0000-0000-00008C670000}"/>
    <cellStyle name="Normal 32 2 4_Lcc_inputs" xfId="26470" xr:uid="{00000000-0005-0000-0000-00008D670000}"/>
    <cellStyle name="Normal 32 2 5" xfId="26471" xr:uid="{00000000-0005-0000-0000-00008E670000}"/>
    <cellStyle name="Normal 32 2 5 2" xfId="26472" xr:uid="{00000000-0005-0000-0000-00008F670000}"/>
    <cellStyle name="Normal 32 2 5 2 2" xfId="26473" xr:uid="{00000000-0005-0000-0000-000090670000}"/>
    <cellStyle name="Normal 32 2 5 2 3" xfId="26474" xr:uid="{00000000-0005-0000-0000-000091670000}"/>
    <cellStyle name="Normal 32 2 5 3" xfId="26475" xr:uid="{00000000-0005-0000-0000-000092670000}"/>
    <cellStyle name="Normal 32 2 5 3 2" xfId="26476" xr:uid="{00000000-0005-0000-0000-000093670000}"/>
    <cellStyle name="Normal 32 2 5 4" xfId="26477" xr:uid="{00000000-0005-0000-0000-000094670000}"/>
    <cellStyle name="Normal 32 2 5 5" xfId="26478" xr:uid="{00000000-0005-0000-0000-000095670000}"/>
    <cellStyle name="Normal 32 2 5_Lcc_inputs" xfId="26479" xr:uid="{00000000-0005-0000-0000-000096670000}"/>
    <cellStyle name="Normal 32 2 6" xfId="26480" xr:uid="{00000000-0005-0000-0000-000097670000}"/>
    <cellStyle name="Normal 32 2 6 2" xfId="26481" xr:uid="{00000000-0005-0000-0000-000098670000}"/>
    <cellStyle name="Normal 32 2 6 2 2" xfId="26482" xr:uid="{00000000-0005-0000-0000-000099670000}"/>
    <cellStyle name="Normal 32 2 6 3" xfId="26483" xr:uid="{00000000-0005-0000-0000-00009A670000}"/>
    <cellStyle name="Normal 32 2 6 4" xfId="26484" xr:uid="{00000000-0005-0000-0000-00009B670000}"/>
    <cellStyle name="Normal 32 2 6_Lcc_inputs" xfId="26485" xr:uid="{00000000-0005-0000-0000-00009C670000}"/>
    <cellStyle name="Normal 32 2 7" xfId="26486" xr:uid="{00000000-0005-0000-0000-00009D670000}"/>
    <cellStyle name="Normal 32 2 7 2" xfId="26487" xr:uid="{00000000-0005-0000-0000-00009E670000}"/>
    <cellStyle name="Normal 32 2 7 3" xfId="26488" xr:uid="{00000000-0005-0000-0000-00009F670000}"/>
    <cellStyle name="Normal 32 2 8" xfId="26489" xr:uid="{00000000-0005-0000-0000-0000A0670000}"/>
    <cellStyle name="Normal 32 2 8 2" xfId="26490" xr:uid="{00000000-0005-0000-0000-0000A1670000}"/>
    <cellStyle name="Normal 32 2 9" xfId="26491" xr:uid="{00000000-0005-0000-0000-0000A2670000}"/>
    <cellStyle name="Normal 32 2_Lcc_inputs" xfId="26492" xr:uid="{00000000-0005-0000-0000-0000A3670000}"/>
    <cellStyle name="Normal 32 3" xfId="26493" xr:uid="{00000000-0005-0000-0000-0000A4670000}"/>
    <cellStyle name="Normal 32 3 2" xfId="26494" xr:uid="{00000000-0005-0000-0000-0000A5670000}"/>
    <cellStyle name="Normal 32 3 2 2" xfId="26495" xr:uid="{00000000-0005-0000-0000-0000A6670000}"/>
    <cellStyle name="Normal 32 3 2 2 2" xfId="26496" xr:uid="{00000000-0005-0000-0000-0000A7670000}"/>
    <cellStyle name="Normal 32 3 2 2 2 2" xfId="26497" xr:uid="{00000000-0005-0000-0000-0000A8670000}"/>
    <cellStyle name="Normal 32 3 2 2 2 2 2" xfId="26498" xr:uid="{00000000-0005-0000-0000-0000A9670000}"/>
    <cellStyle name="Normal 32 3 2 2 2 3" xfId="26499" xr:uid="{00000000-0005-0000-0000-0000AA670000}"/>
    <cellStyle name="Normal 32 3 2 2 3" xfId="26500" xr:uid="{00000000-0005-0000-0000-0000AB670000}"/>
    <cellStyle name="Normal 32 3 2 2 3 2" xfId="26501" xr:uid="{00000000-0005-0000-0000-0000AC670000}"/>
    <cellStyle name="Normal 32 3 2 2 3 2 2" xfId="26502" xr:uid="{00000000-0005-0000-0000-0000AD670000}"/>
    <cellStyle name="Normal 32 3 2 2 3 3" xfId="26503" xr:uid="{00000000-0005-0000-0000-0000AE670000}"/>
    <cellStyle name="Normal 32 3 2 2 4" xfId="26504" xr:uid="{00000000-0005-0000-0000-0000AF670000}"/>
    <cellStyle name="Normal 32 3 2 2 4 2" xfId="26505" xr:uid="{00000000-0005-0000-0000-0000B0670000}"/>
    <cellStyle name="Normal 32 3 2 2 5" xfId="26506" xr:uid="{00000000-0005-0000-0000-0000B1670000}"/>
    <cellStyle name="Normal 32 3 2 2_Lcc_inputs" xfId="26507" xr:uid="{00000000-0005-0000-0000-0000B2670000}"/>
    <cellStyle name="Normal 32 3 2 3" xfId="26508" xr:uid="{00000000-0005-0000-0000-0000B3670000}"/>
    <cellStyle name="Normal 32 3 2 3 2" xfId="26509" xr:uid="{00000000-0005-0000-0000-0000B4670000}"/>
    <cellStyle name="Normal 32 3 2 3 2 2" xfId="26510" xr:uid="{00000000-0005-0000-0000-0000B5670000}"/>
    <cellStyle name="Normal 32 3 2 3 2 3" xfId="26511" xr:uid="{00000000-0005-0000-0000-0000B6670000}"/>
    <cellStyle name="Normal 32 3 2 3 3" xfId="26512" xr:uid="{00000000-0005-0000-0000-0000B7670000}"/>
    <cellStyle name="Normal 32 3 2 3 4" xfId="26513" xr:uid="{00000000-0005-0000-0000-0000B8670000}"/>
    <cellStyle name="Normal 32 3 2 3_Lcc_inputs" xfId="26514" xr:uid="{00000000-0005-0000-0000-0000B9670000}"/>
    <cellStyle name="Normal 32 3 2 4" xfId="26515" xr:uid="{00000000-0005-0000-0000-0000BA670000}"/>
    <cellStyle name="Normal 32 3 2 4 2" xfId="26516" xr:uid="{00000000-0005-0000-0000-0000BB670000}"/>
    <cellStyle name="Normal 32 3 2 4 2 2" xfId="26517" xr:uid="{00000000-0005-0000-0000-0000BC670000}"/>
    <cellStyle name="Normal 32 3 2 4 3" xfId="26518" xr:uid="{00000000-0005-0000-0000-0000BD670000}"/>
    <cellStyle name="Normal 32 3 2 5" xfId="26519" xr:uid="{00000000-0005-0000-0000-0000BE670000}"/>
    <cellStyle name="Normal 32 3 2 5 2" xfId="26520" xr:uid="{00000000-0005-0000-0000-0000BF670000}"/>
    <cellStyle name="Normal 32 3 2 6" xfId="26521" xr:uid="{00000000-0005-0000-0000-0000C0670000}"/>
    <cellStyle name="Normal 32 3 2 7" xfId="26522" xr:uid="{00000000-0005-0000-0000-0000C1670000}"/>
    <cellStyle name="Normal 32 3 2 8" xfId="26523" xr:uid="{00000000-0005-0000-0000-0000C2670000}"/>
    <cellStyle name="Normal 32 3 2_Lcc_inputs" xfId="26524" xr:uid="{00000000-0005-0000-0000-0000C3670000}"/>
    <cellStyle name="Normal 32 3 3" xfId="26525" xr:uid="{00000000-0005-0000-0000-0000C4670000}"/>
    <cellStyle name="Normal 32 3 3 2" xfId="26526" xr:uid="{00000000-0005-0000-0000-0000C5670000}"/>
    <cellStyle name="Normal 32 3 3 2 2" xfId="26527" xr:uid="{00000000-0005-0000-0000-0000C6670000}"/>
    <cellStyle name="Normal 32 3 3 2 2 2" xfId="26528" xr:uid="{00000000-0005-0000-0000-0000C7670000}"/>
    <cellStyle name="Normal 32 3 3 2 2 3" xfId="26529" xr:uid="{00000000-0005-0000-0000-0000C8670000}"/>
    <cellStyle name="Normal 32 3 3 2 3" xfId="26530" xr:uid="{00000000-0005-0000-0000-0000C9670000}"/>
    <cellStyle name="Normal 32 3 3 2 4" xfId="26531" xr:uid="{00000000-0005-0000-0000-0000CA670000}"/>
    <cellStyle name="Normal 32 3 3 2_Lcc_inputs" xfId="26532" xr:uid="{00000000-0005-0000-0000-0000CB670000}"/>
    <cellStyle name="Normal 32 3 3 3" xfId="26533" xr:uid="{00000000-0005-0000-0000-0000CC670000}"/>
    <cellStyle name="Normal 32 3 3 3 2" xfId="26534" xr:uid="{00000000-0005-0000-0000-0000CD670000}"/>
    <cellStyle name="Normal 32 3 3 3 2 2" xfId="26535" xr:uid="{00000000-0005-0000-0000-0000CE670000}"/>
    <cellStyle name="Normal 32 3 3 3 3" xfId="26536" xr:uid="{00000000-0005-0000-0000-0000CF670000}"/>
    <cellStyle name="Normal 32 3 3 4" xfId="26537" xr:uid="{00000000-0005-0000-0000-0000D0670000}"/>
    <cellStyle name="Normal 32 3 3 4 2" xfId="26538" xr:uid="{00000000-0005-0000-0000-0000D1670000}"/>
    <cellStyle name="Normal 32 3 3 5" xfId="26539" xr:uid="{00000000-0005-0000-0000-0000D2670000}"/>
    <cellStyle name="Normal 32 3 3 6" xfId="26540" xr:uid="{00000000-0005-0000-0000-0000D3670000}"/>
    <cellStyle name="Normal 32 3 3 7" xfId="26541" xr:uid="{00000000-0005-0000-0000-0000D4670000}"/>
    <cellStyle name="Normal 32 3 3_Lcc_inputs" xfId="26542" xr:uid="{00000000-0005-0000-0000-0000D5670000}"/>
    <cellStyle name="Normal 32 3 4" xfId="26543" xr:uid="{00000000-0005-0000-0000-0000D6670000}"/>
    <cellStyle name="Normal 32 3 4 2" xfId="26544" xr:uid="{00000000-0005-0000-0000-0000D7670000}"/>
    <cellStyle name="Normal 32 3 4 2 2" xfId="26545" xr:uid="{00000000-0005-0000-0000-0000D8670000}"/>
    <cellStyle name="Normal 32 3 4 2 3" xfId="26546" xr:uid="{00000000-0005-0000-0000-0000D9670000}"/>
    <cellStyle name="Normal 32 3 4 3" xfId="26547" xr:uid="{00000000-0005-0000-0000-0000DA670000}"/>
    <cellStyle name="Normal 32 3 4 3 2" xfId="26548" xr:uid="{00000000-0005-0000-0000-0000DB670000}"/>
    <cellStyle name="Normal 32 3 4 4" xfId="26549" xr:uid="{00000000-0005-0000-0000-0000DC670000}"/>
    <cellStyle name="Normal 32 3 4 5" xfId="26550" xr:uid="{00000000-0005-0000-0000-0000DD670000}"/>
    <cellStyle name="Normal 32 3 4_Lcc_inputs" xfId="26551" xr:uid="{00000000-0005-0000-0000-0000DE670000}"/>
    <cellStyle name="Normal 32 3 5" xfId="26552" xr:uid="{00000000-0005-0000-0000-0000DF670000}"/>
    <cellStyle name="Normal 32 3 5 2" xfId="26553" xr:uid="{00000000-0005-0000-0000-0000E0670000}"/>
    <cellStyle name="Normal 32 3 5 2 2" xfId="26554" xr:uid="{00000000-0005-0000-0000-0000E1670000}"/>
    <cellStyle name="Normal 32 3 5 2 3" xfId="26555" xr:uid="{00000000-0005-0000-0000-0000E2670000}"/>
    <cellStyle name="Normal 32 3 5 3" xfId="26556" xr:uid="{00000000-0005-0000-0000-0000E3670000}"/>
    <cellStyle name="Normal 32 3 5 4" xfId="26557" xr:uid="{00000000-0005-0000-0000-0000E4670000}"/>
    <cellStyle name="Normal 32 3 5_Lcc_inputs" xfId="26558" xr:uid="{00000000-0005-0000-0000-0000E5670000}"/>
    <cellStyle name="Normal 32 3 6" xfId="26559" xr:uid="{00000000-0005-0000-0000-0000E6670000}"/>
    <cellStyle name="Normal 32 3 6 2" xfId="26560" xr:uid="{00000000-0005-0000-0000-0000E7670000}"/>
    <cellStyle name="Normal 32 3 6 3" xfId="26561" xr:uid="{00000000-0005-0000-0000-0000E8670000}"/>
    <cellStyle name="Normal 32 3 7" xfId="26562" xr:uid="{00000000-0005-0000-0000-0000E9670000}"/>
    <cellStyle name="Normal 32 3 7 2" xfId="26563" xr:uid="{00000000-0005-0000-0000-0000EA670000}"/>
    <cellStyle name="Normal 32 3 8" xfId="26564" xr:uid="{00000000-0005-0000-0000-0000EB670000}"/>
    <cellStyle name="Normal 32 3 9" xfId="26565" xr:uid="{00000000-0005-0000-0000-0000EC670000}"/>
    <cellStyle name="Normal 32 3_Lcc_inputs" xfId="26566" xr:uid="{00000000-0005-0000-0000-0000ED670000}"/>
    <cellStyle name="Normal 32 4" xfId="26567" xr:uid="{00000000-0005-0000-0000-0000EE670000}"/>
    <cellStyle name="Normal 32 4 2" xfId="26568" xr:uid="{00000000-0005-0000-0000-0000EF670000}"/>
    <cellStyle name="Normal 32 4 2 2" xfId="26569" xr:uid="{00000000-0005-0000-0000-0000F0670000}"/>
    <cellStyle name="Normal 32 4 2 2 2" xfId="26570" xr:uid="{00000000-0005-0000-0000-0000F1670000}"/>
    <cellStyle name="Normal 32 4 2 2 2 2" xfId="26571" xr:uid="{00000000-0005-0000-0000-0000F2670000}"/>
    <cellStyle name="Normal 32 4 2 2 2 2 2" xfId="26572" xr:uid="{00000000-0005-0000-0000-0000F3670000}"/>
    <cellStyle name="Normal 32 4 2 2 2 3" xfId="26573" xr:uid="{00000000-0005-0000-0000-0000F4670000}"/>
    <cellStyle name="Normal 32 4 2 2 3" xfId="26574" xr:uid="{00000000-0005-0000-0000-0000F5670000}"/>
    <cellStyle name="Normal 32 4 2 2 3 2" xfId="26575" xr:uid="{00000000-0005-0000-0000-0000F6670000}"/>
    <cellStyle name="Normal 32 4 2 2 3 2 2" xfId="26576" xr:uid="{00000000-0005-0000-0000-0000F7670000}"/>
    <cellStyle name="Normal 32 4 2 2 3 3" xfId="26577" xr:uid="{00000000-0005-0000-0000-0000F8670000}"/>
    <cellStyle name="Normal 32 4 2 2 4" xfId="26578" xr:uid="{00000000-0005-0000-0000-0000F9670000}"/>
    <cellStyle name="Normal 32 4 2 2 4 2" xfId="26579" xr:uid="{00000000-0005-0000-0000-0000FA670000}"/>
    <cellStyle name="Normal 32 4 2 2 5" xfId="26580" xr:uid="{00000000-0005-0000-0000-0000FB670000}"/>
    <cellStyle name="Normal 32 4 2 2_Lcc_inputs" xfId="26581" xr:uid="{00000000-0005-0000-0000-0000FC670000}"/>
    <cellStyle name="Normal 32 4 2 3" xfId="26582" xr:uid="{00000000-0005-0000-0000-0000FD670000}"/>
    <cellStyle name="Normal 32 4 2 3 2" xfId="26583" xr:uid="{00000000-0005-0000-0000-0000FE670000}"/>
    <cellStyle name="Normal 32 4 2 3 2 2" xfId="26584" xr:uid="{00000000-0005-0000-0000-0000FF670000}"/>
    <cellStyle name="Normal 32 4 2 3 2 3" xfId="26585" xr:uid="{00000000-0005-0000-0000-000000680000}"/>
    <cellStyle name="Normal 32 4 2 3 3" xfId="26586" xr:uid="{00000000-0005-0000-0000-000001680000}"/>
    <cellStyle name="Normal 32 4 2 3 4" xfId="26587" xr:uid="{00000000-0005-0000-0000-000002680000}"/>
    <cellStyle name="Normal 32 4 2 3_Lcc_inputs" xfId="26588" xr:uid="{00000000-0005-0000-0000-000003680000}"/>
    <cellStyle name="Normal 32 4 2 4" xfId="26589" xr:uid="{00000000-0005-0000-0000-000004680000}"/>
    <cellStyle name="Normal 32 4 2 4 2" xfId="26590" xr:uid="{00000000-0005-0000-0000-000005680000}"/>
    <cellStyle name="Normal 32 4 2 4 2 2" xfId="26591" xr:uid="{00000000-0005-0000-0000-000006680000}"/>
    <cellStyle name="Normal 32 4 2 4 3" xfId="26592" xr:uid="{00000000-0005-0000-0000-000007680000}"/>
    <cellStyle name="Normal 32 4 2 5" xfId="26593" xr:uid="{00000000-0005-0000-0000-000008680000}"/>
    <cellStyle name="Normal 32 4 2 5 2" xfId="26594" xr:uid="{00000000-0005-0000-0000-000009680000}"/>
    <cellStyle name="Normal 32 4 2 6" xfId="26595" xr:uid="{00000000-0005-0000-0000-00000A680000}"/>
    <cellStyle name="Normal 32 4 2 7" xfId="26596" xr:uid="{00000000-0005-0000-0000-00000B680000}"/>
    <cellStyle name="Normal 32 4 2 8" xfId="26597" xr:uid="{00000000-0005-0000-0000-00000C680000}"/>
    <cellStyle name="Normal 32 4 2_Lcc_inputs" xfId="26598" xr:uid="{00000000-0005-0000-0000-00000D680000}"/>
    <cellStyle name="Normal 32 4 3" xfId="26599" xr:uid="{00000000-0005-0000-0000-00000E680000}"/>
    <cellStyle name="Normal 32 4 3 2" xfId="26600" xr:uid="{00000000-0005-0000-0000-00000F680000}"/>
    <cellStyle name="Normal 32 4 3 2 2" xfId="26601" xr:uid="{00000000-0005-0000-0000-000010680000}"/>
    <cellStyle name="Normal 32 4 3 2 2 2" xfId="26602" xr:uid="{00000000-0005-0000-0000-000011680000}"/>
    <cellStyle name="Normal 32 4 3 2 3" xfId="26603" xr:uid="{00000000-0005-0000-0000-000012680000}"/>
    <cellStyle name="Normal 32 4 3 3" xfId="26604" xr:uid="{00000000-0005-0000-0000-000013680000}"/>
    <cellStyle name="Normal 32 4 3 3 2" xfId="26605" xr:uid="{00000000-0005-0000-0000-000014680000}"/>
    <cellStyle name="Normal 32 4 3 3 2 2" xfId="26606" xr:uid="{00000000-0005-0000-0000-000015680000}"/>
    <cellStyle name="Normal 32 4 3 3 3" xfId="26607" xr:uid="{00000000-0005-0000-0000-000016680000}"/>
    <cellStyle name="Normal 32 4 3 4" xfId="26608" xr:uid="{00000000-0005-0000-0000-000017680000}"/>
    <cellStyle name="Normal 32 4 3 4 2" xfId="26609" xr:uid="{00000000-0005-0000-0000-000018680000}"/>
    <cellStyle name="Normal 32 4 3 5" xfId="26610" xr:uid="{00000000-0005-0000-0000-000019680000}"/>
    <cellStyle name="Normal 32 4 3_Lcc_inputs" xfId="26611" xr:uid="{00000000-0005-0000-0000-00001A680000}"/>
    <cellStyle name="Normal 32 4 4" xfId="26612" xr:uid="{00000000-0005-0000-0000-00001B680000}"/>
    <cellStyle name="Normal 32 4 4 2" xfId="26613" xr:uid="{00000000-0005-0000-0000-00001C680000}"/>
    <cellStyle name="Normal 32 4 4 2 2" xfId="26614" xr:uid="{00000000-0005-0000-0000-00001D680000}"/>
    <cellStyle name="Normal 32 4 4 2 3" xfId="26615" xr:uid="{00000000-0005-0000-0000-00001E680000}"/>
    <cellStyle name="Normal 32 4 4 3" xfId="26616" xr:uid="{00000000-0005-0000-0000-00001F680000}"/>
    <cellStyle name="Normal 32 4 4 4" xfId="26617" xr:uid="{00000000-0005-0000-0000-000020680000}"/>
    <cellStyle name="Normal 32 4 4_Lcc_inputs" xfId="26618" xr:uid="{00000000-0005-0000-0000-000021680000}"/>
    <cellStyle name="Normal 32 4 5" xfId="26619" xr:uid="{00000000-0005-0000-0000-000022680000}"/>
    <cellStyle name="Normal 32 4 5 2" xfId="26620" xr:uid="{00000000-0005-0000-0000-000023680000}"/>
    <cellStyle name="Normal 32 4 5 2 2" xfId="26621" xr:uid="{00000000-0005-0000-0000-000024680000}"/>
    <cellStyle name="Normal 32 4 5 3" xfId="26622" xr:uid="{00000000-0005-0000-0000-000025680000}"/>
    <cellStyle name="Normal 32 4 6" xfId="26623" xr:uid="{00000000-0005-0000-0000-000026680000}"/>
    <cellStyle name="Normal 32 4 6 2" xfId="26624" xr:uid="{00000000-0005-0000-0000-000027680000}"/>
    <cellStyle name="Normal 32 4 7" xfId="26625" xr:uid="{00000000-0005-0000-0000-000028680000}"/>
    <cellStyle name="Normal 32 4 8" xfId="26626" xr:uid="{00000000-0005-0000-0000-000029680000}"/>
    <cellStyle name="Normal 32 4 9" xfId="26627" xr:uid="{00000000-0005-0000-0000-00002A680000}"/>
    <cellStyle name="Normal 32 4_Lcc_inputs" xfId="26628" xr:uid="{00000000-0005-0000-0000-00002B680000}"/>
    <cellStyle name="Normal 32 5" xfId="26629" xr:uid="{00000000-0005-0000-0000-00002C680000}"/>
    <cellStyle name="Normal 32 5 2" xfId="26630" xr:uid="{00000000-0005-0000-0000-00002D680000}"/>
    <cellStyle name="Normal 32 5 2 2" xfId="26631" xr:uid="{00000000-0005-0000-0000-00002E680000}"/>
    <cellStyle name="Normal 32 5 2 2 2" xfId="26632" xr:uid="{00000000-0005-0000-0000-00002F680000}"/>
    <cellStyle name="Normal 32 5 2 2 2 2" xfId="26633" xr:uid="{00000000-0005-0000-0000-000030680000}"/>
    <cellStyle name="Normal 32 5 2 2 2 2 2" xfId="26634" xr:uid="{00000000-0005-0000-0000-000031680000}"/>
    <cellStyle name="Normal 32 5 2 2 2 3" xfId="26635" xr:uid="{00000000-0005-0000-0000-000032680000}"/>
    <cellStyle name="Normal 32 5 2 2 3" xfId="26636" xr:uid="{00000000-0005-0000-0000-000033680000}"/>
    <cellStyle name="Normal 32 5 2 2 3 2" xfId="26637" xr:uid="{00000000-0005-0000-0000-000034680000}"/>
    <cellStyle name="Normal 32 5 2 2 3 2 2" xfId="26638" xr:uid="{00000000-0005-0000-0000-000035680000}"/>
    <cellStyle name="Normal 32 5 2 2 3 3" xfId="26639" xr:uid="{00000000-0005-0000-0000-000036680000}"/>
    <cellStyle name="Normal 32 5 2 2 4" xfId="26640" xr:uid="{00000000-0005-0000-0000-000037680000}"/>
    <cellStyle name="Normal 32 5 2 2 4 2" xfId="26641" xr:uid="{00000000-0005-0000-0000-000038680000}"/>
    <cellStyle name="Normal 32 5 2 2 5" xfId="26642" xr:uid="{00000000-0005-0000-0000-000039680000}"/>
    <cellStyle name="Normal 32 5 2 2_Lcc_inputs" xfId="26643" xr:uid="{00000000-0005-0000-0000-00003A680000}"/>
    <cellStyle name="Normal 32 5 2 3" xfId="26644" xr:uid="{00000000-0005-0000-0000-00003B680000}"/>
    <cellStyle name="Normal 32 5 2 3 2" xfId="26645" xr:uid="{00000000-0005-0000-0000-00003C680000}"/>
    <cellStyle name="Normal 32 5 2 3 2 2" xfId="26646" xr:uid="{00000000-0005-0000-0000-00003D680000}"/>
    <cellStyle name="Normal 32 5 2 3 2 3" xfId="26647" xr:uid="{00000000-0005-0000-0000-00003E680000}"/>
    <cellStyle name="Normal 32 5 2 3 3" xfId="26648" xr:uid="{00000000-0005-0000-0000-00003F680000}"/>
    <cellStyle name="Normal 32 5 2 3 4" xfId="26649" xr:uid="{00000000-0005-0000-0000-000040680000}"/>
    <cellStyle name="Normal 32 5 2 3_Lcc_inputs" xfId="26650" xr:uid="{00000000-0005-0000-0000-000041680000}"/>
    <cellStyle name="Normal 32 5 2 4" xfId="26651" xr:uid="{00000000-0005-0000-0000-000042680000}"/>
    <cellStyle name="Normal 32 5 2 4 2" xfId="26652" xr:uid="{00000000-0005-0000-0000-000043680000}"/>
    <cellStyle name="Normal 32 5 2 4 2 2" xfId="26653" xr:uid="{00000000-0005-0000-0000-000044680000}"/>
    <cellStyle name="Normal 32 5 2 4 3" xfId="26654" xr:uid="{00000000-0005-0000-0000-000045680000}"/>
    <cellStyle name="Normal 32 5 2 5" xfId="26655" xr:uid="{00000000-0005-0000-0000-000046680000}"/>
    <cellStyle name="Normal 32 5 2 5 2" xfId="26656" xr:uid="{00000000-0005-0000-0000-000047680000}"/>
    <cellStyle name="Normal 32 5 2 6" xfId="26657" xr:uid="{00000000-0005-0000-0000-000048680000}"/>
    <cellStyle name="Normal 32 5 2 7" xfId="26658" xr:uid="{00000000-0005-0000-0000-000049680000}"/>
    <cellStyle name="Normal 32 5 2 8" xfId="26659" xr:uid="{00000000-0005-0000-0000-00004A680000}"/>
    <cellStyle name="Normal 32 5 2_Lcc_inputs" xfId="26660" xr:uid="{00000000-0005-0000-0000-00004B680000}"/>
    <cellStyle name="Normal 32 5 3" xfId="26661" xr:uid="{00000000-0005-0000-0000-00004C680000}"/>
    <cellStyle name="Normal 32 5 3 2" xfId="26662" xr:uid="{00000000-0005-0000-0000-00004D680000}"/>
    <cellStyle name="Normal 32 5 3 2 2" xfId="26663" xr:uid="{00000000-0005-0000-0000-00004E680000}"/>
    <cellStyle name="Normal 32 5 3 2 2 2" xfId="26664" xr:uid="{00000000-0005-0000-0000-00004F680000}"/>
    <cellStyle name="Normal 32 5 3 2 3" xfId="26665" xr:uid="{00000000-0005-0000-0000-000050680000}"/>
    <cellStyle name="Normal 32 5 3 3" xfId="26666" xr:uid="{00000000-0005-0000-0000-000051680000}"/>
    <cellStyle name="Normal 32 5 3 3 2" xfId="26667" xr:uid="{00000000-0005-0000-0000-000052680000}"/>
    <cellStyle name="Normal 32 5 3 3 2 2" xfId="26668" xr:uid="{00000000-0005-0000-0000-000053680000}"/>
    <cellStyle name="Normal 32 5 3 3 3" xfId="26669" xr:uid="{00000000-0005-0000-0000-000054680000}"/>
    <cellStyle name="Normal 32 5 3 4" xfId="26670" xr:uid="{00000000-0005-0000-0000-000055680000}"/>
    <cellStyle name="Normal 32 5 3 4 2" xfId="26671" xr:uid="{00000000-0005-0000-0000-000056680000}"/>
    <cellStyle name="Normal 32 5 3 5" xfId="26672" xr:uid="{00000000-0005-0000-0000-000057680000}"/>
    <cellStyle name="Normal 32 5 3_Lcc_inputs" xfId="26673" xr:uid="{00000000-0005-0000-0000-000058680000}"/>
    <cellStyle name="Normal 32 5 4" xfId="26674" xr:uid="{00000000-0005-0000-0000-000059680000}"/>
    <cellStyle name="Normal 32 5 4 2" xfId="26675" xr:uid="{00000000-0005-0000-0000-00005A680000}"/>
    <cellStyle name="Normal 32 5 4 2 2" xfId="26676" xr:uid="{00000000-0005-0000-0000-00005B680000}"/>
    <cellStyle name="Normal 32 5 4 2 3" xfId="26677" xr:uid="{00000000-0005-0000-0000-00005C680000}"/>
    <cellStyle name="Normal 32 5 4 3" xfId="26678" xr:uid="{00000000-0005-0000-0000-00005D680000}"/>
    <cellStyle name="Normal 32 5 4 4" xfId="26679" xr:uid="{00000000-0005-0000-0000-00005E680000}"/>
    <cellStyle name="Normal 32 5 4_Lcc_inputs" xfId="26680" xr:uid="{00000000-0005-0000-0000-00005F680000}"/>
    <cellStyle name="Normal 32 5 5" xfId="26681" xr:uid="{00000000-0005-0000-0000-000060680000}"/>
    <cellStyle name="Normal 32 5 5 2" xfId="26682" xr:uid="{00000000-0005-0000-0000-000061680000}"/>
    <cellStyle name="Normal 32 5 5 2 2" xfId="26683" xr:uid="{00000000-0005-0000-0000-000062680000}"/>
    <cellStyle name="Normal 32 5 5 3" xfId="26684" xr:uid="{00000000-0005-0000-0000-000063680000}"/>
    <cellStyle name="Normal 32 5 6" xfId="26685" xr:uid="{00000000-0005-0000-0000-000064680000}"/>
    <cellStyle name="Normal 32 5 6 2" xfId="26686" xr:uid="{00000000-0005-0000-0000-000065680000}"/>
    <cellStyle name="Normal 32 5 7" xfId="26687" xr:uid="{00000000-0005-0000-0000-000066680000}"/>
    <cellStyle name="Normal 32 5 8" xfId="26688" xr:uid="{00000000-0005-0000-0000-000067680000}"/>
    <cellStyle name="Normal 32 5 9" xfId="26689" xr:uid="{00000000-0005-0000-0000-000068680000}"/>
    <cellStyle name="Normal 32 5_Lcc_inputs" xfId="26690" xr:uid="{00000000-0005-0000-0000-000069680000}"/>
    <cellStyle name="Normal 32 6" xfId="26691" xr:uid="{00000000-0005-0000-0000-00006A680000}"/>
    <cellStyle name="Normal 32 6 2" xfId="26692" xr:uid="{00000000-0005-0000-0000-00006B680000}"/>
    <cellStyle name="Normal 32 6 2 2" xfId="26693" xr:uid="{00000000-0005-0000-0000-00006C680000}"/>
    <cellStyle name="Normal 32 6 2 2 2" xfId="26694" xr:uid="{00000000-0005-0000-0000-00006D680000}"/>
    <cellStyle name="Normal 32 6 2 2 2 2" xfId="26695" xr:uid="{00000000-0005-0000-0000-00006E680000}"/>
    <cellStyle name="Normal 32 6 2 2 2 2 2" xfId="26696" xr:uid="{00000000-0005-0000-0000-00006F680000}"/>
    <cellStyle name="Normal 32 6 2 2 2 3" xfId="26697" xr:uid="{00000000-0005-0000-0000-000070680000}"/>
    <cellStyle name="Normal 32 6 2 2 3" xfId="26698" xr:uid="{00000000-0005-0000-0000-000071680000}"/>
    <cellStyle name="Normal 32 6 2 2 3 2" xfId="26699" xr:uid="{00000000-0005-0000-0000-000072680000}"/>
    <cellStyle name="Normal 32 6 2 2 3 2 2" xfId="26700" xr:uid="{00000000-0005-0000-0000-000073680000}"/>
    <cellStyle name="Normal 32 6 2 2 3 3" xfId="26701" xr:uid="{00000000-0005-0000-0000-000074680000}"/>
    <cellStyle name="Normal 32 6 2 2 4" xfId="26702" xr:uid="{00000000-0005-0000-0000-000075680000}"/>
    <cellStyle name="Normal 32 6 2 2 4 2" xfId="26703" xr:uid="{00000000-0005-0000-0000-000076680000}"/>
    <cellStyle name="Normal 32 6 2 2 5" xfId="26704" xr:uid="{00000000-0005-0000-0000-000077680000}"/>
    <cellStyle name="Normal 32 6 2 2_Lcc_inputs" xfId="26705" xr:uid="{00000000-0005-0000-0000-000078680000}"/>
    <cellStyle name="Normal 32 6 2 3" xfId="26706" xr:uid="{00000000-0005-0000-0000-000079680000}"/>
    <cellStyle name="Normal 32 6 2 3 2" xfId="26707" xr:uid="{00000000-0005-0000-0000-00007A680000}"/>
    <cellStyle name="Normal 32 6 2 3 2 2" xfId="26708" xr:uid="{00000000-0005-0000-0000-00007B680000}"/>
    <cellStyle name="Normal 32 6 2 3 2 3" xfId="26709" xr:uid="{00000000-0005-0000-0000-00007C680000}"/>
    <cellStyle name="Normal 32 6 2 3 3" xfId="26710" xr:uid="{00000000-0005-0000-0000-00007D680000}"/>
    <cellStyle name="Normal 32 6 2 3 4" xfId="26711" xr:uid="{00000000-0005-0000-0000-00007E680000}"/>
    <cellStyle name="Normal 32 6 2 3_Lcc_inputs" xfId="26712" xr:uid="{00000000-0005-0000-0000-00007F680000}"/>
    <cellStyle name="Normal 32 6 2 4" xfId="26713" xr:uid="{00000000-0005-0000-0000-000080680000}"/>
    <cellStyle name="Normal 32 6 2 4 2" xfId="26714" xr:uid="{00000000-0005-0000-0000-000081680000}"/>
    <cellStyle name="Normal 32 6 2 4 2 2" xfId="26715" xr:uid="{00000000-0005-0000-0000-000082680000}"/>
    <cellStyle name="Normal 32 6 2 4 3" xfId="26716" xr:uid="{00000000-0005-0000-0000-000083680000}"/>
    <cellStyle name="Normal 32 6 2 5" xfId="26717" xr:uid="{00000000-0005-0000-0000-000084680000}"/>
    <cellStyle name="Normal 32 6 2 5 2" xfId="26718" xr:uid="{00000000-0005-0000-0000-000085680000}"/>
    <cellStyle name="Normal 32 6 2 6" xfId="26719" xr:uid="{00000000-0005-0000-0000-000086680000}"/>
    <cellStyle name="Normal 32 6 2 7" xfId="26720" xr:uid="{00000000-0005-0000-0000-000087680000}"/>
    <cellStyle name="Normal 32 6 2 8" xfId="26721" xr:uid="{00000000-0005-0000-0000-000088680000}"/>
    <cellStyle name="Normal 32 6 2_Lcc_inputs" xfId="26722" xr:uid="{00000000-0005-0000-0000-000089680000}"/>
    <cellStyle name="Normal 32 6 3" xfId="26723" xr:uid="{00000000-0005-0000-0000-00008A680000}"/>
    <cellStyle name="Normal 32 6 3 2" xfId="26724" xr:uid="{00000000-0005-0000-0000-00008B680000}"/>
    <cellStyle name="Normal 32 6 3 2 2" xfId="26725" xr:uid="{00000000-0005-0000-0000-00008C680000}"/>
    <cellStyle name="Normal 32 6 3 2 2 2" xfId="26726" xr:uid="{00000000-0005-0000-0000-00008D680000}"/>
    <cellStyle name="Normal 32 6 3 2 3" xfId="26727" xr:uid="{00000000-0005-0000-0000-00008E680000}"/>
    <cellStyle name="Normal 32 6 3 3" xfId="26728" xr:uid="{00000000-0005-0000-0000-00008F680000}"/>
    <cellStyle name="Normal 32 6 3 3 2" xfId="26729" xr:uid="{00000000-0005-0000-0000-000090680000}"/>
    <cellStyle name="Normal 32 6 3 3 2 2" xfId="26730" xr:uid="{00000000-0005-0000-0000-000091680000}"/>
    <cellStyle name="Normal 32 6 3 3 3" xfId="26731" xr:uid="{00000000-0005-0000-0000-000092680000}"/>
    <cellStyle name="Normal 32 6 3 4" xfId="26732" xr:uid="{00000000-0005-0000-0000-000093680000}"/>
    <cellStyle name="Normal 32 6 3 4 2" xfId="26733" xr:uid="{00000000-0005-0000-0000-000094680000}"/>
    <cellStyle name="Normal 32 6 3 5" xfId="26734" xr:uid="{00000000-0005-0000-0000-000095680000}"/>
    <cellStyle name="Normal 32 6 3_Lcc_inputs" xfId="26735" xr:uid="{00000000-0005-0000-0000-000096680000}"/>
    <cellStyle name="Normal 32 6 4" xfId="26736" xr:uid="{00000000-0005-0000-0000-000097680000}"/>
    <cellStyle name="Normal 32 6 4 2" xfId="26737" xr:uid="{00000000-0005-0000-0000-000098680000}"/>
    <cellStyle name="Normal 32 6 4 2 2" xfId="26738" xr:uid="{00000000-0005-0000-0000-000099680000}"/>
    <cellStyle name="Normal 32 6 4 2 3" xfId="26739" xr:uid="{00000000-0005-0000-0000-00009A680000}"/>
    <cellStyle name="Normal 32 6 4 3" xfId="26740" xr:uid="{00000000-0005-0000-0000-00009B680000}"/>
    <cellStyle name="Normal 32 6 4 4" xfId="26741" xr:uid="{00000000-0005-0000-0000-00009C680000}"/>
    <cellStyle name="Normal 32 6 4_Lcc_inputs" xfId="26742" xr:uid="{00000000-0005-0000-0000-00009D680000}"/>
    <cellStyle name="Normal 32 6 5" xfId="26743" xr:uid="{00000000-0005-0000-0000-00009E680000}"/>
    <cellStyle name="Normal 32 6 5 2" xfId="26744" xr:uid="{00000000-0005-0000-0000-00009F680000}"/>
    <cellStyle name="Normal 32 6 5 2 2" xfId="26745" xr:uid="{00000000-0005-0000-0000-0000A0680000}"/>
    <cellStyle name="Normal 32 6 5 3" xfId="26746" xr:uid="{00000000-0005-0000-0000-0000A1680000}"/>
    <cellStyle name="Normal 32 6 6" xfId="26747" xr:uid="{00000000-0005-0000-0000-0000A2680000}"/>
    <cellStyle name="Normal 32 6 6 2" xfId="26748" xr:uid="{00000000-0005-0000-0000-0000A3680000}"/>
    <cellStyle name="Normal 32 6 7" xfId="26749" xr:uid="{00000000-0005-0000-0000-0000A4680000}"/>
    <cellStyle name="Normal 32 6 8" xfId="26750" xr:uid="{00000000-0005-0000-0000-0000A5680000}"/>
    <cellStyle name="Normal 32 6 9" xfId="26751" xr:uid="{00000000-0005-0000-0000-0000A6680000}"/>
    <cellStyle name="Normal 32 6_Lcc_inputs" xfId="26752" xr:uid="{00000000-0005-0000-0000-0000A7680000}"/>
    <cellStyle name="Normal 32 7" xfId="26753" xr:uid="{00000000-0005-0000-0000-0000A8680000}"/>
    <cellStyle name="Normal 32 7 2" xfId="26754" xr:uid="{00000000-0005-0000-0000-0000A9680000}"/>
    <cellStyle name="Normal 32 7 2 2" xfId="26755" xr:uid="{00000000-0005-0000-0000-0000AA680000}"/>
    <cellStyle name="Normal 32 7 2 2 2" xfId="26756" xr:uid="{00000000-0005-0000-0000-0000AB680000}"/>
    <cellStyle name="Normal 32 7 2 2 2 2" xfId="26757" xr:uid="{00000000-0005-0000-0000-0000AC680000}"/>
    <cellStyle name="Normal 32 7 2 2 2 2 2" xfId="26758" xr:uid="{00000000-0005-0000-0000-0000AD680000}"/>
    <cellStyle name="Normal 32 7 2 2 2 3" xfId="26759" xr:uid="{00000000-0005-0000-0000-0000AE680000}"/>
    <cellStyle name="Normal 32 7 2 2 3" xfId="26760" xr:uid="{00000000-0005-0000-0000-0000AF680000}"/>
    <cellStyle name="Normal 32 7 2 2 3 2" xfId="26761" xr:uid="{00000000-0005-0000-0000-0000B0680000}"/>
    <cellStyle name="Normal 32 7 2 2 3 2 2" xfId="26762" xr:uid="{00000000-0005-0000-0000-0000B1680000}"/>
    <cellStyle name="Normal 32 7 2 2 3 3" xfId="26763" xr:uid="{00000000-0005-0000-0000-0000B2680000}"/>
    <cellStyle name="Normal 32 7 2 2 4" xfId="26764" xr:uid="{00000000-0005-0000-0000-0000B3680000}"/>
    <cellStyle name="Normal 32 7 2 2 4 2" xfId="26765" xr:uid="{00000000-0005-0000-0000-0000B4680000}"/>
    <cellStyle name="Normal 32 7 2 2 5" xfId="26766" xr:uid="{00000000-0005-0000-0000-0000B5680000}"/>
    <cellStyle name="Normal 32 7 2 2_Lcc_inputs" xfId="26767" xr:uid="{00000000-0005-0000-0000-0000B6680000}"/>
    <cellStyle name="Normal 32 7 2 3" xfId="26768" xr:uid="{00000000-0005-0000-0000-0000B7680000}"/>
    <cellStyle name="Normal 32 7 2 3 2" xfId="26769" xr:uid="{00000000-0005-0000-0000-0000B8680000}"/>
    <cellStyle name="Normal 32 7 2 3 2 2" xfId="26770" xr:uid="{00000000-0005-0000-0000-0000B9680000}"/>
    <cellStyle name="Normal 32 7 2 3 2 3" xfId="26771" xr:uid="{00000000-0005-0000-0000-0000BA680000}"/>
    <cellStyle name="Normal 32 7 2 3 3" xfId="26772" xr:uid="{00000000-0005-0000-0000-0000BB680000}"/>
    <cellStyle name="Normal 32 7 2 3 4" xfId="26773" xr:uid="{00000000-0005-0000-0000-0000BC680000}"/>
    <cellStyle name="Normal 32 7 2 3_Lcc_inputs" xfId="26774" xr:uid="{00000000-0005-0000-0000-0000BD680000}"/>
    <cellStyle name="Normal 32 7 2 4" xfId="26775" xr:uid="{00000000-0005-0000-0000-0000BE680000}"/>
    <cellStyle name="Normal 32 7 2 4 2" xfId="26776" xr:uid="{00000000-0005-0000-0000-0000BF680000}"/>
    <cellStyle name="Normal 32 7 2 4 2 2" xfId="26777" xr:uid="{00000000-0005-0000-0000-0000C0680000}"/>
    <cellStyle name="Normal 32 7 2 4 3" xfId="26778" xr:uid="{00000000-0005-0000-0000-0000C1680000}"/>
    <cellStyle name="Normal 32 7 2 5" xfId="26779" xr:uid="{00000000-0005-0000-0000-0000C2680000}"/>
    <cellStyle name="Normal 32 7 2 5 2" xfId="26780" xr:uid="{00000000-0005-0000-0000-0000C3680000}"/>
    <cellStyle name="Normal 32 7 2 6" xfId="26781" xr:uid="{00000000-0005-0000-0000-0000C4680000}"/>
    <cellStyle name="Normal 32 7 2 7" xfId="26782" xr:uid="{00000000-0005-0000-0000-0000C5680000}"/>
    <cellStyle name="Normal 32 7 2 8" xfId="26783" xr:uid="{00000000-0005-0000-0000-0000C6680000}"/>
    <cellStyle name="Normal 32 7 2_Lcc_inputs" xfId="26784" xr:uid="{00000000-0005-0000-0000-0000C7680000}"/>
    <cellStyle name="Normal 32 7 3" xfId="26785" xr:uid="{00000000-0005-0000-0000-0000C8680000}"/>
    <cellStyle name="Normal 32 7 3 2" xfId="26786" xr:uid="{00000000-0005-0000-0000-0000C9680000}"/>
    <cellStyle name="Normal 32 7 3 2 2" xfId="26787" xr:uid="{00000000-0005-0000-0000-0000CA680000}"/>
    <cellStyle name="Normal 32 7 3 2 2 2" xfId="26788" xr:uid="{00000000-0005-0000-0000-0000CB680000}"/>
    <cellStyle name="Normal 32 7 3 2 3" xfId="26789" xr:uid="{00000000-0005-0000-0000-0000CC680000}"/>
    <cellStyle name="Normal 32 7 3 3" xfId="26790" xr:uid="{00000000-0005-0000-0000-0000CD680000}"/>
    <cellStyle name="Normal 32 7 3 3 2" xfId="26791" xr:uid="{00000000-0005-0000-0000-0000CE680000}"/>
    <cellStyle name="Normal 32 7 3 3 2 2" xfId="26792" xr:uid="{00000000-0005-0000-0000-0000CF680000}"/>
    <cellStyle name="Normal 32 7 3 3 3" xfId="26793" xr:uid="{00000000-0005-0000-0000-0000D0680000}"/>
    <cellStyle name="Normal 32 7 3 4" xfId="26794" xr:uid="{00000000-0005-0000-0000-0000D1680000}"/>
    <cellStyle name="Normal 32 7 3 4 2" xfId="26795" xr:uid="{00000000-0005-0000-0000-0000D2680000}"/>
    <cellStyle name="Normal 32 7 3 5" xfId="26796" xr:uid="{00000000-0005-0000-0000-0000D3680000}"/>
    <cellStyle name="Normal 32 7 3_Lcc_inputs" xfId="26797" xr:uid="{00000000-0005-0000-0000-0000D4680000}"/>
    <cellStyle name="Normal 32 7 4" xfId="26798" xr:uid="{00000000-0005-0000-0000-0000D5680000}"/>
    <cellStyle name="Normal 32 7 4 2" xfId="26799" xr:uid="{00000000-0005-0000-0000-0000D6680000}"/>
    <cellStyle name="Normal 32 7 4 2 2" xfId="26800" xr:uid="{00000000-0005-0000-0000-0000D7680000}"/>
    <cellStyle name="Normal 32 7 4 2 3" xfId="26801" xr:uid="{00000000-0005-0000-0000-0000D8680000}"/>
    <cellStyle name="Normal 32 7 4 3" xfId="26802" xr:uid="{00000000-0005-0000-0000-0000D9680000}"/>
    <cellStyle name="Normal 32 7 4 4" xfId="26803" xr:uid="{00000000-0005-0000-0000-0000DA680000}"/>
    <cellStyle name="Normal 32 7 4_Lcc_inputs" xfId="26804" xr:uid="{00000000-0005-0000-0000-0000DB680000}"/>
    <cellStyle name="Normal 32 7 5" xfId="26805" xr:uid="{00000000-0005-0000-0000-0000DC680000}"/>
    <cellStyle name="Normal 32 7 5 2" xfId="26806" xr:uid="{00000000-0005-0000-0000-0000DD680000}"/>
    <cellStyle name="Normal 32 7 5 2 2" xfId="26807" xr:uid="{00000000-0005-0000-0000-0000DE680000}"/>
    <cellStyle name="Normal 32 7 5 3" xfId="26808" xr:uid="{00000000-0005-0000-0000-0000DF680000}"/>
    <cellStyle name="Normal 32 7 6" xfId="26809" xr:uid="{00000000-0005-0000-0000-0000E0680000}"/>
    <cellStyle name="Normal 32 7 6 2" xfId="26810" xr:uid="{00000000-0005-0000-0000-0000E1680000}"/>
    <cellStyle name="Normal 32 7 7" xfId="26811" xr:uid="{00000000-0005-0000-0000-0000E2680000}"/>
    <cellStyle name="Normal 32 7 8" xfId="26812" xr:uid="{00000000-0005-0000-0000-0000E3680000}"/>
    <cellStyle name="Normal 32 7 9" xfId="26813" xr:uid="{00000000-0005-0000-0000-0000E4680000}"/>
    <cellStyle name="Normal 32 7_Lcc_inputs" xfId="26814" xr:uid="{00000000-0005-0000-0000-0000E5680000}"/>
    <cellStyle name="Normal 32 8" xfId="26815" xr:uid="{00000000-0005-0000-0000-0000E6680000}"/>
    <cellStyle name="Normal 32 8 2" xfId="26816" xr:uid="{00000000-0005-0000-0000-0000E7680000}"/>
    <cellStyle name="Normal 32 8 2 2" xfId="26817" xr:uid="{00000000-0005-0000-0000-0000E8680000}"/>
    <cellStyle name="Normal 32 8 2 2 2" xfId="26818" xr:uid="{00000000-0005-0000-0000-0000E9680000}"/>
    <cellStyle name="Normal 32 8 2 2 2 2" xfId="26819" xr:uid="{00000000-0005-0000-0000-0000EA680000}"/>
    <cellStyle name="Normal 32 8 2 2 3" xfId="26820" xr:uid="{00000000-0005-0000-0000-0000EB680000}"/>
    <cellStyle name="Normal 32 8 2 3" xfId="26821" xr:uid="{00000000-0005-0000-0000-0000EC680000}"/>
    <cellStyle name="Normal 32 8 2 3 2" xfId="26822" xr:uid="{00000000-0005-0000-0000-0000ED680000}"/>
    <cellStyle name="Normal 32 8 2 3 2 2" xfId="26823" xr:uid="{00000000-0005-0000-0000-0000EE680000}"/>
    <cellStyle name="Normal 32 8 2 3 3" xfId="26824" xr:uid="{00000000-0005-0000-0000-0000EF680000}"/>
    <cellStyle name="Normal 32 8 2 4" xfId="26825" xr:uid="{00000000-0005-0000-0000-0000F0680000}"/>
    <cellStyle name="Normal 32 8 2 4 2" xfId="26826" xr:uid="{00000000-0005-0000-0000-0000F1680000}"/>
    <cellStyle name="Normal 32 8 2 5" xfId="26827" xr:uid="{00000000-0005-0000-0000-0000F2680000}"/>
    <cellStyle name="Normal 32 8 2_Lcc_inputs" xfId="26828" xr:uid="{00000000-0005-0000-0000-0000F3680000}"/>
    <cellStyle name="Normal 32 8 3" xfId="26829" xr:uid="{00000000-0005-0000-0000-0000F4680000}"/>
    <cellStyle name="Normal 32 8 3 2" xfId="26830" xr:uid="{00000000-0005-0000-0000-0000F5680000}"/>
    <cellStyle name="Normal 32 8 3 2 2" xfId="26831" xr:uid="{00000000-0005-0000-0000-0000F6680000}"/>
    <cellStyle name="Normal 32 8 3 2 3" xfId="26832" xr:uid="{00000000-0005-0000-0000-0000F7680000}"/>
    <cellStyle name="Normal 32 8 3 3" xfId="26833" xr:uid="{00000000-0005-0000-0000-0000F8680000}"/>
    <cellStyle name="Normal 32 8 3 4" xfId="26834" xr:uid="{00000000-0005-0000-0000-0000F9680000}"/>
    <cellStyle name="Normal 32 8 3_Lcc_inputs" xfId="26835" xr:uid="{00000000-0005-0000-0000-0000FA680000}"/>
    <cellStyle name="Normal 32 8 4" xfId="26836" xr:uid="{00000000-0005-0000-0000-0000FB680000}"/>
    <cellStyle name="Normal 32 8 4 2" xfId="26837" xr:uid="{00000000-0005-0000-0000-0000FC680000}"/>
    <cellStyle name="Normal 32 8 4 2 2" xfId="26838" xr:uid="{00000000-0005-0000-0000-0000FD680000}"/>
    <cellStyle name="Normal 32 8 4 3" xfId="26839" xr:uid="{00000000-0005-0000-0000-0000FE680000}"/>
    <cellStyle name="Normal 32 8 5" xfId="26840" xr:uid="{00000000-0005-0000-0000-0000FF680000}"/>
    <cellStyle name="Normal 32 8 5 2" xfId="26841" xr:uid="{00000000-0005-0000-0000-000000690000}"/>
    <cellStyle name="Normal 32 8 6" xfId="26842" xr:uid="{00000000-0005-0000-0000-000001690000}"/>
    <cellStyle name="Normal 32 8 7" xfId="26843" xr:uid="{00000000-0005-0000-0000-000002690000}"/>
    <cellStyle name="Normal 32 8 8" xfId="26844" xr:uid="{00000000-0005-0000-0000-000003690000}"/>
    <cellStyle name="Normal 32 8_Lcc_inputs" xfId="26845" xr:uid="{00000000-0005-0000-0000-000004690000}"/>
    <cellStyle name="Normal 32 9" xfId="26846" xr:uid="{00000000-0005-0000-0000-000005690000}"/>
    <cellStyle name="Normal 32 9 2" xfId="26847" xr:uid="{00000000-0005-0000-0000-000006690000}"/>
    <cellStyle name="Normal 32 9 2 2" xfId="26848" xr:uid="{00000000-0005-0000-0000-000007690000}"/>
    <cellStyle name="Normal 32 9 2 2 2" xfId="26849" xr:uid="{00000000-0005-0000-0000-000008690000}"/>
    <cellStyle name="Normal 32 9 2 2 2 2" xfId="26850" xr:uid="{00000000-0005-0000-0000-000009690000}"/>
    <cellStyle name="Normal 32 9 2 2 3" xfId="26851" xr:uid="{00000000-0005-0000-0000-00000A690000}"/>
    <cellStyle name="Normal 32 9 2 3" xfId="26852" xr:uid="{00000000-0005-0000-0000-00000B690000}"/>
    <cellStyle name="Normal 32 9 2 3 2" xfId="26853" xr:uid="{00000000-0005-0000-0000-00000C690000}"/>
    <cellStyle name="Normal 32 9 2 3 2 2" xfId="26854" xr:uid="{00000000-0005-0000-0000-00000D690000}"/>
    <cellStyle name="Normal 32 9 2 3 3" xfId="26855" xr:uid="{00000000-0005-0000-0000-00000E690000}"/>
    <cellStyle name="Normal 32 9 2 4" xfId="26856" xr:uid="{00000000-0005-0000-0000-00000F690000}"/>
    <cellStyle name="Normal 32 9 2 4 2" xfId="26857" xr:uid="{00000000-0005-0000-0000-000010690000}"/>
    <cellStyle name="Normal 32 9 2 5" xfId="26858" xr:uid="{00000000-0005-0000-0000-000011690000}"/>
    <cellStyle name="Normal 32 9 2_Lcc_inputs" xfId="26859" xr:uid="{00000000-0005-0000-0000-000012690000}"/>
    <cellStyle name="Normal 32 9 3" xfId="26860" xr:uid="{00000000-0005-0000-0000-000013690000}"/>
    <cellStyle name="Normal 32 9 3 2" xfId="26861" xr:uid="{00000000-0005-0000-0000-000014690000}"/>
    <cellStyle name="Normal 32 9 3 2 2" xfId="26862" xr:uid="{00000000-0005-0000-0000-000015690000}"/>
    <cellStyle name="Normal 32 9 3 2 3" xfId="26863" xr:uid="{00000000-0005-0000-0000-000016690000}"/>
    <cellStyle name="Normal 32 9 3 3" xfId="26864" xr:uid="{00000000-0005-0000-0000-000017690000}"/>
    <cellStyle name="Normal 32 9 3 4" xfId="26865" xr:uid="{00000000-0005-0000-0000-000018690000}"/>
    <cellStyle name="Normal 32 9 3_Lcc_inputs" xfId="26866" xr:uid="{00000000-0005-0000-0000-000019690000}"/>
    <cellStyle name="Normal 32 9 4" xfId="26867" xr:uid="{00000000-0005-0000-0000-00001A690000}"/>
    <cellStyle name="Normal 32 9 4 2" xfId="26868" xr:uid="{00000000-0005-0000-0000-00001B690000}"/>
    <cellStyle name="Normal 32 9 4 2 2" xfId="26869" xr:uid="{00000000-0005-0000-0000-00001C690000}"/>
    <cellStyle name="Normal 32 9 4 3" xfId="26870" xr:uid="{00000000-0005-0000-0000-00001D690000}"/>
    <cellStyle name="Normal 32 9 5" xfId="26871" xr:uid="{00000000-0005-0000-0000-00001E690000}"/>
    <cellStyle name="Normal 32 9 5 2" xfId="26872" xr:uid="{00000000-0005-0000-0000-00001F690000}"/>
    <cellStyle name="Normal 32 9 6" xfId="26873" xr:uid="{00000000-0005-0000-0000-000020690000}"/>
    <cellStyle name="Normal 32 9 7" xfId="26874" xr:uid="{00000000-0005-0000-0000-000021690000}"/>
    <cellStyle name="Normal 32 9 8" xfId="26875" xr:uid="{00000000-0005-0000-0000-000022690000}"/>
    <cellStyle name="Normal 32 9_Lcc_inputs" xfId="26876" xr:uid="{00000000-0005-0000-0000-000023690000}"/>
    <cellStyle name="Normal 32_Lcc_inputs" xfId="26877" xr:uid="{00000000-0005-0000-0000-000024690000}"/>
    <cellStyle name="Normal 33" xfId="26878" xr:uid="{00000000-0005-0000-0000-000025690000}"/>
    <cellStyle name="Normal 33 10" xfId="26879" xr:uid="{00000000-0005-0000-0000-000026690000}"/>
    <cellStyle name="Normal 33 10 2" xfId="26880" xr:uid="{00000000-0005-0000-0000-000027690000}"/>
    <cellStyle name="Normal 33 10 2 2" xfId="26881" xr:uid="{00000000-0005-0000-0000-000028690000}"/>
    <cellStyle name="Normal 33 10 2 2 2" xfId="26882" xr:uid="{00000000-0005-0000-0000-000029690000}"/>
    <cellStyle name="Normal 33 10 2 2 3" xfId="26883" xr:uid="{00000000-0005-0000-0000-00002A690000}"/>
    <cellStyle name="Normal 33 10 2 3" xfId="26884" xr:uid="{00000000-0005-0000-0000-00002B690000}"/>
    <cellStyle name="Normal 33 10 2 4" xfId="26885" xr:uid="{00000000-0005-0000-0000-00002C690000}"/>
    <cellStyle name="Normal 33 10 2_Lcc_inputs" xfId="26886" xr:uid="{00000000-0005-0000-0000-00002D690000}"/>
    <cellStyle name="Normal 33 10 3" xfId="26887" xr:uid="{00000000-0005-0000-0000-00002E690000}"/>
    <cellStyle name="Normal 33 10 3 2" xfId="26888" xr:uid="{00000000-0005-0000-0000-00002F690000}"/>
    <cellStyle name="Normal 33 10 3 2 2" xfId="26889" xr:uid="{00000000-0005-0000-0000-000030690000}"/>
    <cellStyle name="Normal 33 10 3 3" xfId="26890" xr:uid="{00000000-0005-0000-0000-000031690000}"/>
    <cellStyle name="Normal 33 10 4" xfId="26891" xr:uid="{00000000-0005-0000-0000-000032690000}"/>
    <cellStyle name="Normal 33 10 4 2" xfId="26892" xr:uid="{00000000-0005-0000-0000-000033690000}"/>
    <cellStyle name="Normal 33 10 5" xfId="26893" xr:uid="{00000000-0005-0000-0000-000034690000}"/>
    <cellStyle name="Normal 33 10 6" xfId="26894" xr:uid="{00000000-0005-0000-0000-000035690000}"/>
    <cellStyle name="Normal 33 10 7" xfId="26895" xr:uid="{00000000-0005-0000-0000-000036690000}"/>
    <cellStyle name="Normal 33 10_Lcc_inputs" xfId="26896" xr:uid="{00000000-0005-0000-0000-000037690000}"/>
    <cellStyle name="Normal 33 11" xfId="26897" xr:uid="{00000000-0005-0000-0000-000038690000}"/>
    <cellStyle name="Normal 33 11 2" xfId="26898" xr:uid="{00000000-0005-0000-0000-000039690000}"/>
    <cellStyle name="Normal 33 11 2 2" xfId="26899" xr:uid="{00000000-0005-0000-0000-00003A690000}"/>
    <cellStyle name="Normal 33 11 2 3" xfId="26900" xr:uid="{00000000-0005-0000-0000-00003B690000}"/>
    <cellStyle name="Normal 33 11 3" xfId="26901" xr:uid="{00000000-0005-0000-0000-00003C690000}"/>
    <cellStyle name="Normal 33 11 3 2" xfId="26902" xr:uid="{00000000-0005-0000-0000-00003D690000}"/>
    <cellStyle name="Normal 33 11 4" xfId="26903" xr:uid="{00000000-0005-0000-0000-00003E690000}"/>
    <cellStyle name="Normal 33 11 5" xfId="26904" xr:uid="{00000000-0005-0000-0000-00003F690000}"/>
    <cellStyle name="Normal 33 11_Lcc_inputs" xfId="26905" xr:uid="{00000000-0005-0000-0000-000040690000}"/>
    <cellStyle name="Normal 33 12" xfId="26906" xr:uid="{00000000-0005-0000-0000-000041690000}"/>
    <cellStyle name="Normal 33 12 2" xfId="26907" xr:uid="{00000000-0005-0000-0000-000042690000}"/>
    <cellStyle name="Normal 33 12 2 2" xfId="26908" xr:uid="{00000000-0005-0000-0000-000043690000}"/>
    <cellStyle name="Normal 33 12 2 3" xfId="26909" xr:uid="{00000000-0005-0000-0000-000044690000}"/>
    <cellStyle name="Normal 33 12 3" xfId="26910" xr:uid="{00000000-0005-0000-0000-000045690000}"/>
    <cellStyle name="Normal 33 12 4" xfId="26911" xr:uid="{00000000-0005-0000-0000-000046690000}"/>
    <cellStyle name="Normal 33 12_Lcc_inputs" xfId="26912" xr:uid="{00000000-0005-0000-0000-000047690000}"/>
    <cellStyle name="Normal 33 13" xfId="26913" xr:uid="{00000000-0005-0000-0000-000048690000}"/>
    <cellStyle name="Normal 33 13 2" xfId="26914" xr:uid="{00000000-0005-0000-0000-000049690000}"/>
    <cellStyle name="Normal 33 13 3" xfId="26915" xr:uid="{00000000-0005-0000-0000-00004A690000}"/>
    <cellStyle name="Normal 33 14" xfId="26916" xr:uid="{00000000-0005-0000-0000-00004B690000}"/>
    <cellStyle name="Normal 33 14 2" xfId="26917" xr:uid="{00000000-0005-0000-0000-00004C690000}"/>
    <cellStyle name="Normal 33 15" xfId="26918" xr:uid="{00000000-0005-0000-0000-00004D690000}"/>
    <cellStyle name="Normal 33 16" xfId="26919" xr:uid="{00000000-0005-0000-0000-00004E690000}"/>
    <cellStyle name="Normal 33 2" xfId="26920" xr:uid="{00000000-0005-0000-0000-00004F690000}"/>
    <cellStyle name="Normal 33 2 10" xfId="26921" xr:uid="{00000000-0005-0000-0000-000050690000}"/>
    <cellStyle name="Normal 33 2 2" xfId="26922" xr:uid="{00000000-0005-0000-0000-000051690000}"/>
    <cellStyle name="Normal 33 2 2 2" xfId="26923" xr:uid="{00000000-0005-0000-0000-000052690000}"/>
    <cellStyle name="Normal 33 2 2 2 2" xfId="26924" xr:uid="{00000000-0005-0000-0000-000053690000}"/>
    <cellStyle name="Normal 33 2 2 2 2 2" xfId="26925" xr:uid="{00000000-0005-0000-0000-000054690000}"/>
    <cellStyle name="Normal 33 2 2 2 2 2 2" xfId="26926" xr:uid="{00000000-0005-0000-0000-000055690000}"/>
    <cellStyle name="Normal 33 2 2 2 2 3" xfId="26927" xr:uid="{00000000-0005-0000-0000-000056690000}"/>
    <cellStyle name="Normal 33 2 2 2 3" xfId="26928" xr:uid="{00000000-0005-0000-0000-000057690000}"/>
    <cellStyle name="Normal 33 2 2 2 3 2" xfId="26929" xr:uid="{00000000-0005-0000-0000-000058690000}"/>
    <cellStyle name="Normal 33 2 2 2 3 2 2" xfId="26930" xr:uid="{00000000-0005-0000-0000-000059690000}"/>
    <cellStyle name="Normal 33 2 2 2 3 3" xfId="26931" xr:uid="{00000000-0005-0000-0000-00005A690000}"/>
    <cellStyle name="Normal 33 2 2 2 4" xfId="26932" xr:uid="{00000000-0005-0000-0000-00005B690000}"/>
    <cellStyle name="Normal 33 2 2 2 4 2" xfId="26933" xr:uid="{00000000-0005-0000-0000-00005C690000}"/>
    <cellStyle name="Normal 33 2 2 2 5" xfId="26934" xr:uid="{00000000-0005-0000-0000-00005D690000}"/>
    <cellStyle name="Normal 33 2 2 2_Lcc_inputs" xfId="26935" xr:uid="{00000000-0005-0000-0000-00005E690000}"/>
    <cellStyle name="Normal 33 2 2 3" xfId="26936" xr:uid="{00000000-0005-0000-0000-00005F690000}"/>
    <cellStyle name="Normal 33 2 2 3 2" xfId="26937" xr:uid="{00000000-0005-0000-0000-000060690000}"/>
    <cellStyle name="Normal 33 2 2 3 2 2" xfId="26938" xr:uid="{00000000-0005-0000-0000-000061690000}"/>
    <cellStyle name="Normal 33 2 2 3 2 3" xfId="26939" xr:uid="{00000000-0005-0000-0000-000062690000}"/>
    <cellStyle name="Normal 33 2 2 3 3" xfId="26940" xr:uid="{00000000-0005-0000-0000-000063690000}"/>
    <cellStyle name="Normal 33 2 2 3 4" xfId="26941" xr:uid="{00000000-0005-0000-0000-000064690000}"/>
    <cellStyle name="Normal 33 2 2 3_Lcc_inputs" xfId="26942" xr:uid="{00000000-0005-0000-0000-000065690000}"/>
    <cellStyle name="Normal 33 2 2 4" xfId="26943" xr:uid="{00000000-0005-0000-0000-000066690000}"/>
    <cellStyle name="Normal 33 2 2 4 2" xfId="26944" xr:uid="{00000000-0005-0000-0000-000067690000}"/>
    <cellStyle name="Normal 33 2 2 4 2 2" xfId="26945" xr:uid="{00000000-0005-0000-0000-000068690000}"/>
    <cellStyle name="Normal 33 2 2 4 3" xfId="26946" xr:uid="{00000000-0005-0000-0000-000069690000}"/>
    <cellStyle name="Normal 33 2 2 5" xfId="26947" xr:uid="{00000000-0005-0000-0000-00006A690000}"/>
    <cellStyle name="Normal 33 2 2 5 2" xfId="26948" xr:uid="{00000000-0005-0000-0000-00006B690000}"/>
    <cellStyle name="Normal 33 2 2 6" xfId="26949" xr:uid="{00000000-0005-0000-0000-00006C690000}"/>
    <cellStyle name="Normal 33 2 2 7" xfId="26950" xr:uid="{00000000-0005-0000-0000-00006D690000}"/>
    <cellStyle name="Normal 33 2 2 8" xfId="26951" xr:uid="{00000000-0005-0000-0000-00006E690000}"/>
    <cellStyle name="Normal 33 2 2_Lcc_inputs" xfId="26952" xr:uid="{00000000-0005-0000-0000-00006F690000}"/>
    <cellStyle name="Normal 33 2 3" xfId="26953" xr:uid="{00000000-0005-0000-0000-000070690000}"/>
    <cellStyle name="Normal 33 2 3 2" xfId="26954" xr:uid="{00000000-0005-0000-0000-000071690000}"/>
    <cellStyle name="Normal 33 2 3 2 2" xfId="26955" xr:uid="{00000000-0005-0000-0000-000072690000}"/>
    <cellStyle name="Normal 33 2 3 2 2 2" xfId="26956" xr:uid="{00000000-0005-0000-0000-000073690000}"/>
    <cellStyle name="Normal 33 2 3 2 2 3" xfId="26957" xr:uid="{00000000-0005-0000-0000-000074690000}"/>
    <cellStyle name="Normal 33 2 3 2 3" xfId="26958" xr:uid="{00000000-0005-0000-0000-000075690000}"/>
    <cellStyle name="Normal 33 2 3 2 4" xfId="26959" xr:uid="{00000000-0005-0000-0000-000076690000}"/>
    <cellStyle name="Normal 33 2 3 2_Lcc_inputs" xfId="26960" xr:uid="{00000000-0005-0000-0000-000077690000}"/>
    <cellStyle name="Normal 33 2 3 3" xfId="26961" xr:uid="{00000000-0005-0000-0000-000078690000}"/>
    <cellStyle name="Normal 33 2 3 3 2" xfId="26962" xr:uid="{00000000-0005-0000-0000-000079690000}"/>
    <cellStyle name="Normal 33 2 3 3 2 2" xfId="26963" xr:uid="{00000000-0005-0000-0000-00007A690000}"/>
    <cellStyle name="Normal 33 2 3 3 3" xfId="26964" xr:uid="{00000000-0005-0000-0000-00007B690000}"/>
    <cellStyle name="Normal 33 2 3 4" xfId="26965" xr:uid="{00000000-0005-0000-0000-00007C690000}"/>
    <cellStyle name="Normal 33 2 3 4 2" xfId="26966" xr:uid="{00000000-0005-0000-0000-00007D690000}"/>
    <cellStyle name="Normal 33 2 3 5" xfId="26967" xr:uid="{00000000-0005-0000-0000-00007E690000}"/>
    <cellStyle name="Normal 33 2 3 6" xfId="26968" xr:uid="{00000000-0005-0000-0000-00007F690000}"/>
    <cellStyle name="Normal 33 2 3 7" xfId="26969" xr:uid="{00000000-0005-0000-0000-000080690000}"/>
    <cellStyle name="Normal 33 2 3_Lcc_inputs" xfId="26970" xr:uid="{00000000-0005-0000-0000-000081690000}"/>
    <cellStyle name="Normal 33 2 4" xfId="26971" xr:uid="{00000000-0005-0000-0000-000082690000}"/>
    <cellStyle name="Normal 33 2 4 2" xfId="26972" xr:uid="{00000000-0005-0000-0000-000083690000}"/>
    <cellStyle name="Normal 33 2 4 2 2" xfId="26973" xr:uid="{00000000-0005-0000-0000-000084690000}"/>
    <cellStyle name="Normal 33 2 4 2 3" xfId="26974" xr:uid="{00000000-0005-0000-0000-000085690000}"/>
    <cellStyle name="Normal 33 2 4 3" xfId="26975" xr:uid="{00000000-0005-0000-0000-000086690000}"/>
    <cellStyle name="Normal 33 2 4 3 2" xfId="26976" xr:uid="{00000000-0005-0000-0000-000087690000}"/>
    <cellStyle name="Normal 33 2 4 4" xfId="26977" xr:uid="{00000000-0005-0000-0000-000088690000}"/>
    <cellStyle name="Normal 33 2 4 5" xfId="26978" xr:uid="{00000000-0005-0000-0000-000089690000}"/>
    <cellStyle name="Normal 33 2 4_Lcc_inputs" xfId="26979" xr:uid="{00000000-0005-0000-0000-00008A690000}"/>
    <cellStyle name="Normal 33 2 5" xfId="26980" xr:uid="{00000000-0005-0000-0000-00008B690000}"/>
    <cellStyle name="Normal 33 2 5 2" xfId="26981" xr:uid="{00000000-0005-0000-0000-00008C690000}"/>
    <cellStyle name="Normal 33 2 5 2 2" xfId="26982" xr:uid="{00000000-0005-0000-0000-00008D690000}"/>
    <cellStyle name="Normal 33 2 5 2 3" xfId="26983" xr:uid="{00000000-0005-0000-0000-00008E690000}"/>
    <cellStyle name="Normal 33 2 5 3" xfId="26984" xr:uid="{00000000-0005-0000-0000-00008F690000}"/>
    <cellStyle name="Normal 33 2 5 3 2" xfId="26985" xr:uid="{00000000-0005-0000-0000-000090690000}"/>
    <cellStyle name="Normal 33 2 5 4" xfId="26986" xr:uid="{00000000-0005-0000-0000-000091690000}"/>
    <cellStyle name="Normal 33 2 5 5" xfId="26987" xr:uid="{00000000-0005-0000-0000-000092690000}"/>
    <cellStyle name="Normal 33 2 5_Lcc_inputs" xfId="26988" xr:uid="{00000000-0005-0000-0000-000093690000}"/>
    <cellStyle name="Normal 33 2 6" xfId="26989" xr:uid="{00000000-0005-0000-0000-000094690000}"/>
    <cellStyle name="Normal 33 2 6 2" xfId="26990" xr:uid="{00000000-0005-0000-0000-000095690000}"/>
    <cellStyle name="Normal 33 2 6 2 2" xfId="26991" xr:uid="{00000000-0005-0000-0000-000096690000}"/>
    <cellStyle name="Normal 33 2 6 3" xfId="26992" xr:uid="{00000000-0005-0000-0000-000097690000}"/>
    <cellStyle name="Normal 33 2 6 4" xfId="26993" xr:uid="{00000000-0005-0000-0000-000098690000}"/>
    <cellStyle name="Normal 33 2 6_Lcc_inputs" xfId="26994" xr:uid="{00000000-0005-0000-0000-000099690000}"/>
    <cellStyle name="Normal 33 2 7" xfId="26995" xr:uid="{00000000-0005-0000-0000-00009A690000}"/>
    <cellStyle name="Normal 33 2 7 2" xfId="26996" xr:uid="{00000000-0005-0000-0000-00009B690000}"/>
    <cellStyle name="Normal 33 2 7 3" xfId="26997" xr:uid="{00000000-0005-0000-0000-00009C690000}"/>
    <cellStyle name="Normal 33 2 8" xfId="26998" xr:uid="{00000000-0005-0000-0000-00009D690000}"/>
    <cellStyle name="Normal 33 2 8 2" xfId="26999" xr:uid="{00000000-0005-0000-0000-00009E690000}"/>
    <cellStyle name="Normal 33 2 9" xfId="27000" xr:uid="{00000000-0005-0000-0000-00009F690000}"/>
    <cellStyle name="Normal 33 2_Lcc_inputs" xfId="27001" xr:uid="{00000000-0005-0000-0000-0000A0690000}"/>
    <cellStyle name="Normal 33 3" xfId="27002" xr:uid="{00000000-0005-0000-0000-0000A1690000}"/>
    <cellStyle name="Normal 33 3 2" xfId="27003" xr:uid="{00000000-0005-0000-0000-0000A2690000}"/>
    <cellStyle name="Normal 33 3 2 2" xfId="27004" xr:uid="{00000000-0005-0000-0000-0000A3690000}"/>
    <cellStyle name="Normal 33 3 2 2 2" xfId="27005" xr:uid="{00000000-0005-0000-0000-0000A4690000}"/>
    <cellStyle name="Normal 33 3 2 2 2 2" xfId="27006" xr:uid="{00000000-0005-0000-0000-0000A5690000}"/>
    <cellStyle name="Normal 33 3 2 2 2 2 2" xfId="27007" xr:uid="{00000000-0005-0000-0000-0000A6690000}"/>
    <cellStyle name="Normal 33 3 2 2 2 3" xfId="27008" xr:uid="{00000000-0005-0000-0000-0000A7690000}"/>
    <cellStyle name="Normal 33 3 2 2 3" xfId="27009" xr:uid="{00000000-0005-0000-0000-0000A8690000}"/>
    <cellStyle name="Normal 33 3 2 2 3 2" xfId="27010" xr:uid="{00000000-0005-0000-0000-0000A9690000}"/>
    <cellStyle name="Normal 33 3 2 2 3 2 2" xfId="27011" xr:uid="{00000000-0005-0000-0000-0000AA690000}"/>
    <cellStyle name="Normal 33 3 2 2 3 3" xfId="27012" xr:uid="{00000000-0005-0000-0000-0000AB690000}"/>
    <cellStyle name="Normal 33 3 2 2 4" xfId="27013" xr:uid="{00000000-0005-0000-0000-0000AC690000}"/>
    <cellStyle name="Normal 33 3 2 2 4 2" xfId="27014" xr:uid="{00000000-0005-0000-0000-0000AD690000}"/>
    <cellStyle name="Normal 33 3 2 2 5" xfId="27015" xr:uid="{00000000-0005-0000-0000-0000AE690000}"/>
    <cellStyle name="Normal 33 3 2 2_Lcc_inputs" xfId="27016" xr:uid="{00000000-0005-0000-0000-0000AF690000}"/>
    <cellStyle name="Normal 33 3 2 3" xfId="27017" xr:uid="{00000000-0005-0000-0000-0000B0690000}"/>
    <cellStyle name="Normal 33 3 2 3 2" xfId="27018" xr:uid="{00000000-0005-0000-0000-0000B1690000}"/>
    <cellStyle name="Normal 33 3 2 3 2 2" xfId="27019" xr:uid="{00000000-0005-0000-0000-0000B2690000}"/>
    <cellStyle name="Normal 33 3 2 3 2 3" xfId="27020" xr:uid="{00000000-0005-0000-0000-0000B3690000}"/>
    <cellStyle name="Normal 33 3 2 3 3" xfId="27021" xr:uid="{00000000-0005-0000-0000-0000B4690000}"/>
    <cellStyle name="Normal 33 3 2 3 4" xfId="27022" xr:uid="{00000000-0005-0000-0000-0000B5690000}"/>
    <cellStyle name="Normal 33 3 2 3_Lcc_inputs" xfId="27023" xr:uid="{00000000-0005-0000-0000-0000B6690000}"/>
    <cellStyle name="Normal 33 3 2 4" xfId="27024" xr:uid="{00000000-0005-0000-0000-0000B7690000}"/>
    <cellStyle name="Normal 33 3 2 4 2" xfId="27025" xr:uid="{00000000-0005-0000-0000-0000B8690000}"/>
    <cellStyle name="Normal 33 3 2 4 2 2" xfId="27026" xr:uid="{00000000-0005-0000-0000-0000B9690000}"/>
    <cellStyle name="Normal 33 3 2 4 3" xfId="27027" xr:uid="{00000000-0005-0000-0000-0000BA690000}"/>
    <cellStyle name="Normal 33 3 2 5" xfId="27028" xr:uid="{00000000-0005-0000-0000-0000BB690000}"/>
    <cellStyle name="Normal 33 3 2 5 2" xfId="27029" xr:uid="{00000000-0005-0000-0000-0000BC690000}"/>
    <cellStyle name="Normal 33 3 2 6" xfId="27030" xr:uid="{00000000-0005-0000-0000-0000BD690000}"/>
    <cellStyle name="Normal 33 3 2 7" xfId="27031" xr:uid="{00000000-0005-0000-0000-0000BE690000}"/>
    <cellStyle name="Normal 33 3 2 8" xfId="27032" xr:uid="{00000000-0005-0000-0000-0000BF690000}"/>
    <cellStyle name="Normal 33 3 2_Lcc_inputs" xfId="27033" xr:uid="{00000000-0005-0000-0000-0000C0690000}"/>
    <cellStyle name="Normal 33 3 3" xfId="27034" xr:uid="{00000000-0005-0000-0000-0000C1690000}"/>
    <cellStyle name="Normal 33 3 3 2" xfId="27035" xr:uid="{00000000-0005-0000-0000-0000C2690000}"/>
    <cellStyle name="Normal 33 3 3 2 2" xfId="27036" xr:uid="{00000000-0005-0000-0000-0000C3690000}"/>
    <cellStyle name="Normal 33 3 3 2 2 2" xfId="27037" xr:uid="{00000000-0005-0000-0000-0000C4690000}"/>
    <cellStyle name="Normal 33 3 3 2 2 3" xfId="27038" xr:uid="{00000000-0005-0000-0000-0000C5690000}"/>
    <cellStyle name="Normal 33 3 3 2 3" xfId="27039" xr:uid="{00000000-0005-0000-0000-0000C6690000}"/>
    <cellStyle name="Normal 33 3 3 2 4" xfId="27040" xr:uid="{00000000-0005-0000-0000-0000C7690000}"/>
    <cellStyle name="Normal 33 3 3 2_Lcc_inputs" xfId="27041" xr:uid="{00000000-0005-0000-0000-0000C8690000}"/>
    <cellStyle name="Normal 33 3 3 3" xfId="27042" xr:uid="{00000000-0005-0000-0000-0000C9690000}"/>
    <cellStyle name="Normal 33 3 3 3 2" xfId="27043" xr:uid="{00000000-0005-0000-0000-0000CA690000}"/>
    <cellStyle name="Normal 33 3 3 3 2 2" xfId="27044" xr:uid="{00000000-0005-0000-0000-0000CB690000}"/>
    <cellStyle name="Normal 33 3 3 3 3" xfId="27045" xr:uid="{00000000-0005-0000-0000-0000CC690000}"/>
    <cellStyle name="Normal 33 3 3 4" xfId="27046" xr:uid="{00000000-0005-0000-0000-0000CD690000}"/>
    <cellStyle name="Normal 33 3 3 4 2" xfId="27047" xr:uid="{00000000-0005-0000-0000-0000CE690000}"/>
    <cellStyle name="Normal 33 3 3 5" xfId="27048" xr:uid="{00000000-0005-0000-0000-0000CF690000}"/>
    <cellStyle name="Normal 33 3 3 6" xfId="27049" xr:uid="{00000000-0005-0000-0000-0000D0690000}"/>
    <cellStyle name="Normal 33 3 3 7" xfId="27050" xr:uid="{00000000-0005-0000-0000-0000D1690000}"/>
    <cellStyle name="Normal 33 3 3_Lcc_inputs" xfId="27051" xr:uid="{00000000-0005-0000-0000-0000D2690000}"/>
    <cellStyle name="Normal 33 3 4" xfId="27052" xr:uid="{00000000-0005-0000-0000-0000D3690000}"/>
    <cellStyle name="Normal 33 3 4 2" xfId="27053" xr:uid="{00000000-0005-0000-0000-0000D4690000}"/>
    <cellStyle name="Normal 33 3 4 2 2" xfId="27054" xr:uid="{00000000-0005-0000-0000-0000D5690000}"/>
    <cellStyle name="Normal 33 3 4 2 3" xfId="27055" xr:uid="{00000000-0005-0000-0000-0000D6690000}"/>
    <cellStyle name="Normal 33 3 4 3" xfId="27056" xr:uid="{00000000-0005-0000-0000-0000D7690000}"/>
    <cellStyle name="Normal 33 3 4 3 2" xfId="27057" xr:uid="{00000000-0005-0000-0000-0000D8690000}"/>
    <cellStyle name="Normal 33 3 4 4" xfId="27058" xr:uid="{00000000-0005-0000-0000-0000D9690000}"/>
    <cellStyle name="Normal 33 3 4 5" xfId="27059" xr:uid="{00000000-0005-0000-0000-0000DA690000}"/>
    <cellStyle name="Normal 33 3 4_Lcc_inputs" xfId="27060" xr:uid="{00000000-0005-0000-0000-0000DB690000}"/>
    <cellStyle name="Normal 33 3 5" xfId="27061" xr:uid="{00000000-0005-0000-0000-0000DC690000}"/>
    <cellStyle name="Normal 33 3 5 2" xfId="27062" xr:uid="{00000000-0005-0000-0000-0000DD690000}"/>
    <cellStyle name="Normal 33 3 5 2 2" xfId="27063" xr:uid="{00000000-0005-0000-0000-0000DE690000}"/>
    <cellStyle name="Normal 33 3 5 2 3" xfId="27064" xr:uid="{00000000-0005-0000-0000-0000DF690000}"/>
    <cellStyle name="Normal 33 3 5 3" xfId="27065" xr:uid="{00000000-0005-0000-0000-0000E0690000}"/>
    <cellStyle name="Normal 33 3 5 4" xfId="27066" xr:uid="{00000000-0005-0000-0000-0000E1690000}"/>
    <cellStyle name="Normal 33 3 5_Lcc_inputs" xfId="27067" xr:uid="{00000000-0005-0000-0000-0000E2690000}"/>
    <cellStyle name="Normal 33 3 6" xfId="27068" xr:uid="{00000000-0005-0000-0000-0000E3690000}"/>
    <cellStyle name="Normal 33 3 6 2" xfId="27069" xr:uid="{00000000-0005-0000-0000-0000E4690000}"/>
    <cellStyle name="Normal 33 3 6 3" xfId="27070" xr:uid="{00000000-0005-0000-0000-0000E5690000}"/>
    <cellStyle name="Normal 33 3 7" xfId="27071" xr:uid="{00000000-0005-0000-0000-0000E6690000}"/>
    <cellStyle name="Normal 33 3 7 2" xfId="27072" xr:uid="{00000000-0005-0000-0000-0000E7690000}"/>
    <cellStyle name="Normal 33 3 8" xfId="27073" xr:uid="{00000000-0005-0000-0000-0000E8690000}"/>
    <cellStyle name="Normal 33 3 9" xfId="27074" xr:uid="{00000000-0005-0000-0000-0000E9690000}"/>
    <cellStyle name="Normal 33 3_Lcc_inputs" xfId="27075" xr:uid="{00000000-0005-0000-0000-0000EA690000}"/>
    <cellStyle name="Normal 33 4" xfId="27076" xr:uid="{00000000-0005-0000-0000-0000EB690000}"/>
    <cellStyle name="Normal 33 4 2" xfId="27077" xr:uid="{00000000-0005-0000-0000-0000EC690000}"/>
    <cellStyle name="Normal 33 4 2 2" xfId="27078" xr:uid="{00000000-0005-0000-0000-0000ED690000}"/>
    <cellStyle name="Normal 33 4 2 2 2" xfId="27079" xr:uid="{00000000-0005-0000-0000-0000EE690000}"/>
    <cellStyle name="Normal 33 4 2 2 2 2" xfId="27080" xr:uid="{00000000-0005-0000-0000-0000EF690000}"/>
    <cellStyle name="Normal 33 4 2 2 2 2 2" xfId="27081" xr:uid="{00000000-0005-0000-0000-0000F0690000}"/>
    <cellStyle name="Normal 33 4 2 2 2 3" xfId="27082" xr:uid="{00000000-0005-0000-0000-0000F1690000}"/>
    <cellStyle name="Normal 33 4 2 2 3" xfId="27083" xr:uid="{00000000-0005-0000-0000-0000F2690000}"/>
    <cellStyle name="Normal 33 4 2 2 3 2" xfId="27084" xr:uid="{00000000-0005-0000-0000-0000F3690000}"/>
    <cellStyle name="Normal 33 4 2 2 3 2 2" xfId="27085" xr:uid="{00000000-0005-0000-0000-0000F4690000}"/>
    <cellStyle name="Normal 33 4 2 2 3 3" xfId="27086" xr:uid="{00000000-0005-0000-0000-0000F5690000}"/>
    <cellStyle name="Normal 33 4 2 2 4" xfId="27087" xr:uid="{00000000-0005-0000-0000-0000F6690000}"/>
    <cellStyle name="Normal 33 4 2 2 4 2" xfId="27088" xr:uid="{00000000-0005-0000-0000-0000F7690000}"/>
    <cellStyle name="Normal 33 4 2 2 5" xfId="27089" xr:uid="{00000000-0005-0000-0000-0000F8690000}"/>
    <cellStyle name="Normal 33 4 2 2_Lcc_inputs" xfId="27090" xr:uid="{00000000-0005-0000-0000-0000F9690000}"/>
    <cellStyle name="Normal 33 4 2 3" xfId="27091" xr:uid="{00000000-0005-0000-0000-0000FA690000}"/>
    <cellStyle name="Normal 33 4 2 3 2" xfId="27092" xr:uid="{00000000-0005-0000-0000-0000FB690000}"/>
    <cellStyle name="Normal 33 4 2 3 2 2" xfId="27093" xr:uid="{00000000-0005-0000-0000-0000FC690000}"/>
    <cellStyle name="Normal 33 4 2 3 2 3" xfId="27094" xr:uid="{00000000-0005-0000-0000-0000FD690000}"/>
    <cellStyle name="Normal 33 4 2 3 3" xfId="27095" xr:uid="{00000000-0005-0000-0000-0000FE690000}"/>
    <cellStyle name="Normal 33 4 2 3 4" xfId="27096" xr:uid="{00000000-0005-0000-0000-0000FF690000}"/>
    <cellStyle name="Normal 33 4 2 3_Lcc_inputs" xfId="27097" xr:uid="{00000000-0005-0000-0000-0000006A0000}"/>
    <cellStyle name="Normal 33 4 2 4" xfId="27098" xr:uid="{00000000-0005-0000-0000-0000016A0000}"/>
    <cellStyle name="Normal 33 4 2 4 2" xfId="27099" xr:uid="{00000000-0005-0000-0000-0000026A0000}"/>
    <cellStyle name="Normal 33 4 2 4 2 2" xfId="27100" xr:uid="{00000000-0005-0000-0000-0000036A0000}"/>
    <cellStyle name="Normal 33 4 2 4 3" xfId="27101" xr:uid="{00000000-0005-0000-0000-0000046A0000}"/>
    <cellStyle name="Normal 33 4 2 5" xfId="27102" xr:uid="{00000000-0005-0000-0000-0000056A0000}"/>
    <cellStyle name="Normal 33 4 2 5 2" xfId="27103" xr:uid="{00000000-0005-0000-0000-0000066A0000}"/>
    <cellStyle name="Normal 33 4 2 6" xfId="27104" xr:uid="{00000000-0005-0000-0000-0000076A0000}"/>
    <cellStyle name="Normal 33 4 2 7" xfId="27105" xr:uid="{00000000-0005-0000-0000-0000086A0000}"/>
    <cellStyle name="Normal 33 4 2 8" xfId="27106" xr:uid="{00000000-0005-0000-0000-0000096A0000}"/>
    <cellStyle name="Normal 33 4 2_Lcc_inputs" xfId="27107" xr:uid="{00000000-0005-0000-0000-00000A6A0000}"/>
    <cellStyle name="Normal 33 4 3" xfId="27108" xr:uid="{00000000-0005-0000-0000-00000B6A0000}"/>
    <cellStyle name="Normal 33 4 3 2" xfId="27109" xr:uid="{00000000-0005-0000-0000-00000C6A0000}"/>
    <cellStyle name="Normal 33 4 3 2 2" xfId="27110" xr:uid="{00000000-0005-0000-0000-00000D6A0000}"/>
    <cellStyle name="Normal 33 4 3 2 2 2" xfId="27111" xr:uid="{00000000-0005-0000-0000-00000E6A0000}"/>
    <cellStyle name="Normal 33 4 3 2 3" xfId="27112" xr:uid="{00000000-0005-0000-0000-00000F6A0000}"/>
    <cellStyle name="Normal 33 4 3 3" xfId="27113" xr:uid="{00000000-0005-0000-0000-0000106A0000}"/>
    <cellStyle name="Normal 33 4 3 3 2" xfId="27114" xr:uid="{00000000-0005-0000-0000-0000116A0000}"/>
    <cellStyle name="Normal 33 4 3 3 2 2" xfId="27115" xr:uid="{00000000-0005-0000-0000-0000126A0000}"/>
    <cellStyle name="Normal 33 4 3 3 3" xfId="27116" xr:uid="{00000000-0005-0000-0000-0000136A0000}"/>
    <cellStyle name="Normal 33 4 3 4" xfId="27117" xr:uid="{00000000-0005-0000-0000-0000146A0000}"/>
    <cellStyle name="Normal 33 4 3 4 2" xfId="27118" xr:uid="{00000000-0005-0000-0000-0000156A0000}"/>
    <cellStyle name="Normal 33 4 3 5" xfId="27119" xr:uid="{00000000-0005-0000-0000-0000166A0000}"/>
    <cellStyle name="Normal 33 4 3_Lcc_inputs" xfId="27120" xr:uid="{00000000-0005-0000-0000-0000176A0000}"/>
    <cellStyle name="Normal 33 4 4" xfId="27121" xr:uid="{00000000-0005-0000-0000-0000186A0000}"/>
    <cellStyle name="Normal 33 4 4 2" xfId="27122" xr:uid="{00000000-0005-0000-0000-0000196A0000}"/>
    <cellStyle name="Normal 33 4 4 2 2" xfId="27123" xr:uid="{00000000-0005-0000-0000-00001A6A0000}"/>
    <cellStyle name="Normal 33 4 4 2 3" xfId="27124" xr:uid="{00000000-0005-0000-0000-00001B6A0000}"/>
    <cellStyle name="Normal 33 4 4 3" xfId="27125" xr:uid="{00000000-0005-0000-0000-00001C6A0000}"/>
    <cellStyle name="Normal 33 4 4 4" xfId="27126" xr:uid="{00000000-0005-0000-0000-00001D6A0000}"/>
    <cellStyle name="Normal 33 4 4_Lcc_inputs" xfId="27127" xr:uid="{00000000-0005-0000-0000-00001E6A0000}"/>
    <cellStyle name="Normal 33 4 5" xfId="27128" xr:uid="{00000000-0005-0000-0000-00001F6A0000}"/>
    <cellStyle name="Normal 33 4 5 2" xfId="27129" xr:uid="{00000000-0005-0000-0000-0000206A0000}"/>
    <cellStyle name="Normal 33 4 5 2 2" xfId="27130" xr:uid="{00000000-0005-0000-0000-0000216A0000}"/>
    <cellStyle name="Normal 33 4 5 3" xfId="27131" xr:uid="{00000000-0005-0000-0000-0000226A0000}"/>
    <cellStyle name="Normal 33 4 6" xfId="27132" xr:uid="{00000000-0005-0000-0000-0000236A0000}"/>
    <cellStyle name="Normal 33 4 6 2" xfId="27133" xr:uid="{00000000-0005-0000-0000-0000246A0000}"/>
    <cellStyle name="Normal 33 4 7" xfId="27134" xr:uid="{00000000-0005-0000-0000-0000256A0000}"/>
    <cellStyle name="Normal 33 4 8" xfId="27135" xr:uid="{00000000-0005-0000-0000-0000266A0000}"/>
    <cellStyle name="Normal 33 4 9" xfId="27136" xr:uid="{00000000-0005-0000-0000-0000276A0000}"/>
    <cellStyle name="Normal 33 4_Lcc_inputs" xfId="27137" xr:uid="{00000000-0005-0000-0000-0000286A0000}"/>
    <cellStyle name="Normal 33 5" xfId="27138" xr:uid="{00000000-0005-0000-0000-0000296A0000}"/>
    <cellStyle name="Normal 33 5 2" xfId="27139" xr:uid="{00000000-0005-0000-0000-00002A6A0000}"/>
    <cellStyle name="Normal 33 5 2 2" xfId="27140" xr:uid="{00000000-0005-0000-0000-00002B6A0000}"/>
    <cellStyle name="Normal 33 5 2 2 2" xfId="27141" xr:uid="{00000000-0005-0000-0000-00002C6A0000}"/>
    <cellStyle name="Normal 33 5 2 2 2 2" xfId="27142" xr:uid="{00000000-0005-0000-0000-00002D6A0000}"/>
    <cellStyle name="Normal 33 5 2 2 2 2 2" xfId="27143" xr:uid="{00000000-0005-0000-0000-00002E6A0000}"/>
    <cellStyle name="Normal 33 5 2 2 2 3" xfId="27144" xr:uid="{00000000-0005-0000-0000-00002F6A0000}"/>
    <cellStyle name="Normal 33 5 2 2 3" xfId="27145" xr:uid="{00000000-0005-0000-0000-0000306A0000}"/>
    <cellStyle name="Normal 33 5 2 2 3 2" xfId="27146" xr:uid="{00000000-0005-0000-0000-0000316A0000}"/>
    <cellStyle name="Normal 33 5 2 2 3 2 2" xfId="27147" xr:uid="{00000000-0005-0000-0000-0000326A0000}"/>
    <cellStyle name="Normal 33 5 2 2 3 3" xfId="27148" xr:uid="{00000000-0005-0000-0000-0000336A0000}"/>
    <cellStyle name="Normal 33 5 2 2 4" xfId="27149" xr:uid="{00000000-0005-0000-0000-0000346A0000}"/>
    <cellStyle name="Normal 33 5 2 2 4 2" xfId="27150" xr:uid="{00000000-0005-0000-0000-0000356A0000}"/>
    <cellStyle name="Normal 33 5 2 2 5" xfId="27151" xr:uid="{00000000-0005-0000-0000-0000366A0000}"/>
    <cellStyle name="Normal 33 5 2 2_Lcc_inputs" xfId="27152" xr:uid="{00000000-0005-0000-0000-0000376A0000}"/>
    <cellStyle name="Normal 33 5 2 3" xfId="27153" xr:uid="{00000000-0005-0000-0000-0000386A0000}"/>
    <cellStyle name="Normal 33 5 2 3 2" xfId="27154" xr:uid="{00000000-0005-0000-0000-0000396A0000}"/>
    <cellStyle name="Normal 33 5 2 3 2 2" xfId="27155" xr:uid="{00000000-0005-0000-0000-00003A6A0000}"/>
    <cellStyle name="Normal 33 5 2 3 2 3" xfId="27156" xr:uid="{00000000-0005-0000-0000-00003B6A0000}"/>
    <cellStyle name="Normal 33 5 2 3 3" xfId="27157" xr:uid="{00000000-0005-0000-0000-00003C6A0000}"/>
    <cellStyle name="Normal 33 5 2 3 4" xfId="27158" xr:uid="{00000000-0005-0000-0000-00003D6A0000}"/>
    <cellStyle name="Normal 33 5 2 3_Lcc_inputs" xfId="27159" xr:uid="{00000000-0005-0000-0000-00003E6A0000}"/>
    <cellStyle name="Normal 33 5 2 4" xfId="27160" xr:uid="{00000000-0005-0000-0000-00003F6A0000}"/>
    <cellStyle name="Normal 33 5 2 4 2" xfId="27161" xr:uid="{00000000-0005-0000-0000-0000406A0000}"/>
    <cellStyle name="Normal 33 5 2 4 2 2" xfId="27162" xr:uid="{00000000-0005-0000-0000-0000416A0000}"/>
    <cellStyle name="Normal 33 5 2 4 3" xfId="27163" xr:uid="{00000000-0005-0000-0000-0000426A0000}"/>
    <cellStyle name="Normal 33 5 2 5" xfId="27164" xr:uid="{00000000-0005-0000-0000-0000436A0000}"/>
    <cellStyle name="Normal 33 5 2 5 2" xfId="27165" xr:uid="{00000000-0005-0000-0000-0000446A0000}"/>
    <cellStyle name="Normal 33 5 2 6" xfId="27166" xr:uid="{00000000-0005-0000-0000-0000456A0000}"/>
    <cellStyle name="Normal 33 5 2 7" xfId="27167" xr:uid="{00000000-0005-0000-0000-0000466A0000}"/>
    <cellStyle name="Normal 33 5 2 8" xfId="27168" xr:uid="{00000000-0005-0000-0000-0000476A0000}"/>
    <cellStyle name="Normal 33 5 2_Lcc_inputs" xfId="27169" xr:uid="{00000000-0005-0000-0000-0000486A0000}"/>
    <cellStyle name="Normal 33 5 3" xfId="27170" xr:uid="{00000000-0005-0000-0000-0000496A0000}"/>
    <cellStyle name="Normal 33 5 3 2" xfId="27171" xr:uid="{00000000-0005-0000-0000-00004A6A0000}"/>
    <cellStyle name="Normal 33 5 3 2 2" xfId="27172" xr:uid="{00000000-0005-0000-0000-00004B6A0000}"/>
    <cellStyle name="Normal 33 5 3 2 2 2" xfId="27173" xr:uid="{00000000-0005-0000-0000-00004C6A0000}"/>
    <cellStyle name="Normal 33 5 3 2 3" xfId="27174" xr:uid="{00000000-0005-0000-0000-00004D6A0000}"/>
    <cellStyle name="Normal 33 5 3 3" xfId="27175" xr:uid="{00000000-0005-0000-0000-00004E6A0000}"/>
    <cellStyle name="Normal 33 5 3 3 2" xfId="27176" xr:uid="{00000000-0005-0000-0000-00004F6A0000}"/>
    <cellStyle name="Normal 33 5 3 3 2 2" xfId="27177" xr:uid="{00000000-0005-0000-0000-0000506A0000}"/>
    <cellStyle name="Normal 33 5 3 3 3" xfId="27178" xr:uid="{00000000-0005-0000-0000-0000516A0000}"/>
    <cellStyle name="Normal 33 5 3 4" xfId="27179" xr:uid="{00000000-0005-0000-0000-0000526A0000}"/>
    <cellStyle name="Normal 33 5 3 4 2" xfId="27180" xr:uid="{00000000-0005-0000-0000-0000536A0000}"/>
    <cellStyle name="Normal 33 5 3 5" xfId="27181" xr:uid="{00000000-0005-0000-0000-0000546A0000}"/>
    <cellStyle name="Normal 33 5 3_Lcc_inputs" xfId="27182" xr:uid="{00000000-0005-0000-0000-0000556A0000}"/>
    <cellStyle name="Normal 33 5 4" xfId="27183" xr:uid="{00000000-0005-0000-0000-0000566A0000}"/>
    <cellStyle name="Normal 33 5 4 2" xfId="27184" xr:uid="{00000000-0005-0000-0000-0000576A0000}"/>
    <cellStyle name="Normal 33 5 4 2 2" xfId="27185" xr:uid="{00000000-0005-0000-0000-0000586A0000}"/>
    <cellStyle name="Normal 33 5 4 2 3" xfId="27186" xr:uid="{00000000-0005-0000-0000-0000596A0000}"/>
    <cellStyle name="Normal 33 5 4 3" xfId="27187" xr:uid="{00000000-0005-0000-0000-00005A6A0000}"/>
    <cellStyle name="Normal 33 5 4 4" xfId="27188" xr:uid="{00000000-0005-0000-0000-00005B6A0000}"/>
    <cellStyle name="Normal 33 5 4_Lcc_inputs" xfId="27189" xr:uid="{00000000-0005-0000-0000-00005C6A0000}"/>
    <cellStyle name="Normal 33 5 5" xfId="27190" xr:uid="{00000000-0005-0000-0000-00005D6A0000}"/>
    <cellStyle name="Normal 33 5 5 2" xfId="27191" xr:uid="{00000000-0005-0000-0000-00005E6A0000}"/>
    <cellStyle name="Normal 33 5 5 2 2" xfId="27192" xr:uid="{00000000-0005-0000-0000-00005F6A0000}"/>
    <cellStyle name="Normal 33 5 5 3" xfId="27193" xr:uid="{00000000-0005-0000-0000-0000606A0000}"/>
    <cellStyle name="Normal 33 5 6" xfId="27194" xr:uid="{00000000-0005-0000-0000-0000616A0000}"/>
    <cellStyle name="Normal 33 5 6 2" xfId="27195" xr:uid="{00000000-0005-0000-0000-0000626A0000}"/>
    <cellStyle name="Normal 33 5 7" xfId="27196" xr:uid="{00000000-0005-0000-0000-0000636A0000}"/>
    <cellStyle name="Normal 33 5 8" xfId="27197" xr:uid="{00000000-0005-0000-0000-0000646A0000}"/>
    <cellStyle name="Normal 33 5 9" xfId="27198" xr:uid="{00000000-0005-0000-0000-0000656A0000}"/>
    <cellStyle name="Normal 33 5_Lcc_inputs" xfId="27199" xr:uid="{00000000-0005-0000-0000-0000666A0000}"/>
    <cellStyle name="Normal 33 6" xfId="27200" xr:uid="{00000000-0005-0000-0000-0000676A0000}"/>
    <cellStyle name="Normal 33 6 2" xfId="27201" xr:uid="{00000000-0005-0000-0000-0000686A0000}"/>
    <cellStyle name="Normal 33 6 2 2" xfId="27202" xr:uid="{00000000-0005-0000-0000-0000696A0000}"/>
    <cellStyle name="Normal 33 6 2 2 2" xfId="27203" xr:uid="{00000000-0005-0000-0000-00006A6A0000}"/>
    <cellStyle name="Normal 33 6 2 2 2 2" xfId="27204" xr:uid="{00000000-0005-0000-0000-00006B6A0000}"/>
    <cellStyle name="Normal 33 6 2 2 2 2 2" xfId="27205" xr:uid="{00000000-0005-0000-0000-00006C6A0000}"/>
    <cellStyle name="Normal 33 6 2 2 2 3" xfId="27206" xr:uid="{00000000-0005-0000-0000-00006D6A0000}"/>
    <cellStyle name="Normal 33 6 2 2 3" xfId="27207" xr:uid="{00000000-0005-0000-0000-00006E6A0000}"/>
    <cellStyle name="Normal 33 6 2 2 3 2" xfId="27208" xr:uid="{00000000-0005-0000-0000-00006F6A0000}"/>
    <cellStyle name="Normal 33 6 2 2 3 2 2" xfId="27209" xr:uid="{00000000-0005-0000-0000-0000706A0000}"/>
    <cellStyle name="Normal 33 6 2 2 3 3" xfId="27210" xr:uid="{00000000-0005-0000-0000-0000716A0000}"/>
    <cellStyle name="Normal 33 6 2 2 4" xfId="27211" xr:uid="{00000000-0005-0000-0000-0000726A0000}"/>
    <cellStyle name="Normal 33 6 2 2 4 2" xfId="27212" xr:uid="{00000000-0005-0000-0000-0000736A0000}"/>
    <cellStyle name="Normal 33 6 2 2 5" xfId="27213" xr:uid="{00000000-0005-0000-0000-0000746A0000}"/>
    <cellStyle name="Normal 33 6 2 2_Lcc_inputs" xfId="27214" xr:uid="{00000000-0005-0000-0000-0000756A0000}"/>
    <cellStyle name="Normal 33 6 2 3" xfId="27215" xr:uid="{00000000-0005-0000-0000-0000766A0000}"/>
    <cellStyle name="Normal 33 6 2 3 2" xfId="27216" xr:uid="{00000000-0005-0000-0000-0000776A0000}"/>
    <cellStyle name="Normal 33 6 2 3 2 2" xfId="27217" xr:uid="{00000000-0005-0000-0000-0000786A0000}"/>
    <cellStyle name="Normal 33 6 2 3 2 3" xfId="27218" xr:uid="{00000000-0005-0000-0000-0000796A0000}"/>
    <cellStyle name="Normal 33 6 2 3 3" xfId="27219" xr:uid="{00000000-0005-0000-0000-00007A6A0000}"/>
    <cellStyle name="Normal 33 6 2 3 4" xfId="27220" xr:uid="{00000000-0005-0000-0000-00007B6A0000}"/>
    <cellStyle name="Normal 33 6 2 3_Lcc_inputs" xfId="27221" xr:uid="{00000000-0005-0000-0000-00007C6A0000}"/>
    <cellStyle name="Normal 33 6 2 4" xfId="27222" xr:uid="{00000000-0005-0000-0000-00007D6A0000}"/>
    <cellStyle name="Normal 33 6 2 4 2" xfId="27223" xr:uid="{00000000-0005-0000-0000-00007E6A0000}"/>
    <cellStyle name="Normal 33 6 2 4 2 2" xfId="27224" xr:uid="{00000000-0005-0000-0000-00007F6A0000}"/>
    <cellStyle name="Normal 33 6 2 4 3" xfId="27225" xr:uid="{00000000-0005-0000-0000-0000806A0000}"/>
    <cellStyle name="Normal 33 6 2 5" xfId="27226" xr:uid="{00000000-0005-0000-0000-0000816A0000}"/>
    <cellStyle name="Normal 33 6 2 5 2" xfId="27227" xr:uid="{00000000-0005-0000-0000-0000826A0000}"/>
    <cellStyle name="Normal 33 6 2 6" xfId="27228" xr:uid="{00000000-0005-0000-0000-0000836A0000}"/>
    <cellStyle name="Normal 33 6 2 7" xfId="27229" xr:uid="{00000000-0005-0000-0000-0000846A0000}"/>
    <cellStyle name="Normal 33 6 2 8" xfId="27230" xr:uid="{00000000-0005-0000-0000-0000856A0000}"/>
    <cellStyle name="Normal 33 6 2_Lcc_inputs" xfId="27231" xr:uid="{00000000-0005-0000-0000-0000866A0000}"/>
    <cellStyle name="Normal 33 6 3" xfId="27232" xr:uid="{00000000-0005-0000-0000-0000876A0000}"/>
    <cellStyle name="Normal 33 6 3 2" xfId="27233" xr:uid="{00000000-0005-0000-0000-0000886A0000}"/>
    <cellStyle name="Normal 33 6 3 2 2" xfId="27234" xr:uid="{00000000-0005-0000-0000-0000896A0000}"/>
    <cellStyle name="Normal 33 6 3 2 2 2" xfId="27235" xr:uid="{00000000-0005-0000-0000-00008A6A0000}"/>
    <cellStyle name="Normal 33 6 3 2 3" xfId="27236" xr:uid="{00000000-0005-0000-0000-00008B6A0000}"/>
    <cellStyle name="Normal 33 6 3 3" xfId="27237" xr:uid="{00000000-0005-0000-0000-00008C6A0000}"/>
    <cellStyle name="Normal 33 6 3 3 2" xfId="27238" xr:uid="{00000000-0005-0000-0000-00008D6A0000}"/>
    <cellStyle name="Normal 33 6 3 3 2 2" xfId="27239" xr:uid="{00000000-0005-0000-0000-00008E6A0000}"/>
    <cellStyle name="Normal 33 6 3 3 3" xfId="27240" xr:uid="{00000000-0005-0000-0000-00008F6A0000}"/>
    <cellStyle name="Normal 33 6 3 4" xfId="27241" xr:uid="{00000000-0005-0000-0000-0000906A0000}"/>
    <cellStyle name="Normal 33 6 3 4 2" xfId="27242" xr:uid="{00000000-0005-0000-0000-0000916A0000}"/>
    <cellStyle name="Normal 33 6 3 5" xfId="27243" xr:uid="{00000000-0005-0000-0000-0000926A0000}"/>
    <cellStyle name="Normal 33 6 3_Lcc_inputs" xfId="27244" xr:uid="{00000000-0005-0000-0000-0000936A0000}"/>
    <cellStyle name="Normal 33 6 4" xfId="27245" xr:uid="{00000000-0005-0000-0000-0000946A0000}"/>
    <cellStyle name="Normal 33 6 4 2" xfId="27246" xr:uid="{00000000-0005-0000-0000-0000956A0000}"/>
    <cellStyle name="Normal 33 6 4 2 2" xfId="27247" xr:uid="{00000000-0005-0000-0000-0000966A0000}"/>
    <cellStyle name="Normal 33 6 4 2 3" xfId="27248" xr:uid="{00000000-0005-0000-0000-0000976A0000}"/>
    <cellStyle name="Normal 33 6 4 3" xfId="27249" xr:uid="{00000000-0005-0000-0000-0000986A0000}"/>
    <cellStyle name="Normal 33 6 4 4" xfId="27250" xr:uid="{00000000-0005-0000-0000-0000996A0000}"/>
    <cellStyle name="Normal 33 6 4_Lcc_inputs" xfId="27251" xr:uid="{00000000-0005-0000-0000-00009A6A0000}"/>
    <cellStyle name="Normal 33 6 5" xfId="27252" xr:uid="{00000000-0005-0000-0000-00009B6A0000}"/>
    <cellStyle name="Normal 33 6 5 2" xfId="27253" xr:uid="{00000000-0005-0000-0000-00009C6A0000}"/>
    <cellStyle name="Normal 33 6 5 2 2" xfId="27254" xr:uid="{00000000-0005-0000-0000-00009D6A0000}"/>
    <cellStyle name="Normal 33 6 5 3" xfId="27255" xr:uid="{00000000-0005-0000-0000-00009E6A0000}"/>
    <cellStyle name="Normal 33 6 6" xfId="27256" xr:uid="{00000000-0005-0000-0000-00009F6A0000}"/>
    <cellStyle name="Normal 33 6 6 2" xfId="27257" xr:uid="{00000000-0005-0000-0000-0000A06A0000}"/>
    <cellStyle name="Normal 33 6 7" xfId="27258" xr:uid="{00000000-0005-0000-0000-0000A16A0000}"/>
    <cellStyle name="Normal 33 6 8" xfId="27259" xr:uid="{00000000-0005-0000-0000-0000A26A0000}"/>
    <cellStyle name="Normal 33 6 9" xfId="27260" xr:uid="{00000000-0005-0000-0000-0000A36A0000}"/>
    <cellStyle name="Normal 33 6_Lcc_inputs" xfId="27261" xr:uid="{00000000-0005-0000-0000-0000A46A0000}"/>
    <cellStyle name="Normal 33 7" xfId="27262" xr:uid="{00000000-0005-0000-0000-0000A56A0000}"/>
    <cellStyle name="Normal 33 7 2" xfId="27263" xr:uid="{00000000-0005-0000-0000-0000A66A0000}"/>
    <cellStyle name="Normal 33 7 2 2" xfId="27264" xr:uid="{00000000-0005-0000-0000-0000A76A0000}"/>
    <cellStyle name="Normal 33 7 2 2 2" xfId="27265" xr:uid="{00000000-0005-0000-0000-0000A86A0000}"/>
    <cellStyle name="Normal 33 7 2 2 2 2" xfId="27266" xr:uid="{00000000-0005-0000-0000-0000A96A0000}"/>
    <cellStyle name="Normal 33 7 2 2 2 2 2" xfId="27267" xr:uid="{00000000-0005-0000-0000-0000AA6A0000}"/>
    <cellStyle name="Normal 33 7 2 2 2 3" xfId="27268" xr:uid="{00000000-0005-0000-0000-0000AB6A0000}"/>
    <cellStyle name="Normal 33 7 2 2 3" xfId="27269" xr:uid="{00000000-0005-0000-0000-0000AC6A0000}"/>
    <cellStyle name="Normal 33 7 2 2 3 2" xfId="27270" xr:uid="{00000000-0005-0000-0000-0000AD6A0000}"/>
    <cellStyle name="Normal 33 7 2 2 3 2 2" xfId="27271" xr:uid="{00000000-0005-0000-0000-0000AE6A0000}"/>
    <cellStyle name="Normal 33 7 2 2 3 3" xfId="27272" xr:uid="{00000000-0005-0000-0000-0000AF6A0000}"/>
    <cellStyle name="Normal 33 7 2 2 4" xfId="27273" xr:uid="{00000000-0005-0000-0000-0000B06A0000}"/>
    <cellStyle name="Normal 33 7 2 2 4 2" xfId="27274" xr:uid="{00000000-0005-0000-0000-0000B16A0000}"/>
    <cellStyle name="Normal 33 7 2 2 5" xfId="27275" xr:uid="{00000000-0005-0000-0000-0000B26A0000}"/>
    <cellStyle name="Normal 33 7 2 2_Lcc_inputs" xfId="27276" xr:uid="{00000000-0005-0000-0000-0000B36A0000}"/>
    <cellStyle name="Normal 33 7 2 3" xfId="27277" xr:uid="{00000000-0005-0000-0000-0000B46A0000}"/>
    <cellStyle name="Normal 33 7 2 3 2" xfId="27278" xr:uid="{00000000-0005-0000-0000-0000B56A0000}"/>
    <cellStyle name="Normal 33 7 2 3 2 2" xfId="27279" xr:uid="{00000000-0005-0000-0000-0000B66A0000}"/>
    <cellStyle name="Normal 33 7 2 3 2 3" xfId="27280" xr:uid="{00000000-0005-0000-0000-0000B76A0000}"/>
    <cellStyle name="Normal 33 7 2 3 3" xfId="27281" xr:uid="{00000000-0005-0000-0000-0000B86A0000}"/>
    <cellStyle name="Normal 33 7 2 3 4" xfId="27282" xr:uid="{00000000-0005-0000-0000-0000B96A0000}"/>
    <cellStyle name="Normal 33 7 2 3_Lcc_inputs" xfId="27283" xr:uid="{00000000-0005-0000-0000-0000BA6A0000}"/>
    <cellStyle name="Normal 33 7 2 4" xfId="27284" xr:uid="{00000000-0005-0000-0000-0000BB6A0000}"/>
    <cellStyle name="Normal 33 7 2 4 2" xfId="27285" xr:uid="{00000000-0005-0000-0000-0000BC6A0000}"/>
    <cellStyle name="Normal 33 7 2 4 2 2" xfId="27286" xr:uid="{00000000-0005-0000-0000-0000BD6A0000}"/>
    <cellStyle name="Normal 33 7 2 4 3" xfId="27287" xr:uid="{00000000-0005-0000-0000-0000BE6A0000}"/>
    <cellStyle name="Normal 33 7 2 5" xfId="27288" xr:uid="{00000000-0005-0000-0000-0000BF6A0000}"/>
    <cellStyle name="Normal 33 7 2 5 2" xfId="27289" xr:uid="{00000000-0005-0000-0000-0000C06A0000}"/>
    <cellStyle name="Normal 33 7 2 6" xfId="27290" xr:uid="{00000000-0005-0000-0000-0000C16A0000}"/>
    <cellStyle name="Normal 33 7 2 7" xfId="27291" xr:uid="{00000000-0005-0000-0000-0000C26A0000}"/>
    <cellStyle name="Normal 33 7 2 8" xfId="27292" xr:uid="{00000000-0005-0000-0000-0000C36A0000}"/>
    <cellStyle name="Normal 33 7 2_Lcc_inputs" xfId="27293" xr:uid="{00000000-0005-0000-0000-0000C46A0000}"/>
    <cellStyle name="Normal 33 7 3" xfId="27294" xr:uid="{00000000-0005-0000-0000-0000C56A0000}"/>
    <cellStyle name="Normal 33 7 3 2" xfId="27295" xr:uid="{00000000-0005-0000-0000-0000C66A0000}"/>
    <cellStyle name="Normal 33 7 3 2 2" xfId="27296" xr:uid="{00000000-0005-0000-0000-0000C76A0000}"/>
    <cellStyle name="Normal 33 7 3 2 2 2" xfId="27297" xr:uid="{00000000-0005-0000-0000-0000C86A0000}"/>
    <cellStyle name="Normal 33 7 3 2 3" xfId="27298" xr:uid="{00000000-0005-0000-0000-0000C96A0000}"/>
    <cellStyle name="Normal 33 7 3 3" xfId="27299" xr:uid="{00000000-0005-0000-0000-0000CA6A0000}"/>
    <cellStyle name="Normal 33 7 3 3 2" xfId="27300" xr:uid="{00000000-0005-0000-0000-0000CB6A0000}"/>
    <cellStyle name="Normal 33 7 3 3 2 2" xfId="27301" xr:uid="{00000000-0005-0000-0000-0000CC6A0000}"/>
    <cellStyle name="Normal 33 7 3 3 3" xfId="27302" xr:uid="{00000000-0005-0000-0000-0000CD6A0000}"/>
    <cellStyle name="Normal 33 7 3 4" xfId="27303" xr:uid="{00000000-0005-0000-0000-0000CE6A0000}"/>
    <cellStyle name="Normal 33 7 3 4 2" xfId="27304" xr:uid="{00000000-0005-0000-0000-0000CF6A0000}"/>
    <cellStyle name="Normal 33 7 3 5" xfId="27305" xr:uid="{00000000-0005-0000-0000-0000D06A0000}"/>
    <cellStyle name="Normal 33 7 3_Lcc_inputs" xfId="27306" xr:uid="{00000000-0005-0000-0000-0000D16A0000}"/>
    <cellStyle name="Normal 33 7 4" xfId="27307" xr:uid="{00000000-0005-0000-0000-0000D26A0000}"/>
    <cellStyle name="Normal 33 7 4 2" xfId="27308" xr:uid="{00000000-0005-0000-0000-0000D36A0000}"/>
    <cellStyle name="Normal 33 7 4 2 2" xfId="27309" xr:uid="{00000000-0005-0000-0000-0000D46A0000}"/>
    <cellStyle name="Normal 33 7 4 2 3" xfId="27310" xr:uid="{00000000-0005-0000-0000-0000D56A0000}"/>
    <cellStyle name="Normal 33 7 4 3" xfId="27311" xr:uid="{00000000-0005-0000-0000-0000D66A0000}"/>
    <cellStyle name="Normal 33 7 4 4" xfId="27312" xr:uid="{00000000-0005-0000-0000-0000D76A0000}"/>
    <cellStyle name="Normal 33 7 4_Lcc_inputs" xfId="27313" xr:uid="{00000000-0005-0000-0000-0000D86A0000}"/>
    <cellStyle name="Normal 33 7 5" xfId="27314" xr:uid="{00000000-0005-0000-0000-0000D96A0000}"/>
    <cellStyle name="Normal 33 7 5 2" xfId="27315" xr:uid="{00000000-0005-0000-0000-0000DA6A0000}"/>
    <cellStyle name="Normal 33 7 5 2 2" xfId="27316" xr:uid="{00000000-0005-0000-0000-0000DB6A0000}"/>
    <cellStyle name="Normal 33 7 5 3" xfId="27317" xr:uid="{00000000-0005-0000-0000-0000DC6A0000}"/>
    <cellStyle name="Normal 33 7 6" xfId="27318" xr:uid="{00000000-0005-0000-0000-0000DD6A0000}"/>
    <cellStyle name="Normal 33 7 6 2" xfId="27319" xr:uid="{00000000-0005-0000-0000-0000DE6A0000}"/>
    <cellStyle name="Normal 33 7 7" xfId="27320" xr:uid="{00000000-0005-0000-0000-0000DF6A0000}"/>
    <cellStyle name="Normal 33 7 8" xfId="27321" xr:uid="{00000000-0005-0000-0000-0000E06A0000}"/>
    <cellStyle name="Normal 33 7 9" xfId="27322" xr:uid="{00000000-0005-0000-0000-0000E16A0000}"/>
    <cellStyle name="Normal 33 7_Lcc_inputs" xfId="27323" xr:uid="{00000000-0005-0000-0000-0000E26A0000}"/>
    <cellStyle name="Normal 33 8" xfId="27324" xr:uid="{00000000-0005-0000-0000-0000E36A0000}"/>
    <cellStyle name="Normal 33 8 2" xfId="27325" xr:uid="{00000000-0005-0000-0000-0000E46A0000}"/>
    <cellStyle name="Normal 33 8 2 2" xfId="27326" xr:uid="{00000000-0005-0000-0000-0000E56A0000}"/>
    <cellStyle name="Normal 33 8 2 2 2" xfId="27327" xr:uid="{00000000-0005-0000-0000-0000E66A0000}"/>
    <cellStyle name="Normal 33 8 2 2 2 2" xfId="27328" xr:uid="{00000000-0005-0000-0000-0000E76A0000}"/>
    <cellStyle name="Normal 33 8 2 2 3" xfId="27329" xr:uid="{00000000-0005-0000-0000-0000E86A0000}"/>
    <cellStyle name="Normal 33 8 2 3" xfId="27330" xr:uid="{00000000-0005-0000-0000-0000E96A0000}"/>
    <cellStyle name="Normal 33 8 2 3 2" xfId="27331" xr:uid="{00000000-0005-0000-0000-0000EA6A0000}"/>
    <cellStyle name="Normal 33 8 2 3 2 2" xfId="27332" xr:uid="{00000000-0005-0000-0000-0000EB6A0000}"/>
    <cellStyle name="Normal 33 8 2 3 3" xfId="27333" xr:uid="{00000000-0005-0000-0000-0000EC6A0000}"/>
    <cellStyle name="Normal 33 8 2 4" xfId="27334" xr:uid="{00000000-0005-0000-0000-0000ED6A0000}"/>
    <cellStyle name="Normal 33 8 2 4 2" xfId="27335" xr:uid="{00000000-0005-0000-0000-0000EE6A0000}"/>
    <cellStyle name="Normal 33 8 2 5" xfId="27336" xr:uid="{00000000-0005-0000-0000-0000EF6A0000}"/>
    <cellStyle name="Normal 33 8 2_Lcc_inputs" xfId="27337" xr:uid="{00000000-0005-0000-0000-0000F06A0000}"/>
    <cellStyle name="Normal 33 8 3" xfId="27338" xr:uid="{00000000-0005-0000-0000-0000F16A0000}"/>
    <cellStyle name="Normal 33 8 3 2" xfId="27339" xr:uid="{00000000-0005-0000-0000-0000F26A0000}"/>
    <cellStyle name="Normal 33 8 3 2 2" xfId="27340" xr:uid="{00000000-0005-0000-0000-0000F36A0000}"/>
    <cellStyle name="Normal 33 8 3 2 3" xfId="27341" xr:uid="{00000000-0005-0000-0000-0000F46A0000}"/>
    <cellStyle name="Normal 33 8 3 3" xfId="27342" xr:uid="{00000000-0005-0000-0000-0000F56A0000}"/>
    <cellStyle name="Normal 33 8 3 4" xfId="27343" xr:uid="{00000000-0005-0000-0000-0000F66A0000}"/>
    <cellStyle name="Normal 33 8 3_Lcc_inputs" xfId="27344" xr:uid="{00000000-0005-0000-0000-0000F76A0000}"/>
    <cellStyle name="Normal 33 8 4" xfId="27345" xr:uid="{00000000-0005-0000-0000-0000F86A0000}"/>
    <cellStyle name="Normal 33 8 4 2" xfId="27346" xr:uid="{00000000-0005-0000-0000-0000F96A0000}"/>
    <cellStyle name="Normal 33 8 4 2 2" xfId="27347" xr:uid="{00000000-0005-0000-0000-0000FA6A0000}"/>
    <cellStyle name="Normal 33 8 4 3" xfId="27348" xr:uid="{00000000-0005-0000-0000-0000FB6A0000}"/>
    <cellStyle name="Normal 33 8 5" xfId="27349" xr:uid="{00000000-0005-0000-0000-0000FC6A0000}"/>
    <cellStyle name="Normal 33 8 5 2" xfId="27350" xr:uid="{00000000-0005-0000-0000-0000FD6A0000}"/>
    <cellStyle name="Normal 33 8 6" xfId="27351" xr:uid="{00000000-0005-0000-0000-0000FE6A0000}"/>
    <cellStyle name="Normal 33 8 7" xfId="27352" xr:uid="{00000000-0005-0000-0000-0000FF6A0000}"/>
    <cellStyle name="Normal 33 8 8" xfId="27353" xr:uid="{00000000-0005-0000-0000-0000006B0000}"/>
    <cellStyle name="Normal 33 8_Lcc_inputs" xfId="27354" xr:uid="{00000000-0005-0000-0000-0000016B0000}"/>
    <cellStyle name="Normal 33 9" xfId="27355" xr:uid="{00000000-0005-0000-0000-0000026B0000}"/>
    <cellStyle name="Normal 33 9 2" xfId="27356" xr:uid="{00000000-0005-0000-0000-0000036B0000}"/>
    <cellStyle name="Normal 33 9 2 2" xfId="27357" xr:uid="{00000000-0005-0000-0000-0000046B0000}"/>
    <cellStyle name="Normal 33 9 2 2 2" xfId="27358" xr:uid="{00000000-0005-0000-0000-0000056B0000}"/>
    <cellStyle name="Normal 33 9 2 2 2 2" xfId="27359" xr:uid="{00000000-0005-0000-0000-0000066B0000}"/>
    <cellStyle name="Normal 33 9 2 2 3" xfId="27360" xr:uid="{00000000-0005-0000-0000-0000076B0000}"/>
    <cellStyle name="Normal 33 9 2 3" xfId="27361" xr:uid="{00000000-0005-0000-0000-0000086B0000}"/>
    <cellStyle name="Normal 33 9 2 3 2" xfId="27362" xr:uid="{00000000-0005-0000-0000-0000096B0000}"/>
    <cellStyle name="Normal 33 9 2 3 2 2" xfId="27363" xr:uid="{00000000-0005-0000-0000-00000A6B0000}"/>
    <cellStyle name="Normal 33 9 2 3 3" xfId="27364" xr:uid="{00000000-0005-0000-0000-00000B6B0000}"/>
    <cellStyle name="Normal 33 9 2 4" xfId="27365" xr:uid="{00000000-0005-0000-0000-00000C6B0000}"/>
    <cellStyle name="Normal 33 9 2 4 2" xfId="27366" xr:uid="{00000000-0005-0000-0000-00000D6B0000}"/>
    <cellStyle name="Normal 33 9 2 5" xfId="27367" xr:uid="{00000000-0005-0000-0000-00000E6B0000}"/>
    <cellStyle name="Normal 33 9 2_Lcc_inputs" xfId="27368" xr:uid="{00000000-0005-0000-0000-00000F6B0000}"/>
    <cellStyle name="Normal 33 9 3" xfId="27369" xr:uid="{00000000-0005-0000-0000-0000106B0000}"/>
    <cellStyle name="Normal 33 9 3 2" xfId="27370" xr:uid="{00000000-0005-0000-0000-0000116B0000}"/>
    <cellStyle name="Normal 33 9 3 2 2" xfId="27371" xr:uid="{00000000-0005-0000-0000-0000126B0000}"/>
    <cellStyle name="Normal 33 9 3 2 3" xfId="27372" xr:uid="{00000000-0005-0000-0000-0000136B0000}"/>
    <cellStyle name="Normal 33 9 3 3" xfId="27373" xr:uid="{00000000-0005-0000-0000-0000146B0000}"/>
    <cellStyle name="Normal 33 9 3 4" xfId="27374" xr:uid="{00000000-0005-0000-0000-0000156B0000}"/>
    <cellStyle name="Normal 33 9 3_Lcc_inputs" xfId="27375" xr:uid="{00000000-0005-0000-0000-0000166B0000}"/>
    <cellStyle name="Normal 33 9 4" xfId="27376" xr:uid="{00000000-0005-0000-0000-0000176B0000}"/>
    <cellStyle name="Normal 33 9 4 2" xfId="27377" xr:uid="{00000000-0005-0000-0000-0000186B0000}"/>
    <cellStyle name="Normal 33 9 4 2 2" xfId="27378" xr:uid="{00000000-0005-0000-0000-0000196B0000}"/>
    <cellStyle name="Normal 33 9 4 3" xfId="27379" xr:uid="{00000000-0005-0000-0000-00001A6B0000}"/>
    <cellStyle name="Normal 33 9 5" xfId="27380" xr:uid="{00000000-0005-0000-0000-00001B6B0000}"/>
    <cellStyle name="Normal 33 9 5 2" xfId="27381" xr:uid="{00000000-0005-0000-0000-00001C6B0000}"/>
    <cellStyle name="Normal 33 9 6" xfId="27382" xr:uid="{00000000-0005-0000-0000-00001D6B0000}"/>
    <cellStyle name="Normal 33 9 7" xfId="27383" xr:uid="{00000000-0005-0000-0000-00001E6B0000}"/>
    <cellStyle name="Normal 33 9 8" xfId="27384" xr:uid="{00000000-0005-0000-0000-00001F6B0000}"/>
    <cellStyle name="Normal 33 9_Lcc_inputs" xfId="27385" xr:uid="{00000000-0005-0000-0000-0000206B0000}"/>
    <cellStyle name="Normal 33_Lcc_inputs" xfId="27386" xr:uid="{00000000-0005-0000-0000-0000216B0000}"/>
    <cellStyle name="Normal 34" xfId="27387" xr:uid="{00000000-0005-0000-0000-0000226B0000}"/>
    <cellStyle name="Normal 34 10" xfId="27388" xr:uid="{00000000-0005-0000-0000-0000236B0000}"/>
    <cellStyle name="Normal 34 10 2" xfId="27389" xr:uid="{00000000-0005-0000-0000-0000246B0000}"/>
    <cellStyle name="Normal 34 10 2 2" xfId="27390" xr:uid="{00000000-0005-0000-0000-0000256B0000}"/>
    <cellStyle name="Normal 34 10 2 2 2" xfId="27391" xr:uid="{00000000-0005-0000-0000-0000266B0000}"/>
    <cellStyle name="Normal 34 10 2 2 3" xfId="27392" xr:uid="{00000000-0005-0000-0000-0000276B0000}"/>
    <cellStyle name="Normal 34 10 2 3" xfId="27393" xr:uid="{00000000-0005-0000-0000-0000286B0000}"/>
    <cellStyle name="Normal 34 10 2 4" xfId="27394" xr:uid="{00000000-0005-0000-0000-0000296B0000}"/>
    <cellStyle name="Normal 34 10 2_Lcc_inputs" xfId="27395" xr:uid="{00000000-0005-0000-0000-00002A6B0000}"/>
    <cellStyle name="Normal 34 10 3" xfId="27396" xr:uid="{00000000-0005-0000-0000-00002B6B0000}"/>
    <cellStyle name="Normal 34 10 3 2" xfId="27397" xr:uid="{00000000-0005-0000-0000-00002C6B0000}"/>
    <cellStyle name="Normal 34 10 3 2 2" xfId="27398" xr:uid="{00000000-0005-0000-0000-00002D6B0000}"/>
    <cellStyle name="Normal 34 10 3 3" xfId="27399" xr:uid="{00000000-0005-0000-0000-00002E6B0000}"/>
    <cellStyle name="Normal 34 10 4" xfId="27400" xr:uid="{00000000-0005-0000-0000-00002F6B0000}"/>
    <cellStyle name="Normal 34 10 4 2" xfId="27401" xr:uid="{00000000-0005-0000-0000-0000306B0000}"/>
    <cellStyle name="Normal 34 10 5" xfId="27402" xr:uid="{00000000-0005-0000-0000-0000316B0000}"/>
    <cellStyle name="Normal 34 10 6" xfId="27403" xr:uid="{00000000-0005-0000-0000-0000326B0000}"/>
    <cellStyle name="Normal 34 10 7" xfId="27404" xr:uid="{00000000-0005-0000-0000-0000336B0000}"/>
    <cellStyle name="Normal 34 10_Lcc_inputs" xfId="27405" xr:uid="{00000000-0005-0000-0000-0000346B0000}"/>
    <cellStyle name="Normal 34 11" xfId="27406" xr:uid="{00000000-0005-0000-0000-0000356B0000}"/>
    <cellStyle name="Normal 34 11 2" xfId="27407" xr:uid="{00000000-0005-0000-0000-0000366B0000}"/>
    <cellStyle name="Normal 34 11 2 2" xfId="27408" xr:uid="{00000000-0005-0000-0000-0000376B0000}"/>
    <cellStyle name="Normal 34 11 2 3" xfId="27409" xr:uid="{00000000-0005-0000-0000-0000386B0000}"/>
    <cellStyle name="Normal 34 11 3" xfId="27410" xr:uid="{00000000-0005-0000-0000-0000396B0000}"/>
    <cellStyle name="Normal 34 11 3 2" xfId="27411" xr:uid="{00000000-0005-0000-0000-00003A6B0000}"/>
    <cellStyle name="Normal 34 11 4" xfId="27412" xr:uid="{00000000-0005-0000-0000-00003B6B0000}"/>
    <cellStyle name="Normal 34 11 5" xfId="27413" xr:uid="{00000000-0005-0000-0000-00003C6B0000}"/>
    <cellStyle name="Normal 34 11_Lcc_inputs" xfId="27414" xr:uid="{00000000-0005-0000-0000-00003D6B0000}"/>
    <cellStyle name="Normal 34 12" xfId="27415" xr:uid="{00000000-0005-0000-0000-00003E6B0000}"/>
    <cellStyle name="Normal 34 12 2" xfId="27416" xr:uid="{00000000-0005-0000-0000-00003F6B0000}"/>
    <cellStyle name="Normal 34 12 2 2" xfId="27417" xr:uid="{00000000-0005-0000-0000-0000406B0000}"/>
    <cellStyle name="Normal 34 12 2 3" xfId="27418" xr:uid="{00000000-0005-0000-0000-0000416B0000}"/>
    <cellStyle name="Normal 34 12 3" xfId="27419" xr:uid="{00000000-0005-0000-0000-0000426B0000}"/>
    <cellStyle name="Normal 34 12 4" xfId="27420" xr:uid="{00000000-0005-0000-0000-0000436B0000}"/>
    <cellStyle name="Normal 34 12_Lcc_inputs" xfId="27421" xr:uid="{00000000-0005-0000-0000-0000446B0000}"/>
    <cellStyle name="Normal 34 13" xfId="27422" xr:uid="{00000000-0005-0000-0000-0000456B0000}"/>
    <cellStyle name="Normal 34 13 2" xfId="27423" xr:uid="{00000000-0005-0000-0000-0000466B0000}"/>
    <cellStyle name="Normal 34 13 3" xfId="27424" xr:uid="{00000000-0005-0000-0000-0000476B0000}"/>
    <cellStyle name="Normal 34 14" xfId="27425" xr:uid="{00000000-0005-0000-0000-0000486B0000}"/>
    <cellStyle name="Normal 34 14 2" xfId="27426" xr:uid="{00000000-0005-0000-0000-0000496B0000}"/>
    <cellStyle name="Normal 34 15" xfId="27427" xr:uid="{00000000-0005-0000-0000-00004A6B0000}"/>
    <cellStyle name="Normal 34 16" xfId="27428" xr:uid="{00000000-0005-0000-0000-00004B6B0000}"/>
    <cellStyle name="Normal 34 2" xfId="27429" xr:uid="{00000000-0005-0000-0000-00004C6B0000}"/>
    <cellStyle name="Normal 34 2 10" xfId="27430" xr:uid="{00000000-0005-0000-0000-00004D6B0000}"/>
    <cellStyle name="Normal 34 2 2" xfId="27431" xr:uid="{00000000-0005-0000-0000-00004E6B0000}"/>
    <cellStyle name="Normal 34 2 2 2" xfId="27432" xr:uid="{00000000-0005-0000-0000-00004F6B0000}"/>
    <cellStyle name="Normal 34 2 2 2 2" xfId="27433" xr:uid="{00000000-0005-0000-0000-0000506B0000}"/>
    <cellStyle name="Normal 34 2 2 2 2 2" xfId="27434" xr:uid="{00000000-0005-0000-0000-0000516B0000}"/>
    <cellStyle name="Normal 34 2 2 2 2 2 2" xfId="27435" xr:uid="{00000000-0005-0000-0000-0000526B0000}"/>
    <cellStyle name="Normal 34 2 2 2 2 3" xfId="27436" xr:uid="{00000000-0005-0000-0000-0000536B0000}"/>
    <cellStyle name="Normal 34 2 2 2 3" xfId="27437" xr:uid="{00000000-0005-0000-0000-0000546B0000}"/>
    <cellStyle name="Normal 34 2 2 2 3 2" xfId="27438" xr:uid="{00000000-0005-0000-0000-0000556B0000}"/>
    <cellStyle name="Normal 34 2 2 2 3 2 2" xfId="27439" xr:uid="{00000000-0005-0000-0000-0000566B0000}"/>
    <cellStyle name="Normal 34 2 2 2 3 3" xfId="27440" xr:uid="{00000000-0005-0000-0000-0000576B0000}"/>
    <cellStyle name="Normal 34 2 2 2 4" xfId="27441" xr:uid="{00000000-0005-0000-0000-0000586B0000}"/>
    <cellStyle name="Normal 34 2 2 2 4 2" xfId="27442" xr:uid="{00000000-0005-0000-0000-0000596B0000}"/>
    <cellStyle name="Normal 34 2 2 2 5" xfId="27443" xr:uid="{00000000-0005-0000-0000-00005A6B0000}"/>
    <cellStyle name="Normal 34 2 2 2_Lcc_inputs" xfId="27444" xr:uid="{00000000-0005-0000-0000-00005B6B0000}"/>
    <cellStyle name="Normal 34 2 2 3" xfId="27445" xr:uid="{00000000-0005-0000-0000-00005C6B0000}"/>
    <cellStyle name="Normal 34 2 2 3 2" xfId="27446" xr:uid="{00000000-0005-0000-0000-00005D6B0000}"/>
    <cellStyle name="Normal 34 2 2 3 2 2" xfId="27447" xr:uid="{00000000-0005-0000-0000-00005E6B0000}"/>
    <cellStyle name="Normal 34 2 2 3 2 3" xfId="27448" xr:uid="{00000000-0005-0000-0000-00005F6B0000}"/>
    <cellStyle name="Normal 34 2 2 3 3" xfId="27449" xr:uid="{00000000-0005-0000-0000-0000606B0000}"/>
    <cellStyle name="Normal 34 2 2 3 4" xfId="27450" xr:uid="{00000000-0005-0000-0000-0000616B0000}"/>
    <cellStyle name="Normal 34 2 2 3_Lcc_inputs" xfId="27451" xr:uid="{00000000-0005-0000-0000-0000626B0000}"/>
    <cellStyle name="Normal 34 2 2 4" xfId="27452" xr:uid="{00000000-0005-0000-0000-0000636B0000}"/>
    <cellStyle name="Normal 34 2 2 4 2" xfId="27453" xr:uid="{00000000-0005-0000-0000-0000646B0000}"/>
    <cellStyle name="Normal 34 2 2 4 2 2" xfId="27454" xr:uid="{00000000-0005-0000-0000-0000656B0000}"/>
    <cellStyle name="Normal 34 2 2 4 3" xfId="27455" xr:uid="{00000000-0005-0000-0000-0000666B0000}"/>
    <cellStyle name="Normal 34 2 2 5" xfId="27456" xr:uid="{00000000-0005-0000-0000-0000676B0000}"/>
    <cellStyle name="Normal 34 2 2 5 2" xfId="27457" xr:uid="{00000000-0005-0000-0000-0000686B0000}"/>
    <cellStyle name="Normal 34 2 2 6" xfId="27458" xr:uid="{00000000-0005-0000-0000-0000696B0000}"/>
    <cellStyle name="Normal 34 2 2 7" xfId="27459" xr:uid="{00000000-0005-0000-0000-00006A6B0000}"/>
    <cellStyle name="Normal 34 2 2 8" xfId="27460" xr:uid="{00000000-0005-0000-0000-00006B6B0000}"/>
    <cellStyle name="Normal 34 2 2_Lcc_inputs" xfId="27461" xr:uid="{00000000-0005-0000-0000-00006C6B0000}"/>
    <cellStyle name="Normal 34 2 3" xfId="27462" xr:uid="{00000000-0005-0000-0000-00006D6B0000}"/>
    <cellStyle name="Normal 34 2 3 2" xfId="27463" xr:uid="{00000000-0005-0000-0000-00006E6B0000}"/>
    <cellStyle name="Normal 34 2 3 2 2" xfId="27464" xr:uid="{00000000-0005-0000-0000-00006F6B0000}"/>
    <cellStyle name="Normal 34 2 3 2 2 2" xfId="27465" xr:uid="{00000000-0005-0000-0000-0000706B0000}"/>
    <cellStyle name="Normal 34 2 3 2 2 3" xfId="27466" xr:uid="{00000000-0005-0000-0000-0000716B0000}"/>
    <cellStyle name="Normal 34 2 3 2 3" xfId="27467" xr:uid="{00000000-0005-0000-0000-0000726B0000}"/>
    <cellStyle name="Normal 34 2 3 2 4" xfId="27468" xr:uid="{00000000-0005-0000-0000-0000736B0000}"/>
    <cellStyle name="Normal 34 2 3 2_Lcc_inputs" xfId="27469" xr:uid="{00000000-0005-0000-0000-0000746B0000}"/>
    <cellStyle name="Normal 34 2 3 3" xfId="27470" xr:uid="{00000000-0005-0000-0000-0000756B0000}"/>
    <cellStyle name="Normal 34 2 3 3 2" xfId="27471" xr:uid="{00000000-0005-0000-0000-0000766B0000}"/>
    <cellStyle name="Normal 34 2 3 3 2 2" xfId="27472" xr:uid="{00000000-0005-0000-0000-0000776B0000}"/>
    <cellStyle name="Normal 34 2 3 3 3" xfId="27473" xr:uid="{00000000-0005-0000-0000-0000786B0000}"/>
    <cellStyle name="Normal 34 2 3 4" xfId="27474" xr:uid="{00000000-0005-0000-0000-0000796B0000}"/>
    <cellStyle name="Normal 34 2 3 4 2" xfId="27475" xr:uid="{00000000-0005-0000-0000-00007A6B0000}"/>
    <cellStyle name="Normal 34 2 3 5" xfId="27476" xr:uid="{00000000-0005-0000-0000-00007B6B0000}"/>
    <cellStyle name="Normal 34 2 3 6" xfId="27477" xr:uid="{00000000-0005-0000-0000-00007C6B0000}"/>
    <cellStyle name="Normal 34 2 3 7" xfId="27478" xr:uid="{00000000-0005-0000-0000-00007D6B0000}"/>
    <cellStyle name="Normal 34 2 3_Lcc_inputs" xfId="27479" xr:uid="{00000000-0005-0000-0000-00007E6B0000}"/>
    <cellStyle name="Normal 34 2 4" xfId="27480" xr:uid="{00000000-0005-0000-0000-00007F6B0000}"/>
    <cellStyle name="Normal 34 2 4 2" xfId="27481" xr:uid="{00000000-0005-0000-0000-0000806B0000}"/>
    <cellStyle name="Normal 34 2 4 2 2" xfId="27482" xr:uid="{00000000-0005-0000-0000-0000816B0000}"/>
    <cellStyle name="Normal 34 2 4 2 3" xfId="27483" xr:uid="{00000000-0005-0000-0000-0000826B0000}"/>
    <cellStyle name="Normal 34 2 4 3" xfId="27484" xr:uid="{00000000-0005-0000-0000-0000836B0000}"/>
    <cellStyle name="Normal 34 2 4 3 2" xfId="27485" xr:uid="{00000000-0005-0000-0000-0000846B0000}"/>
    <cellStyle name="Normal 34 2 4 4" xfId="27486" xr:uid="{00000000-0005-0000-0000-0000856B0000}"/>
    <cellStyle name="Normal 34 2 4 5" xfId="27487" xr:uid="{00000000-0005-0000-0000-0000866B0000}"/>
    <cellStyle name="Normal 34 2 4_Lcc_inputs" xfId="27488" xr:uid="{00000000-0005-0000-0000-0000876B0000}"/>
    <cellStyle name="Normal 34 2 5" xfId="27489" xr:uid="{00000000-0005-0000-0000-0000886B0000}"/>
    <cellStyle name="Normal 34 2 5 2" xfId="27490" xr:uid="{00000000-0005-0000-0000-0000896B0000}"/>
    <cellStyle name="Normal 34 2 5 2 2" xfId="27491" xr:uid="{00000000-0005-0000-0000-00008A6B0000}"/>
    <cellStyle name="Normal 34 2 5 2 3" xfId="27492" xr:uid="{00000000-0005-0000-0000-00008B6B0000}"/>
    <cellStyle name="Normal 34 2 5 3" xfId="27493" xr:uid="{00000000-0005-0000-0000-00008C6B0000}"/>
    <cellStyle name="Normal 34 2 5 3 2" xfId="27494" xr:uid="{00000000-0005-0000-0000-00008D6B0000}"/>
    <cellStyle name="Normal 34 2 5 4" xfId="27495" xr:uid="{00000000-0005-0000-0000-00008E6B0000}"/>
    <cellStyle name="Normal 34 2 5 5" xfId="27496" xr:uid="{00000000-0005-0000-0000-00008F6B0000}"/>
    <cellStyle name="Normal 34 2 5_Lcc_inputs" xfId="27497" xr:uid="{00000000-0005-0000-0000-0000906B0000}"/>
    <cellStyle name="Normal 34 2 6" xfId="27498" xr:uid="{00000000-0005-0000-0000-0000916B0000}"/>
    <cellStyle name="Normal 34 2 6 2" xfId="27499" xr:uid="{00000000-0005-0000-0000-0000926B0000}"/>
    <cellStyle name="Normal 34 2 6 2 2" xfId="27500" xr:uid="{00000000-0005-0000-0000-0000936B0000}"/>
    <cellStyle name="Normal 34 2 6 3" xfId="27501" xr:uid="{00000000-0005-0000-0000-0000946B0000}"/>
    <cellStyle name="Normal 34 2 6 4" xfId="27502" xr:uid="{00000000-0005-0000-0000-0000956B0000}"/>
    <cellStyle name="Normal 34 2 6_Lcc_inputs" xfId="27503" xr:uid="{00000000-0005-0000-0000-0000966B0000}"/>
    <cellStyle name="Normal 34 2 7" xfId="27504" xr:uid="{00000000-0005-0000-0000-0000976B0000}"/>
    <cellStyle name="Normal 34 2 7 2" xfId="27505" xr:uid="{00000000-0005-0000-0000-0000986B0000}"/>
    <cellStyle name="Normal 34 2 7 3" xfId="27506" xr:uid="{00000000-0005-0000-0000-0000996B0000}"/>
    <cellStyle name="Normal 34 2 8" xfId="27507" xr:uid="{00000000-0005-0000-0000-00009A6B0000}"/>
    <cellStyle name="Normal 34 2 8 2" xfId="27508" xr:uid="{00000000-0005-0000-0000-00009B6B0000}"/>
    <cellStyle name="Normal 34 2 9" xfId="27509" xr:uid="{00000000-0005-0000-0000-00009C6B0000}"/>
    <cellStyle name="Normal 34 2_Lcc_inputs" xfId="27510" xr:uid="{00000000-0005-0000-0000-00009D6B0000}"/>
    <cellStyle name="Normal 34 3" xfId="27511" xr:uid="{00000000-0005-0000-0000-00009E6B0000}"/>
    <cellStyle name="Normal 34 3 2" xfId="27512" xr:uid="{00000000-0005-0000-0000-00009F6B0000}"/>
    <cellStyle name="Normal 34 3 2 2" xfId="27513" xr:uid="{00000000-0005-0000-0000-0000A06B0000}"/>
    <cellStyle name="Normal 34 3 2 2 2" xfId="27514" xr:uid="{00000000-0005-0000-0000-0000A16B0000}"/>
    <cellStyle name="Normal 34 3 2 2 2 2" xfId="27515" xr:uid="{00000000-0005-0000-0000-0000A26B0000}"/>
    <cellStyle name="Normal 34 3 2 2 2 2 2" xfId="27516" xr:uid="{00000000-0005-0000-0000-0000A36B0000}"/>
    <cellStyle name="Normal 34 3 2 2 2 3" xfId="27517" xr:uid="{00000000-0005-0000-0000-0000A46B0000}"/>
    <cellStyle name="Normal 34 3 2 2 3" xfId="27518" xr:uid="{00000000-0005-0000-0000-0000A56B0000}"/>
    <cellStyle name="Normal 34 3 2 2 3 2" xfId="27519" xr:uid="{00000000-0005-0000-0000-0000A66B0000}"/>
    <cellStyle name="Normal 34 3 2 2 3 2 2" xfId="27520" xr:uid="{00000000-0005-0000-0000-0000A76B0000}"/>
    <cellStyle name="Normal 34 3 2 2 3 3" xfId="27521" xr:uid="{00000000-0005-0000-0000-0000A86B0000}"/>
    <cellStyle name="Normal 34 3 2 2 4" xfId="27522" xr:uid="{00000000-0005-0000-0000-0000A96B0000}"/>
    <cellStyle name="Normal 34 3 2 2 4 2" xfId="27523" xr:uid="{00000000-0005-0000-0000-0000AA6B0000}"/>
    <cellStyle name="Normal 34 3 2 2 5" xfId="27524" xr:uid="{00000000-0005-0000-0000-0000AB6B0000}"/>
    <cellStyle name="Normal 34 3 2 2_Lcc_inputs" xfId="27525" xr:uid="{00000000-0005-0000-0000-0000AC6B0000}"/>
    <cellStyle name="Normal 34 3 2 3" xfId="27526" xr:uid="{00000000-0005-0000-0000-0000AD6B0000}"/>
    <cellStyle name="Normal 34 3 2 3 2" xfId="27527" xr:uid="{00000000-0005-0000-0000-0000AE6B0000}"/>
    <cellStyle name="Normal 34 3 2 3 2 2" xfId="27528" xr:uid="{00000000-0005-0000-0000-0000AF6B0000}"/>
    <cellStyle name="Normal 34 3 2 3 2 3" xfId="27529" xr:uid="{00000000-0005-0000-0000-0000B06B0000}"/>
    <cellStyle name="Normal 34 3 2 3 3" xfId="27530" xr:uid="{00000000-0005-0000-0000-0000B16B0000}"/>
    <cellStyle name="Normal 34 3 2 3 4" xfId="27531" xr:uid="{00000000-0005-0000-0000-0000B26B0000}"/>
    <cellStyle name="Normal 34 3 2 3_Lcc_inputs" xfId="27532" xr:uid="{00000000-0005-0000-0000-0000B36B0000}"/>
    <cellStyle name="Normal 34 3 2 4" xfId="27533" xr:uid="{00000000-0005-0000-0000-0000B46B0000}"/>
    <cellStyle name="Normal 34 3 2 4 2" xfId="27534" xr:uid="{00000000-0005-0000-0000-0000B56B0000}"/>
    <cellStyle name="Normal 34 3 2 4 2 2" xfId="27535" xr:uid="{00000000-0005-0000-0000-0000B66B0000}"/>
    <cellStyle name="Normal 34 3 2 4 3" xfId="27536" xr:uid="{00000000-0005-0000-0000-0000B76B0000}"/>
    <cellStyle name="Normal 34 3 2 5" xfId="27537" xr:uid="{00000000-0005-0000-0000-0000B86B0000}"/>
    <cellStyle name="Normal 34 3 2 5 2" xfId="27538" xr:uid="{00000000-0005-0000-0000-0000B96B0000}"/>
    <cellStyle name="Normal 34 3 2 6" xfId="27539" xr:uid="{00000000-0005-0000-0000-0000BA6B0000}"/>
    <cellStyle name="Normal 34 3 2 7" xfId="27540" xr:uid="{00000000-0005-0000-0000-0000BB6B0000}"/>
    <cellStyle name="Normal 34 3 2 8" xfId="27541" xr:uid="{00000000-0005-0000-0000-0000BC6B0000}"/>
    <cellStyle name="Normal 34 3 2_Lcc_inputs" xfId="27542" xr:uid="{00000000-0005-0000-0000-0000BD6B0000}"/>
    <cellStyle name="Normal 34 3 3" xfId="27543" xr:uid="{00000000-0005-0000-0000-0000BE6B0000}"/>
    <cellStyle name="Normal 34 3 3 2" xfId="27544" xr:uid="{00000000-0005-0000-0000-0000BF6B0000}"/>
    <cellStyle name="Normal 34 3 3 2 2" xfId="27545" xr:uid="{00000000-0005-0000-0000-0000C06B0000}"/>
    <cellStyle name="Normal 34 3 3 2 2 2" xfId="27546" xr:uid="{00000000-0005-0000-0000-0000C16B0000}"/>
    <cellStyle name="Normal 34 3 3 2 2 3" xfId="27547" xr:uid="{00000000-0005-0000-0000-0000C26B0000}"/>
    <cellStyle name="Normal 34 3 3 2 3" xfId="27548" xr:uid="{00000000-0005-0000-0000-0000C36B0000}"/>
    <cellStyle name="Normal 34 3 3 2 4" xfId="27549" xr:uid="{00000000-0005-0000-0000-0000C46B0000}"/>
    <cellStyle name="Normal 34 3 3 2_Lcc_inputs" xfId="27550" xr:uid="{00000000-0005-0000-0000-0000C56B0000}"/>
    <cellStyle name="Normal 34 3 3 3" xfId="27551" xr:uid="{00000000-0005-0000-0000-0000C66B0000}"/>
    <cellStyle name="Normal 34 3 3 3 2" xfId="27552" xr:uid="{00000000-0005-0000-0000-0000C76B0000}"/>
    <cellStyle name="Normal 34 3 3 3 2 2" xfId="27553" xr:uid="{00000000-0005-0000-0000-0000C86B0000}"/>
    <cellStyle name="Normal 34 3 3 3 3" xfId="27554" xr:uid="{00000000-0005-0000-0000-0000C96B0000}"/>
    <cellStyle name="Normal 34 3 3 4" xfId="27555" xr:uid="{00000000-0005-0000-0000-0000CA6B0000}"/>
    <cellStyle name="Normal 34 3 3 4 2" xfId="27556" xr:uid="{00000000-0005-0000-0000-0000CB6B0000}"/>
    <cellStyle name="Normal 34 3 3 5" xfId="27557" xr:uid="{00000000-0005-0000-0000-0000CC6B0000}"/>
    <cellStyle name="Normal 34 3 3 6" xfId="27558" xr:uid="{00000000-0005-0000-0000-0000CD6B0000}"/>
    <cellStyle name="Normal 34 3 3 7" xfId="27559" xr:uid="{00000000-0005-0000-0000-0000CE6B0000}"/>
    <cellStyle name="Normal 34 3 3_Lcc_inputs" xfId="27560" xr:uid="{00000000-0005-0000-0000-0000CF6B0000}"/>
    <cellStyle name="Normal 34 3 4" xfId="27561" xr:uid="{00000000-0005-0000-0000-0000D06B0000}"/>
    <cellStyle name="Normal 34 3 4 2" xfId="27562" xr:uid="{00000000-0005-0000-0000-0000D16B0000}"/>
    <cellStyle name="Normal 34 3 4 2 2" xfId="27563" xr:uid="{00000000-0005-0000-0000-0000D26B0000}"/>
    <cellStyle name="Normal 34 3 4 2 3" xfId="27564" xr:uid="{00000000-0005-0000-0000-0000D36B0000}"/>
    <cellStyle name="Normal 34 3 4 3" xfId="27565" xr:uid="{00000000-0005-0000-0000-0000D46B0000}"/>
    <cellStyle name="Normal 34 3 4 3 2" xfId="27566" xr:uid="{00000000-0005-0000-0000-0000D56B0000}"/>
    <cellStyle name="Normal 34 3 4 4" xfId="27567" xr:uid="{00000000-0005-0000-0000-0000D66B0000}"/>
    <cellStyle name="Normal 34 3 4 5" xfId="27568" xr:uid="{00000000-0005-0000-0000-0000D76B0000}"/>
    <cellStyle name="Normal 34 3 4_Lcc_inputs" xfId="27569" xr:uid="{00000000-0005-0000-0000-0000D86B0000}"/>
    <cellStyle name="Normal 34 3 5" xfId="27570" xr:uid="{00000000-0005-0000-0000-0000D96B0000}"/>
    <cellStyle name="Normal 34 3 5 2" xfId="27571" xr:uid="{00000000-0005-0000-0000-0000DA6B0000}"/>
    <cellStyle name="Normal 34 3 5 2 2" xfId="27572" xr:uid="{00000000-0005-0000-0000-0000DB6B0000}"/>
    <cellStyle name="Normal 34 3 5 2 3" xfId="27573" xr:uid="{00000000-0005-0000-0000-0000DC6B0000}"/>
    <cellStyle name="Normal 34 3 5 3" xfId="27574" xr:uid="{00000000-0005-0000-0000-0000DD6B0000}"/>
    <cellStyle name="Normal 34 3 5 4" xfId="27575" xr:uid="{00000000-0005-0000-0000-0000DE6B0000}"/>
    <cellStyle name="Normal 34 3 5_Lcc_inputs" xfId="27576" xr:uid="{00000000-0005-0000-0000-0000DF6B0000}"/>
    <cellStyle name="Normal 34 3 6" xfId="27577" xr:uid="{00000000-0005-0000-0000-0000E06B0000}"/>
    <cellStyle name="Normal 34 3 6 2" xfId="27578" xr:uid="{00000000-0005-0000-0000-0000E16B0000}"/>
    <cellStyle name="Normal 34 3 6 3" xfId="27579" xr:uid="{00000000-0005-0000-0000-0000E26B0000}"/>
    <cellStyle name="Normal 34 3 7" xfId="27580" xr:uid="{00000000-0005-0000-0000-0000E36B0000}"/>
    <cellStyle name="Normal 34 3 7 2" xfId="27581" xr:uid="{00000000-0005-0000-0000-0000E46B0000}"/>
    <cellStyle name="Normal 34 3 8" xfId="27582" xr:uid="{00000000-0005-0000-0000-0000E56B0000}"/>
    <cellStyle name="Normal 34 3 9" xfId="27583" xr:uid="{00000000-0005-0000-0000-0000E66B0000}"/>
    <cellStyle name="Normal 34 3_Lcc_inputs" xfId="27584" xr:uid="{00000000-0005-0000-0000-0000E76B0000}"/>
    <cellStyle name="Normal 34 4" xfId="27585" xr:uid="{00000000-0005-0000-0000-0000E86B0000}"/>
    <cellStyle name="Normal 34 4 2" xfId="27586" xr:uid="{00000000-0005-0000-0000-0000E96B0000}"/>
    <cellStyle name="Normal 34 4 2 2" xfId="27587" xr:uid="{00000000-0005-0000-0000-0000EA6B0000}"/>
    <cellStyle name="Normal 34 4 2 2 2" xfId="27588" xr:uid="{00000000-0005-0000-0000-0000EB6B0000}"/>
    <cellStyle name="Normal 34 4 2 2 2 2" xfId="27589" xr:uid="{00000000-0005-0000-0000-0000EC6B0000}"/>
    <cellStyle name="Normal 34 4 2 2 2 2 2" xfId="27590" xr:uid="{00000000-0005-0000-0000-0000ED6B0000}"/>
    <cellStyle name="Normal 34 4 2 2 2 3" xfId="27591" xr:uid="{00000000-0005-0000-0000-0000EE6B0000}"/>
    <cellStyle name="Normal 34 4 2 2 3" xfId="27592" xr:uid="{00000000-0005-0000-0000-0000EF6B0000}"/>
    <cellStyle name="Normal 34 4 2 2 3 2" xfId="27593" xr:uid="{00000000-0005-0000-0000-0000F06B0000}"/>
    <cellStyle name="Normal 34 4 2 2 3 2 2" xfId="27594" xr:uid="{00000000-0005-0000-0000-0000F16B0000}"/>
    <cellStyle name="Normal 34 4 2 2 3 3" xfId="27595" xr:uid="{00000000-0005-0000-0000-0000F26B0000}"/>
    <cellStyle name="Normal 34 4 2 2 4" xfId="27596" xr:uid="{00000000-0005-0000-0000-0000F36B0000}"/>
    <cellStyle name="Normal 34 4 2 2 4 2" xfId="27597" xr:uid="{00000000-0005-0000-0000-0000F46B0000}"/>
    <cellStyle name="Normal 34 4 2 2 5" xfId="27598" xr:uid="{00000000-0005-0000-0000-0000F56B0000}"/>
    <cellStyle name="Normal 34 4 2 2_Lcc_inputs" xfId="27599" xr:uid="{00000000-0005-0000-0000-0000F66B0000}"/>
    <cellStyle name="Normal 34 4 2 3" xfId="27600" xr:uid="{00000000-0005-0000-0000-0000F76B0000}"/>
    <cellStyle name="Normal 34 4 2 3 2" xfId="27601" xr:uid="{00000000-0005-0000-0000-0000F86B0000}"/>
    <cellStyle name="Normal 34 4 2 3 2 2" xfId="27602" xr:uid="{00000000-0005-0000-0000-0000F96B0000}"/>
    <cellStyle name="Normal 34 4 2 3 2 3" xfId="27603" xr:uid="{00000000-0005-0000-0000-0000FA6B0000}"/>
    <cellStyle name="Normal 34 4 2 3 3" xfId="27604" xr:uid="{00000000-0005-0000-0000-0000FB6B0000}"/>
    <cellStyle name="Normal 34 4 2 3 4" xfId="27605" xr:uid="{00000000-0005-0000-0000-0000FC6B0000}"/>
    <cellStyle name="Normal 34 4 2 3_Lcc_inputs" xfId="27606" xr:uid="{00000000-0005-0000-0000-0000FD6B0000}"/>
    <cellStyle name="Normal 34 4 2 4" xfId="27607" xr:uid="{00000000-0005-0000-0000-0000FE6B0000}"/>
    <cellStyle name="Normal 34 4 2 4 2" xfId="27608" xr:uid="{00000000-0005-0000-0000-0000FF6B0000}"/>
    <cellStyle name="Normal 34 4 2 4 2 2" xfId="27609" xr:uid="{00000000-0005-0000-0000-0000006C0000}"/>
    <cellStyle name="Normal 34 4 2 4 3" xfId="27610" xr:uid="{00000000-0005-0000-0000-0000016C0000}"/>
    <cellStyle name="Normal 34 4 2 5" xfId="27611" xr:uid="{00000000-0005-0000-0000-0000026C0000}"/>
    <cellStyle name="Normal 34 4 2 5 2" xfId="27612" xr:uid="{00000000-0005-0000-0000-0000036C0000}"/>
    <cellStyle name="Normal 34 4 2 6" xfId="27613" xr:uid="{00000000-0005-0000-0000-0000046C0000}"/>
    <cellStyle name="Normal 34 4 2 7" xfId="27614" xr:uid="{00000000-0005-0000-0000-0000056C0000}"/>
    <cellStyle name="Normal 34 4 2 8" xfId="27615" xr:uid="{00000000-0005-0000-0000-0000066C0000}"/>
    <cellStyle name="Normal 34 4 2_Lcc_inputs" xfId="27616" xr:uid="{00000000-0005-0000-0000-0000076C0000}"/>
    <cellStyle name="Normal 34 4 3" xfId="27617" xr:uid="{00000000-0005-0000-0000-0000086C0000}"/>
    <cellStyle name="Normal 34 4 3 2" xfId="27618" xr:uid="{00000000-0005-0000-0000-0000096C0000}"/>
    <cellStyle name="Normal 34 4 3 2 2" xfId="27619" xr:uid="{00000000-0005-0000-0000-00000A6C0000}"/>
    <cellStyle name="Normal 34 4 3 2 2 2" xfId="27620" xr:uid="{00000000-0005-0000-0000-00000B6C0000}"/>
    <cellStyle name="Normal 34 4 3 2 3" xfId="27621" xr:uid="{00000000-0005-0000-0000-00000C6C0000}"/>
    <cellStyle name="Normal 34 4 3 3" xfId="27622" xr:uid="{00000000-0005-0000-0000-00000D6C0000}"/>
    <cellStyle name="Normal 34 4 3 3 2" xfId="27623" xr:uid="{00000000-0005-0000-0000-00000E6C0000}"/>
    <cellStyle name="Normal 34 4 3 3 2 2" xfId="27624" xr:uid="{00000000-0005-0000-0000-00000F6C0000}"/>
    <cellStyle name="Normal 34 4 3 3 3" xfId="27625" xr:uid="{00000000-0005-0000-0000-0000106C0000}"/>
    <cellStyle name="Normal 34 4 3 4" xfId="27626" xr:uid="{00000000-0005-0000-0000-0000116C0000}"/>
    <cellStyle name="Normal 34 4 3 4 2" xfId="27627" xr:uid="{00000000-0005-0000-0000-0000126C0000}"/>
    <cellStyle name="Normal 34 4 3 5" xfId="27628" xr:uid="{00000000-0005-0000-0000-0000136C0000}"/>
    <cellStyle name="Normal 34 4 3_Lcc_inputs" xfId="27629" xr:uid="{00000000-0005-0000-0000-0000146C0000}"/>
    <cellStyle name="Normal 34 4 4" xfId="27630" xr:uid="{00000000-0005-0000-0000-0000156C0000}"/>
    <cellStyle name="Normal 34 4 4 2" xfId="27631" xr:uid="{00000000-0005-0000-0000-0000166C0000}"/>
    <cellStyle name="Normal 34 4 4 2 2" xfId="27632" xr:uid="{00000000-0005-0000-0000-0000176C0000}"/>
    <cellStyle name="Normal 34 4 4 2 3" xfId="27633" xr:uid="{00000000-0005-0000-0000-0000186C0000}"/>
    <cellStyle name="Normal 34 4 4 3" xfId="27634" xr:uid="{00000000-0005-0000-0000-0000196C0000}"/>
    <cellStyle name="Normal 34 4 4 4" xfId="27635" xr:uid="{00000000-0005-0000-0000-00001A6C0000}"/>
    <cellStyle name="Normal 34 4 4_Lcc_inputs" xfId="27636" xr:uid="{00000000-0005-0000-0000-00001B6C0000}"/>
    <cellStyle name="Normal 34 4 5" xfId="27637" xr:uid="{00000000-0005-0000-0000-00001C6C0000}"/>
    <cellStyle name="Normal 34 4 5 2" xfId="27638" xr:uid="{00000000-0005-0000-0000-00001D6C0000}"/>
    <cellStyle name="Normal 34 4 5 2 2" xfId="27639" xr:uid="{00000000-0005-0000-0000-00001E6C0000}"/>
    <cellStyle name="Normal 34 4 5 3" xfId="27640" xr:uid="{00000000-0005-0000-0000-00001F6C0000}"/>
    <cellStyle name="Normal 34 4 6" xfId="27641" xr:uid="{00000000-0005-0000-0000-0000206C0000}"/>
    <cellStyle name="Normal 34 4 6 2" xfId="27642" xr:uid="{00000000-0005-0000-0000-0000216C0000}"/>
    <cellStyle name="Normal 34 4 7" xfId="27643" xr:uid="{00000000-0005-0000-0000-0000226C0000}"/>
    <cellStyle name="Normal 34 4 8" xfId="27644" xr:uid="{00000000-0005-0000-0000-0000236C0000}"/>
    <cellStyle name="Normal 34 4 9" xfId="27645" xr:uid="{00000000-0005-0000-0000-0000246C0000}"/>
    <cellStyle name="Normal 34 4_Lcc_inputs" xfId="27646" xr:uid="{00000000-0005-0000-0000-0000256C0000}"/>
    <cellStyle name="Normal 34 5" xfId="27647" xr:uid="{00000000-0005-0000-0000-0000266C0000}"/>
    <cellStyle name="Normal 34 5 2" xfId="27648" xr:uid="{00000000-0005-0000-0000-0000276C0000}"/>
    <cellStyle name="Normal 34 5 2 2" xfId="27649" xr:uid="{00000000-0005-0000-0000-0000286C0000}"/>
    <cellStyle name="Normal 34 5 2 2 2" xfId="27650" xr:uid="{00000000-0005-0000-0000-0000296C0000}"/>
    <cellStyle name="Normal 34 5 2 2 2 2" xfId="27651" xr:uid="{00000000-0005-0000-0000-00002A6C0000}"/>
    <cellStyle name="Normal 34 5 2 2 2 2 2" xfId="27652" xr:uid="{00000000-0005-0000-0000-00002B6C0000}"/>
    <cellStyle name="Normal 34 5 2 2 2 3" xfId="27653" xr:uid="{00000000-0005-0000-0000-00002C6C0000}"/>
    <cellStyle name="Normal 34 5 2 2 3" xfId="27654" xr:uid="{00000000-0005-0000-0000-00002D6C0000}"/>
    <cellStyle name="Normal 34 5 2 2 3 2" xfId="27655" xr:uid="{00000000-0005-0000-0000-00002E6C0000}"/>
    <cellStyle name="Normal 34 5 2 2 3 2 2" xfId="27656" xr:uid="{00000000-0005-0000-0000-00002F6C0000}"/>
    <cellStyle name="Normal 34 5 2 2 3 3" xfId="27657" xr:uid="{00000000-0005-0000-0000-0000306C0000}"/>
    <cellStyle name="Normal 34 5 2 2 4" xfId="27658" xr:uid="{00000000-0005-0000-0000-0000316C0000}"/>
    <cellStyle name="Normal 34 5 2 2 4 2" xfId="27659" xr:uid="{00000000-0005-0000-0000-0000326C0000}"/>
    <cellStyle name="Normal 34 5 2 2 5" xfId="27660" xr:uid="{00000000-0005-0000-0000-0000336C0000}"/>
    <cellStyle name="Normal 34 5 2 2_Lcc_inputs" xfId="27661" xr:uid="{00000000-0005-0000-0000-0000346C0000}"/>
    <cellStyle name="Normal 34 5 2 3" xfId="27662" xr:uid="{00000000-0005-0000-0000-0000356C0000}"/>
    <cellStyle name="Normal 34 5 2 3 2" xfId="27663" xr:uid="{00000000-0005-0000-0000-0000366C0000}"/>
    <cellStyle name="Normal 34 5 2 3 2 2" xfId="27664" xr:uid="{00000000-0005-0000-0000-0000376C0000}"/>
    <cellStyle name="Normal 34 5 2 3 2 3" xfId="27665" xr:uid="{00000000-0005-0000-0000-0000386C0000}"/>
    <cellStyle name="Normal 34 5 2 3 3" xfId="27666" xr:uid="{00000000-0005-0000-0000-0000396C0000}"/>
    <cellStyle name="Normal 34 5 2 3 4" xfId="27667" xr:uid="{00000000-0005-0000-0000-00003A6C0000}"/>
    <cellStyle name="Normal 34 5 2 3_Lcc_inputs" xfId="27668" xr:uid="{00000000-0005-0000-0000-00003B6C0000}"/>
    <cellStyle name="Normal 34 5 2 4" xfId="27669" xr:uid="{00000000-0005-0000-0000-00003C6C0000}"/>
    <cellStyle name="Normal 34 5 2 4 2" xfId="27670" xr:uid="{00000000-0005-0000-0000-00003D6C0000}"/>
    <cellStyle name="Normal 34 5 2 4 2 2" xfId="27671" xr:uid="{00000000-0005-0000-0000-00003E6C0000}"/>
    <cellStyle name="Normal 34 5 2 4 3" xfId="27672" xr:uid="{00000000-0005-0000-0000-00003F6C0000}"/>
    <cellStyle name="Normal 34 5 2 5" xfId="27673" xr:uid="{00000000-0005-0000-0000-0000406C0000}"/>
    <cellStyle name="Normal 34 5 2 5 2" xfId="27674" xr:uid="{00000000-0005-0000-0000-0000416C0000}"/>
    <cellStyle name="Normal 34 5 2 6" xfId="27675" xr:uid="{00000000-0005-0000-0000-0000426C0000}"/>
    <cellStyle name="Normal 34 5 2 7" xfId="27676" xr:uid="{00000000-0005-0000-0000-0000436C0000}"/>
    <cellStyle name="Normal 34 5 2 8" xfId="27677" xr:uid="{00000000-0005-0000-0000-0000446C0000}"/>
    <cellStyle name="Normal 34 5 2_Lcc_inputs" xfId="27678" xr:uid="{00000000-0005-0000-0000-0000456C0000}"/>
    <cellStyle name="Normal 34 5 3" xfId="27679" xr:uid="{00000000-0005-0000-0000-0000466C0000}"/>
    <cellStyle name="Normal 34 5 3 2" xfId="27680" xr:uid="{00000000-0005-0000-0000-0000476C0000}"/>
    <cellStyle name="Normal 34 5 3 2 2" xfId="27681" xr:uid="{00000000-0005-0000-0000-0000486C0000}"/>
    <cellStyle name="Normal 34 5 3 2 2 2" xfId="27682" xr:uid="{00000000-0005-0000-0000-0000496C0000}"/>
    <cellStyle name="Normal 34 5 3 2 3" xfId="27683" xr:uid="{00000000-0005-0000-0000-00004A6C0000}"/>
    <cellStyle name="Normal 34 5 3 3" xfId="27684" xr:uid="{00000000-0005-0000-0000-00004B6C0000}"/>
    <cellStyle name="Normal 34 5 3 3 2" xfId="27685" xr:uid="{00000000-0005-0000-0000-00004C6C0000}"/>
    <cellStyle name="Normal 34 5 3 3 2 2" xfId="27686" xr:uid="{00000000-0005-0000-0000-00004D6C0000}"/>
    <cellStyle name="Normal 34 5 3 3 3" xfId="27687" xr:uid="{00000000-0005-0000-0000-00004E6C0000}"/>
    <cellStyle name="Normal 34 5 3 4" xfId="27688" xr:uid="{00000000-0005-0000-0000-00004F6C0000}"/>
    <cellStyle name="Normal 34 5 3 4 2" xfId="27689" xr:uid="{00000000-0005-0000-0000-0000506C0000}"/>
    <cellStyle name="Normal 34 5 3 5" xfId="27690" xr:uid="{00000000-0005-0000-0000-0000516C0000}"/>
    <cellStyle name="Normal 34 5 3_Lcc_inputs" xfId="27691" xr:uid="{00000000-0005-0000-0000-0000526C0000}"/>
    <cellStyle name="Normal 34 5 4" xfId="27692" xr:uid="{00000000-0005-0000-0000-0000536C0000}"/>
    <cellStyle name="Normal 34 5 4 2" xfId="27693" xr:uid="{00000000-0005-0000-0000-0000546C0000}"/>
    <cellStyle name="Normal 34 5 4 2 2" xfId="27694" xr:uid="{00000000-0005-0000-0000-0000556C0000}"/>
    <cellStyle name="Normal 34 5 4 2 3" xfId="27695" xr:uid="{00000000-0005-0000-0000-0000566C0000}"/>
    <cellStyle name="Normal 34 5 4 3" xfId="27696" xr:uid="{00000000-0005-0000-0000-0000576C0000}"/>
    <cellStyle name="Normal 34 5 4 4" xfId="27697" xr:uid="{00000000-0005-0000-0000-0000586C0000}"/>
    <cellStyle name="Normal 34 5 4_Lcc_inputs" xfId="27698" xr:uid="{00000000-0005-0000-0000-0000596C0000}"/>
    <cellStyle name="Normal 34 5 5" xfId="27699" xr:uid="{00000000-0005-0000-0000-00005A6C0000}"/>
    <cellStyle name="Normal 34 5 5 2" xfId="27700" xr:uid="{00000000-0005-0000-0000-00005B6C0000}"/>
    <cellStyle name="Normal 34 5 5 2 2" xfId="27701" xr:uid="{00000000-0005-0000-0000-00005C6C0000}"/>
    <cellStyle name="Normal 34 5 5 3" xfId="27702" xr:uid="{00000000-0005-0000-0000-00005D6C0000}"/>
    <cellStyle name="Normal 34 5 6" xfId="27703" xr:uid="{00000000-0005-0000-0000-00005E6C0000}"/>
    <cellStyle name="Normal 34 5 6 2" xfId="27704" xr:uid="{00000000-0005-0000-0000-00005F6C0000}"/>
    <cellStyle name="Normal 34 5 7" xfId="27705" xr:uid="{00000000-0005-0000-0000-0000606C0000}"/>
    <cellStyle name="Normal 34 5 8" xfId="27706" xr:uid="{00000000-0005-0000-0000-0000616C0000}"/>
    <cellStyle name="Normal 34 5 9" xfId="27707" xr:uid="{00000000-0005-0000-0000-0000626C0000}"/>
    <cellStyle name="Normal 34 5_Lcc_inputs" xfId="27708" xr:uid="{00000000-0005-0000-0000-0000636C0000}"/>
    <cellStyle name="Normal 34 6" xfId="27709" xr:uid="{00000000-0005-0000-0000-0000646C0000}"/>
    <cellStyle name="Normal 34 6 2" xfId="27710" xr:uid="{00000000-0005-0000-0000-0000656C0000}"/>
    <cellStyle name="Normal 34 6 2 2" xfId="27711" xr:uid="{00000000-0005-0000-0000-0000666C0000}"/>
    <cellStyle name="Normal 34 6 2 2 2" xfId="27712" xr:uid="{00000000-0005-0000-0000-0000676C0000}"/>
    <cellStyle name="Normal 34 6 2 2 2 2" xfId="27713" xr:uid="{00000000-0005-0000-0000-0000686C0000}"/>
    <cellStyle name="Normal 34 6 2 2 2 2 2" xfId="27714" xr:uid="{00000000-0005-0000-0000-0000696C0000}"/>
    <cellStyle name="Normal 34 6 2 2 2 3" xfId="27715" xr:uid="{00000000-0005-0000-0000-00006A6C0000}"/>
    <cellStyle name="Normal 34 6 2 2 3" xfId="27716" xr:uid="{00000000-0005-0000-0000-00006B6C0000}"/>
    <cellStyle name="Normal 34 6 2 2 3 2" xfId="27717" xr:uid="{00000000-0005-0000-0000-00006C6C0000}"/>
    <cellStyle name="Normal 34 6 2 2 3 2 2" xfId="27718" xr:uid="{00000000-0005-0000-0000-00006D6C0000}"/>
    <cellStyle name="Normal 34 6 2 2 3 3" xfId="27719" xr:uid="{00000000-0005-0000-0000-00006E6C0000}"/>
    <cellStyle name="Normal 34 6 2 2 4" xfId="27720" xr:uid="{00000000-0005-0000-0000-00006F6C0000}"/>
    <cellStyle name="Normal 34 6 2 2 4 2" xfId="27721" xr:uid="{00000000-0005-0000-0000-0000706C0000}"/>
    <cellStyle name="Normal 34 6 2 2 5" xfId="27722" xr:uid="{00000000-0005-0000-0000-0000716C0000}"/>
    <cellStyle name="Normal 34 6 2 2_Lcc_inputs" xfId="27723" xr:uid="{00000000-0005-0000-0000-0000726C0000}"/>
    <cellStyle name="Normal 34 6 2 3" xfId="27724" xr:uid="{00000000-0005-0000-0000-0000736C0000}"/>
    <cellStyle name="Normal 34 6 2 3 2" xfId="27725" xr:uid="{00000000-0005-0000-0000-0000746C0000}"/>
    <cellStyle name="Normal 34 6 2 3 2 2" xfId="27726" xr:uid="{00000000-0005-0000-0000-0000756C0000}"/>
    <cellStyle name="Normal 34 6 2 3 2 3" xfId="27727" xr:uid="{00000000-0005-0000-0000-0000766C0000}"/>
    <cellStyle name="Normal 34 6 2 3 3" xfId="27728" xr:uid="{00000000-0005-0000-0000-0000776C0000}"/>
    <cellStyle name="Normal 34 6 2 3 4" xfId="27729" xr:uid="{00000000-0005-0000-0000-0000786C0000}"/>
    <cellStyle name="Normal 34 6 2 3_Lcc_inputs" xfId="27730" xr:uid="{00000000-0005-0000-0000-0000796C0000}"/>
    <cellStyle name="Normal 34 6 2 4" xfId="27731" xr:uid="{00000000-0005-0000-0000-00007A6C0000}"/>
    <cellStyle name="Normal 34 6 2 4 2" xfId="27732" xr:uid="{00000000-0005-0000-0000-00007B6C0000}"/>
    <cellStyle name="Normal 34 6 2 4 2 2" xfId="27733" xr:uid="{00000000-0005-0000-0000-00007C6C0000}"/>
    <cellStyle name="Normal 34 6 2 4 3" xfId="27734" xr:uid="{00000000-0005-0000-0000-00007D6C0000}"/>
    <cellStyle name="Normal 34 6 2 5" xfId="27735" xr:uid="{00000000-0005-0000-0000-00007E6C0000}"/>
    <cellStyle name="Normal 34 6 2 5 2" xfId="27736" xr:uid="{00000000-0005-0000-0000-00007F6C0000}"/>
    <cellStyle name="Normal 34 6 2 6" xfId="27737" xr:uid="{00000000-0005-0000-0000-0000806C0000}"/>
    <cellStyle name="Normal 34 6 2 7" xfId="27738" xr:uid="{00000000-0005-0000-0000-0000816C0000}"/>
    <cellStyle name="Normal 34 6 2 8" xfId="27739" xr:uid="{00000000-0005-0000-0000-0000826C0000}"/>
    <cellStyle name="Normal 34 6 2_Lcc_inputs" xfId="27740" xr:uid="{00000000-0005-0000-0000-0000836C0000}"/>
    <cellStyle name="Normal 34 6 3" xfId="27741" xr:uid="{00000000-0005-0000-0000-0000846C0000}"/>
    <cellStyle name="Normal 34 6 3 2" xfId="27742" xr:uid="{00000000-0005-0000-0000-0000856C0000}"/>
    <cellStyle name="Normal 34 6 3 2 2" xfId="27743" xr:uid="{00000000-0005-0000-0000-0000866C0000}"/>
    <cellStyle name="Normal 34 6 3 2 2 2" xfId="27744" xr:uid="{00000000-0005-0000-0000-0000876C0000}"/>
    <cellStyle name="Normal 34 6 3 2 3" xfId="27745" xr:uid="{00000000-0005-0000-0000-0000886C0000}"/>
    <cellStyle name="Normal 34 6 3 3" xfId="27746" xr:uid="{00000000-0005-0000-0000-0000896C0000}"/>
    <cellStyle name="Normal 34 6 3 3 2" xfId="27747" xr:uid="{00000000-0005-0000-0000-00008A6C0000}"/>
    <cellStyle name="Normal 34 6 3 3 2 2" xfId="27748" xr:uid="{00000000-0005-0000-0000-00008B6C0000}"/>
    <cellStyle name="Normal 34 6 3 3 3" xfId="27749" xr:uid="{00000000-0005-0000-0000-00008C6C0000}"/>
    <cellStyle name="Normal 34 6 3 4" xfId="27750" xr:uid="{00000000-0005-0000-0000-00008D6C0000}"/>
    <cellStyle name="Normal 34 6 3 4 2" xfId="27751" xr:uid="{00000000-0005-0000-0000-00008E6C0000}"/>
    <cellStyle name="Normal 34 6 3 5" xfId="27752" xr:uid="{00000000-0005-0000-0000-00008F6C0000}"/>
    <cellStyle name="Normal 34 6 3_Lcc_inputs" xfId="27753" xr:uid="{00000000-0005-0000-0000-0000906C0000}"/>
    <cellStyle name="Normal 34 6 4" xfId="27754" xr:uid="{00000000-0005-0000-0000-0000916C0000}"/>
    <cellStyle name="Normal 34 6 4 2" xfId="27755" xr:uid="{00000000-0005-0000-0000-0000926C0000}"/>
    <cellStyle name="Normal 34 6 4 2 2" xfId="27756" xr:uid="{00000000-0005-0000-0000-0000936C0000}"/>
    <cellStyle name="Normal 34 6 4 2 3" xfId="27757" xr:uid="{00000000-0005-0000-0000-0000946C0000}"/>
    <cellStyle name="Normal 34 6 4 3" xfId="27758" xr:uid="{00000000-0005-0000-0000-0000956C0000}"/>
    <cellStyle name="Normal 34 6 4 4" xfId="27759" xr:uid="{00000000-0005-0000-0000-0000966C0000}"/>
    <cellStyle name="Normal 34 6 4_Lcc_inputs" xfId="27760" xr:uid="{00000000-0005-0000-0000-0000976C0000}"/>
    <cellStyle name="Normal 34 6 5" xfId="27761" xr:uid="{00000000-0005-0000-0000-0000986C0000}"/>
    <cellStyle name="Normal 34 6 5 2" xfId="27762" xr:uid="{00000000-0005-0000-0000-0000996C0000}"/>
    <cellStyle name="Normal 34 6 5 2 2" xfId="27763" xr:uid="{00000000-0005-0000-0000-00009A6C0000}"/>
    <cellStyle name="Normal 34 6 5 3" xfId="27764" xr:uid="{00000000-0005-0000-0000-00009B6C0000}"/>
    <cellStyle name="Normal 34 6 6" xfId="27765" xr:uid="{00000000-0005-0000-0000-00009C6C0000}"/>
    <cellStyle name="Normal 34 6 6 2" xfId="27766" xr:uid="{00000000-0005-0000-0000-00009D6C0000}"/>
    <cellStyle name="Normal 34 6 7" xfId="27767" xr:uid="{00000000-0005-0000-0000-00009E6C0000}"/>
    <cellStyle name="Normal 34 6 8" xfId="27768" xr:uid="{00000000-0005-0000-0000-00009F6C0000}"/>
    <cellStyle name="Normal 34 6 9" xfId="27769" xr:uid="{00000000-0005-0000-0000-0000A06C0000}"/>
    <cellStyle name="Normal 34 6_Lcc_inputs" xfId="27770" xr:uid="{00000000-0005-0000-0000-0000A16C0000}"/>
    <cellStyle name="Normal 34 7" xfId="27771" xr:uid="{00000000-0005-0000-0000-0000A26C0000}"/>
    <cellStyle name="Normal 34 7 2" xfId="27772" xr:uid="{00000000-0005-0000-0000-0000A36C0000}"/>
    <cellStyle name="Normal 34 7 2 2" xfId="27773" xr:uid="{00000000-0005-0000-0000-0000A46C0000}"/>
    <cellStyle name="Normal 34 7 2 2 2" xfId="27774" xr:uid="{00000000-0005-0000-0000-0000A56C0000}"/>
    <cellStyle name="Normal 34 7 2 2 2 2" xfId="27775" xr:uid="{00000000-0005-0000-0000-0000A66C0000}"/>
    <cellStyle name="Normal 34 7 2 2 2 2 2" xfId="27776" xr:uid="{00000000-0005-0000-0000-0000A76C0000}"/>
    <cellStyle name="Normal 34 7 2 2 2 3" xfId="27777" xr:uid="{00000000-0005-0000-0000-0000A86C0000}"/>
    <cellStyle name="Normal 34 7 2 2 3" xfId="27778" xr:uid="{00000000-0005-0000-0000-0000A96C0000}"/>
    <cellStyle name="Normal 34 7 2 2 3 2" xfId="27779" xr:uid="{00000000-0005-0000-0000-0000AA6C0000}"/>
    <cellStyle name="Normal 34 7 2 2 3 2 2" xfId="27780" xr:uid="{00000000-0005-0000-0000-0000AB6C0000}"/>
    <cellStyle name="Normal 34 7 2 2 3 3" xfId="27781" xr:uid="{00000000-0005-0000-0000-0000AC6C0000}"/>
    <cellStyle name="Normal 34 7 2 2 4" xfId="27782" xr:uid="{00000000-0005-0000-0000-0000AD6C0000}"/>
    <cellStyle name="Normal 34 7 2 2 4 2" xfId="27783" xr:uid="{00000000-0005-0000-0000-0000AE6C0000}"/>
    <cellStyle name="Normal 34 7 2 2 5" xfId="27784" xr:uid="{00000000-0005-0000-0000-0000AF6C0000}"/>
    <cellStyle name="Normal 34 7 2 2_Lcc_inputs" xfId="27785" xr:uid="{00000000-0005-0000-0000-0000B06C0000}"/>
    <cellStyle name="Normal 34 7 2 3" xfId="27786" xr:uid="{00000000-0005-0000-0000-0000B16C0000}"/>
    <cellStyle name="Normal 34 7 2 3 2" xfId="27787" xr:uid="{00000000-0005-0000-0000-0000B26C0000}"/>
    <cellStyle name="Normal 34 7 2 3 2 2" xfId="27788" xr:uid="{00000000-0005-0000-0000-0000B36C0000}"/>
    <cellStyle name="Normal 34 7 2 3 2 3" xfId="27789" xr:uid="{00000000-0005-0000-0000-0000B46C0000}"/>
    <cellStyle name="Normal 34 7 2 3 3" xfId="27790" xr:uid="{00000000-0005-0000-0000-0000B56C0000}"/>
    <cellStyle name="Normal 34 7 2 3 4" xfId="27791" xr:uid="{00000000-0005-0000-0000-0000B66C0000}"/>
    <cellStyle name="Normal 34 7 2 3_Lcc_inputs" xfId="27792" xr:uid="{00000000-0005-0000-0000-0000B76C0000}"/>
    <cellStyle name="Normal 34 7 2 4" xfId="27793" xr:uid="{00000000-0005-0000-0000-0000B86C0000}"/>
    <cellStyle name="Normal 34 7 2 4 2" xfId="27794" xr:uid="{00000000-0005-0000-0000-0000B96C0000}"/>
    <cellStyle name="Normal 34 7 2 4 2 2" xfId="27795" xr:uid="{00000000-0005-0000-0000-0000BA6C0000}"/>
    <cellStyle name="Normal 34 7 2 4 3" xfId="27796" xr:uid="{00000000-0005-0000-0000-0000BB6C0000}"/>
    <cellStyle name="Normal 34 7 2 5" xfId="27797" xr:uid="{00000000-0005-0000-0000-0000BC6C0000}"/>
    <cellStyle name="Normal 34 7 2 5 2" xfId="27798" xr:uid="{00000000-0005-0000-0000-0000BD6C0000}"/>
    <cellStyle name="Normal 34 7 2 6" xfId="27799" xr:uid="{00000000-0005-0000-0000-0000BE6C0000}"/>
    <cellStyle name="Normal 34 7 2 7" xfId="27800" xr:uid="{00000000-0005-0000-0000-0000BF6C0000}"/>
    <cellStyle name="Normal 34 7 2 8" xfId="27801" xr:uid="{00000000-0005-0000-0000-0000C06C0000}"/>
    <cellStyle name="Normal 34 7 2_Lcc_inputs" xfId="27802" xr:uid="{00000000-0005-0000-0000-0000C16C0000}"/>
    <cellStyle name="Normal 34 7 3" xfId="27803" xr:uid="{00000000-0005-0000-0000-0000C26C0000}"/>
    <cellStyle name="Normal 34 7 3 2" xfId="27804" xr:uid="{00000000-0005-0000-0000-0000C36C0000}"/>
    <cellStyle name="Normal 34 7 3 2 2" xfId="27805" xr:uid="{00000000-0005-0000-0000-0000C46C0000}"/>
    <cellStyle name="Normal 34 7 3 2 2 2" xfId="27806" xr:uid="{00000000-0005-0000-0000-0000C56C0000}"/>
    <cellStyle name="Normal 34 7 3 2 3" xfId="27807" xr:uid="{00000000-0005-0000-0000-0000C66C0000}"/>
    <cellStyle name="Normal 34 7 3 3" xfId="27808" xr:uid="{00000000-0005-0000-0000-0000C76C0000}"/>
    <cellStyle name="Normal 34 7 3 3 2" xfId="27809" xr:uid="{00000000-0005-0000-0000-0000C86C0000}"/>
    <cellStyle name="Normal 34 7 3 3 2 2" xfId="27810" xr:uid="{00000000-0005-0000-0000-0000C96C0000}"/>
    <cellStyle name="Normal 34 7 3 3 3" xfId="27811" xr:uid="{00000000-0005-0000-0000-0000CA6C0000}"/>
    <cellStyle name="Normal 34 7 3 4" xfId="27812" xr:uid="{00000000-0005-0000-0000-0000CB6C0000}"/>
    <cellStyle name="Normal 34 7 3 4 2" xfId="27813" xr:uid="{00000000-0005-0000-0000-0000CC6C0000}"/>
    <cellStyle name="Normal 34 7 3 5" xfId="27814" xr:uid="{00000000-0005-0000-0000-0000CD6C0000}"/>
    <cellStyle name="Normal 34 7 3_Lcc_inputs" xfId="27815" xr:uid="{00000000-0005-0000-0000-0000CE6C0000}"/>
    <cellStyle name="Normal 34 7 4" xfId="27816" xr:uid="{00000000-0005-0000-0000-0000CF6C0000}"/>
    <cellStyle name="Normal 34 7 4 2" xfId="27817" xr:uid="{00000000-0005-0000-0000-0000D06C0000}"/>
    <cellStyle name="Normal 34 7 4 2 2" xfId="27818" xr:uid="{00000000-0005-0000-0000-0000D16C0000}"/>
    <cellStyle name="Normal 34 7 4 2 3" xfId="27819" xr:uid="{00000000-0005-0000-0000-0000D26C0000}"/>
    <cellStyle name="Normal 34 7 4 3" xfId="27820" xr:uid="{00000000-0005-0000-0000-0000D36C0000}"/>
    <cellStyle name="Normal 34 7 4 4" xfId="27821" xr:uid="{00000000-0005-0000-0000-0000D46C0000}"/>
    <cellStyle name="Normal 34 7 4_Lcc_inputs" xfId="27822" xr:uid="{00000000-0005-0000-0000-0000D56C0000}"/>
    <cellStyle name="Normal 34 7 5" xfId="27823" xr:uid="{00000000-0005-0000-0000-0000D66C0000}"/>
    <cellStyle name="Normal 34 7 5 2" xfId="27824" xr:uid="{00000000-0005-0000-0000-0000D76C0000}"/>
    <cellStyle name="Normal 34 7 5 2 2" xfId="27825" xr:uid="{00000000-0005-0000-0000-0000D86C0000}"/>
    <cellStyle name="Normal 34 7 5 3" xfId="27826" xr:uid="{00000000-0005-0000-0000-0000D96C0000}"/>
    <cellStyle name="Normal 34 7 6" xfId="27827" xr:uid="{00000000-0005-0000-0000-0000DA6C0000}"/>
    <cellStyle name="Normal 34 7 6 2" xfId="27828" xr:uid="{00000000-0005-0000-0000-0000DB6C0000}"/>
    <cellStyle name="Normal 34 7 7" xfId="27829" xr:uid="{00000000-0005-0000-0000-0000DC6C0000}"/>
    <cellStyle name="Normal 34 7 8" xfId="27830" xr:uid="{00000000-0005-0000-0000-0000DD6C0000}"/>
    <cellStyle name="Normal 34 7 9" xfId="27831" xr:uid="{00000000-0005-0000-0000-0000DE6C0000}"/>
    <cellStyle name="Normal 34 7_Lcc_inputs" xfId="27832" xr:uid="{00000000-0005-0000-0000-0000DF6C0000}"/>
    <cellStyle name="Normal 34 8" xfId="27833" xr:uid="{00000000-0005-0000-0000-0000E06C0000}"/>
    <cellStyle name="Normal 34 8 2" xfId="27834" xr:uid="{00000000-0005-0000-0000-0000E16C0000}"/>
    <cellStyle name="Normal 34 8 2 2" xfId="27835" xr:uid="{00000000-0005-0000-0000-0000E26C0000}"/>
    <cellStyle name="Normal 34 8 2 2 2" xfId="27836" xr:uid="{00000000-0005-0000-0000-0000E36C0000}"/>
    <cellStyle name="Normal 34 8 2 2 2 2" xfId="27837" xr:uid="{00000000-0005-0000-0000-0000E46C0000}"/>
    <cellStyle name="Normal 34 8 2 2 3" xfId="27838" xr:uid="{00000000-0005-0000-0000-0000E56C0000}"/>
    <cellStyle name="Normal 34 8 2 3" xfId="27839" xr:uid="{00000000-0005-0000-0000-0000E66C0000}"/>
    <cellStyle name="Normal 34 8 2 3 2" xfId="27840" xr:uid="{00000000-0005-0000-0000-0000E76C0000}"/>
    <cellStyle name="Normal 34 8 2 3 2 2" xfId="27841" xr:uid="{00000000-0005-0000-0000-0000E86C0000}"/>
    <cellStyle name="Normal 34 8 2 3 3" xfId="27842" xr:uid="{00000000-0005-0000-0000-0000E96C0000}"/>
    <cellStyle name="Normal 34 8 2 4" xfId="27843" xr:uid="{00000000-0005-0000-0000-0000EA6C0000}"/>
    <cellStyle name="Normal 34 8 2 4 2" xfId="27844" xr:uid="{00000000-0005-0000-0000-0000EB6C0000}"/>
    <cellStyle name="Normal 34 8 2 5" xfId="27845" xr:uid="{00000000-0005-0000-0000-0000EC6C0000}"/>
    <cellStyle name="Normal 34 8 2_Lcc_inputs" xfId="27846" xr:uid="{00000000-0005-0000-0000-0000ED6C0000}"/>
    <cellStyle name="Normal 34 8 3" xfId="27847" xr:uid="{00000000-0005-0000-0000-0000EE6C0000}"/>
    <cellStyle name="Normal 34 8 3 2" xfId="27848" xr:uid="{00000000-0005-0000-0000-0000EF6C0000}"/>
    <cellStyle name="Normal 34 8 3 2 2" xfId="27849" xr:uid="{00000000-0005-0000-0000-0000F06C0000}"/>
    <cellStyle name="Normal 34 8 3 2 3" xfId="27850" xr:uid="{00000000-0005-0000-0000-0000F16C0000}"/>
    <cellStyle name="Normal 34 8 3 3" xfId="27851" xr:uid="{00000000-0005-0000-0000-0000F26C0000}"/>
    <cellStyle name="Normal 34 8 3 4" xfId="27852" xr:uid="{00000000-0005-0000-0000-0000F36C0000}"/>
    <cellStyle name="Normal 34 8 3_Lcc_inputs" xfId="27853" xr:uid="{00000000-0005-0000-0000-0000F46C0000}"/>
    <cellStyle name="Normal 34 8 4" xfId="27854" xr:uid="{00000000-0005-0000-0000-0000F56C0000}"/>
    <cellStyle name="Normal 34 8 4 2" xfId="27855" xr:uid="{00000000-0005-0000-0000-0000F66C0000}"/>
    <cellStyle name="Normal 34 8 4 2 2" xfId="27856" xr:uid="{00000000-0005-0000-0000-0000F76C0000}"/>
    <cellStyle name="Normal 34 8 4 3" xfId="27857" xr:uid="{00000000-0005-0000-0000-0000F86C0000}"/>
    <cellStyle name="Normal 34 8 5" xfId="27858" xr:uid="{00000000-0005-0000-0000-0000F96C0000}"/>
    <cellStyle name="Normal 34 8 5 2" xfId="27859" xr:uid="{00000000-0005-0000-0000-0000FA6C0000}"/>
    <cellStyle name="Normal 34 8 6" xfId="27860" xr:uid="{00000000-0005-0000-0000-0000FB6C0000}"/>
    <cellStyle name="Normal 34 8 7" xfId="27861" xr:uid="{00000000-0005-0000-0000-0000FC6C0000}"/>
    <cellStyle name="Normal 34 8 8" xfId="27862" xr:uid="{00000000-0005-0000-0000-0000FD6C0000}"/>
    <cellStyle name="Normal 34 8_Lcc_inputs" xfId="27863" xr:uid="{00000000-0005-0000-0000-0000FE6C0000}"/>
    <cellStyle name="Normal 34 9" xfId="27864" xr:uid="{00000000-0005-0000-0000-0000FF6C0000}"/>
    <cellStyle name="Normal 34 9 2" xfId="27865" xr:uid="{00000000-0005-0000-0000-0000006D0000}"/>
    <cellStyle name="Normal 34 9 2 2" xfId="27866" xr:uid="{00000000-0005-0000-0000-0000016D0000}"/>
    <cellStyle name="Normal 34 9 2 2 2" xfId="27867" xr:uid="{00000000-0005-0000-0000-0000026D0000}"/>
    <cellStyle name="Normal 34 9 2 2 2 2" xfId="27868" xr:uid="{00000000-0005-0000-0000-0000036D0000}"/>
    <cellStyle name="Normal 34 9 2 2 3" xfId="27869" xr:uid="{00000000-0005-0000-0000-0000046D0000}"/>
    <cellStyle name="Normal 34 9 2 3" xfId="27870" xr:uid="{00000000-0005-0000-0000-0000056D0000}"/>
    <cellStyle name="Normal 34 9 2 3 2" xfId="27871" xr:uid="{00000000-0005-0000-0000-0000066D0000}"/>
    <cellStyle name="Normal 34 9 2 3 2 2" xfId="27872" xr:uid="{00000000-0005-0000-0000-0000076D0000}"/>
    <cellStyle name="Normal 34 9 2 3 3" xfId="27873" xr:uid="{00000000-0005-0000-0000-0000086D0000}"/>
    <cellStyle name="Normal 34 9 2 4" xfId="27874" xr:uid="{00000000-0005-0000-0000-0000096D0000}"/>
    <cellStyle name="Normal 34 9 2 4 2" xfId="27875" xr:uid="{00000000-0005-0000-0000-00000A6D0000}"/>
    <cellStyle name="Normal 34 9 2 5" xfId="27876" xr:uid="{00000000-0005-0000-0000-00000B6D0000}"/>
    <cellStyle name="Normal 34 9 2_Lcc_inputs" xfId="27877" xr:uid="{00000000-0005-0000-0000-00000C6D0000}"/>
    <cellStyle name="Normal 34 9 3" xfId="27878" xr:uid="{00000000-0005-0000-0000-00000D6D0000}"/>
    <cellStyle name="Normal 34 9 3 2" xfId="27879" xr:uid="{00000000-0005-0000-0000-00000E6D0000}"/>
    <cellStyle name="Normal 34 9 3 2 2" xfId="27880" xr:uid="{00000000-0005-0000-0000-00000F6D0000}"/>
    <cellStyle name="Normal 34 9 3 2 3" xfId="27881" xr:uid="{00000000-0005-0000-0000-0000106D0000}"/>
    <cellStyle name="Normal 34 9 3 3" xfId="27882" xr:uid="{00000000-0005-0000-0000-0000116D0000}"/>
    <cellStyle name="Normal 34 9 3 4" xfId="27883" xr:uid="{00000000-0005-0000-0000-0000126D0000}"/>
    <cellStyle name="Normal 34 9 3_Lcc_inputs" xfId="27884" xr:uid="{00000000-0005-0000-0000-0000136D0000}"/>
    <cellStyle name="Normal 34 9 4" xfId="27885" xr:uid="{00000000-0005-0000-0000-0000146D0000}"/>
    <cellStyle name="Normal 34 9 4 2" xfId="27886" xr:uid="{00000000-0005-0000-0000-0000156D0000}"/>
    <cellStyle name="Normal 34 9 4 2 2" xfId="27887" xr:uid="{00000000-0005-0000-0000-0000166D0000}"/>
    <cellStyle name="Normal 34 9 4 3" xfId="27888" xr:uid="{00000000-0005-0000-0000-0000176D0000}"/>
    <cellStyle name="Normal 34 9 5" xfId="27889" xr:uid="{00000000-0005-0000-0000-0000186D0000}"/>
    <cellStyle name="Normal 34 9 5 2" xfId="27890" xr:uid="{00000000-0005-0000-0000-0000196D0000}"/>
    <cellStyle name="Normal 34 9 6" xfId="27891" xr:uid="{00000000-0005-0000-0000-00001A6D0000}"/>
    <cellStyle name="Normal 34 9 7" xfId="27892" xr:uid="{00000000-0005-0000-0000-00001B6D0000}"/>
    <cellStyle name="Normal 34 9 8" xfId="27893" xr:uid="{00000000-0005-0000-0000-00001C6D0000}"/>
    <cellStyle name="Normal 34 9_Lcc_inputs" xfId="27894" xr:uid="{00000000-0005-0000-0000-00001D6D0000}"/>
    <cellStyle name="Normal 34_Lcc_inputs" xfId="27895" xr:uid="{00000000-0005-0000-0000-00001E6D0000}"/>
    <cellStyle name="Normal 35" xfId="27896" xr:uid="{00000000-0005-0000-0000-00001F6D0000}"/>
    <cellStyle name="Normal 35 2" xfId="27897" xr:uid="{00000000-0005-0000-0000-0000206D0000}"/>
    <cellStyle name="Normal 35 2 2" xfId="27898" xr:uid="{00000000-0005-0000-0000-0000216D0000}"/>
    <cellStyle name="Normal 35 2 2 2" xfId="27899" xr:uid="{00000000-0005-0000-0000-0000226D0000}"/>
    <cellStyle name="Normal 35 2 2 2 2" xfId="27900" xr:uid="{00000000-0005-0000-0000-0000236D0000}"/>
    <cellStyle name="Normal 35 2 2 2 2 2" xfId="27901" xr:uid="{00000000-0005-0000-0000-0000246D0000}"/>
    <cellStyle name="Normal 35 2 2 2 2 2 2" xfId="27902" xr:uid="{00000000-0005-0000-0000-0000256D0000}"/>
    <cellStyle name="Normal 35 2 2 2 2 2 2 2" xfId="27903" xr:uid="{00000000-0005-0000-0000-0000266D0000}"/>
    <cellStyle name="Normal 35 2 2 2 2 2 3" xfId="27904" xr:uid="{00000000-0005-0000-0000-0000276D0000}"/>
    <cellStyle name="Normal 35 2 2 2 2 3" xfId="27905" xr:uid="{00000000-0005-0000-0000-0000286D0000}"/>
    <cellStyle name="Normal 35 2 2 2 2 3 2" xfId="27906" xr:uid="{00000000-0005-0000-0000-0000296D0000}"/>
    <cellStyle name="Normal 35 2 2 2 2 3 2 2" xfId="27907" xr:uid="{00000000-0005-0000-0000-00002A6D0000}"/>
    <cellStyle name="Normal 35 2 2 2 2 3 3" xfId="27908" xr:uid="{00000000-0005-0000-0000-00002B6D0000}"/>
    <cellStyle name="Normal 35 2 2 2 2 4" xfId="27909" xr:uid="{00000000-0005-0000-0000-00002C6D0000}"/>
    <cellStyle name="Normal 35 2 2 2 2 4 2" xfId="27910" xr:uid="{00000000-0005-0000-0000-00002D6D0000}"/>
    <cellStyle name="Normal 35 2 2 2 2 5" xfId="27911" xr:uid="{00000000-0005-0000-0000-00002E6D0000}"/>
    <cellStyle name="Normal 35 2 2 2 2_Lcc_inputs" xfId="27912" xr:uid="{00000000-0005-0000-0000-00002F6D0000}"/>
    <cellStyle name="Normal 35 2 2 2 3" xfId="27913" xr:uid="{00000000-0005-0000-0000-0000306D0000}"/>
    <cellStyle name="Normal 35 2 2 2 3 2" xfId="27914" xr:uid="{00000000-0005-0000-0000-0000316D0000}"/>
    <cellStyle name="Normal 35 2 2 2 3 2 2" xfId="27915" xr:uid="{00000000-0005-0000-0000-0000326D0000}"/>
    <cellStyle name="Normal 35 2 2 2 3 2 3" xfId="27916" xr:uid="{00000000-0005-0000-0000-0000336D0000}"/>
    <cellStyle name="Normal 35 2 2 2 3 3" xfId="27917" xr:uid="{00000000-0005-0000-0000-0000346D0000}"/>
    <cellStyle name="Normal 35 2 2 2 3 4" xfId="27918" xr:uid="{00000000-0005-0000-0000-0000356D0000}"/>
    <cellStyle name="Normal 35 2 2 2 3_Lcc_inputs" xfId="27919" xr:uid="{00000000-0005-0000-0000-0000366D0000}"/>
    <cellStyle name="Normal 35 2 2 2 4" xfId="27920" xr:uid="{00000000-0005-0000-0000-0000376D0000}"/>
    <cellStyle name="Normal 35 2 2 2 4 2" xfId="27921" xr:uid="{00000000-0005-0000-0000-0000386D0000}"/>
    <cellStyle name="Normal 35 2 2 2 4 2 2" xfId="27922" xr:uid="{00000000-0005-0000-0000-0000396D0000}"/>
    <cellStyle name="Normal 35 2 2 2 4 3" xfId="27923" xr:uid="{00000000-0005-0000-0000-00003A6D0000}"/>
    <cellStyle name="Normal 35 2 2 2 5" xfId="27924" xr:uid="{00000000-0005-0000-0000-00003B6D0000}"/>
    <cellStyle name="Normal 35 2 2 2 5 2" xfId="27925" xr:uid="{00000000-0005-0000-0000-00003C6D0000}"/>
    <cellStyle name="Normal 35 2 2 2 6" xfId="27926" xr:uid="{00000000-0005-0000-0000-00003D6D0000}"/>
    <cellStyle name="Normal 35 2 2 2 7" xfId="27927" xr:uid="{00000000-0005-0000-0000-00003E6D0000}"/>
    <cellStyle name="Normal 35 2 2 2 8" xfId="27928" xr:uid="{00000000-0005-0000-0000-00003F6D0000}"/>
    <cellStyle name="Normal 35 2 2 2_Lcc_inputs" xfId="27929" xr:uid="{00000000-0005-0000-0000-0000406D0000}"/>
    <cellStyle name="Normal 35 2 2 3" xfId="27930" xr:uid="{00000000-0005-0000-0000-0000416D0000}"/>
    <cellStyle name="Normal 35 2 2 3 2" xfId="27931" xr:uid="{00000000-0005-0000-0000-0000426D0000}"/>
    <cellStyle name="Normal 35 2 2 3 2 2" xfId="27932" xr:uid="{00000000-0005-0000-0000-0000436D0000}"/>
    <cellStyle name="Normal 35 2 2 3 2 2 2" xfId="27933" xr:uid="{00000000-0005-0000-0000-0000446D0000}"/>
    <cellStyle name="Normal 35 2 2 3 2 2 3" xfId="27934" xr:uid="{00000000-0005-0000-0000-0000456D0000}"/>
    <cellStyle name="Normal 35 2 2 3 2 3" xfId="27935" xr:uid="{00000000-0005-0000-0000-0000466D0000}"/>
    <cellStyle name="Normal 35 2 2 3 2 4" xfId="27936" xr:uid="{00000000-0005-0000-0000-0000476D0000}"/>
    <cellStyle name="Normal 35 2 2 3 2_Lcc_inputs" xfId="27937" xr:uid="{00000000-0005-0000-0000-0000486D0000}"/>
    <cellStyle name="Normal 35 2 2 3 3" xfId="27938" xr:uid="{00000000-0005-0000-0000-0000496D0000}"/>
    <cellStyle name="Normal 35 2 2 3 3 2" xfId="27939" xr:uid="{00000000-0005-0000-0000-00004A6D0000}"/>
    <cellStyle name="Normal 35 2 2 3 3 2 2" xfId="27940" xr:uid="{00000000-0005-0000-0000-00004B6D0000}"/>
    <cellStyle name="Normal 35 2 2 3 3 3" xfId="27941" xr:uid="{00000000-0005-0000-0000-00004C6D0000}"/>
    <cellStyle name="Normal 35 2 2 3 4" xfId="27942" xr:uid="{00000000-0005-0000-0000-00004D6D0000}"/>
    <cellStyle name="Normal 35 2 2 3 4 2" xfId="27943" xr:uid="{00000000-0005-0000-0000-00004E6D0000}"/>
    <cellStyle name="Normal 35 2 2 3 5" xfId="27944" xr:uid="{00000000-0005-0000-0000-00004F6D0000}"/>
    <cellStyle name="Normal 35 2 2 3 6" xfId="27945" xr:uid="{00000000-0005-0000-0000-0000506D0000}"/>
    <cellStyle name="Normal 35 2 2 3 7" xfId="27946" xr:uid="{00000000-0005-0000-0000-0000516D0000}"/>
    <cellStyle name="Normal 35 2 2 3_Lcc_inputs" xfId="27947" xr:uid="{00000000-0005-0000-0000-0000526D0000}"/>
    <cellStyle name="Normal 35 2 2 4" xfId="27948" xr:uid="{00000000-0005-0000-0000-0000536D0000}"/>
    <cellStyle name="Normal 35 2 2 4 2" xfId="27949" xr:uid="{00000000-0005-0000-0000-0000546D0000}"/>
    <cellStyle name="Normal 35 2 2 4 2 2" xfId="27950" xr:uid="{00000000-0005-0000-0000-0000556D0000}"/>
    <cellStyle name="Normal 35 2 2 4 2 3" xfId="27951" xr:uid="{00000000-0005-0000-0000-0000566D0000}"/>
    <cellStyle name="Normal 35 2 2 4 3" xfId="27952" xr:uid="{00000000-0005-0000-0000-0000576D0000}"/>
    <cellStyle name="Normal 35 2 2 4 3 2" xfId="27953" xr:uid="{00000000-0005-0000-0000-0000586D0000}"/>
    <cellStyle name="Normal 35 2 2 4 4" xfId="27954" xr:uid="{00000000-0005-0000-0000-0000596D0000}"/>
    <cellStyle name="Normal 35 2 2 4 5" xfId="27955" xr:uid="{00000000-0005-0000-0000-00005A6D0000}"/>
    <cellStyle name="Normal 35 2 2 4_Lcc_inputs" xfId="27956" xr:uid="{00000000-0005-0000-0000-00005B6D0000}"/>
    <cellStyle name="Normal 35 2 2 5" xfId="27957" xr:uid="{00000000-0005-0000-0000-00005C6D0000}"/>
    <cellStyle name="Normal 35 2 2 5 2" xfId="27958" xr:uid="{00000000-0005-0000-0000-00005D6D0000}"/>
    <cellStyle name="Normal 35 2 2 5 2 2" xfId="27959" xr:uid="{00000000-0005-0000-0000-00005E6D0000}"/>
    <cellStyle name="Normal 35 2 2 5 2 3" xfId="27960" xr:uid="{00000000-0005-0000-0000-00005F6D0000}"/>
    <cellStyle name="Normal 35 2 2 5 3" xfId="27961" xr:uid="{00000000-0005-0000-0000-0000606D0000}"/>
    <cellStyle name="Normal 35 2 2 5 4" xfId="27962" xr:uid="{00000000-0005-0000-0000-0000616D0000}"/>
    <cellStyle name="Normal 35 2 2 5_Lcc_inputs" xfId="27963" xr:uid="{00000000-0005-0000-0000-0000626D0000}"/>
    <cellStyle name="Normal 35 2 2 6" xfId="27964" xr:uid="{00000000-0005-0000-0000-0000636D0000}"/>
    <cellStyle name="Normal 35 2 2 6 2" xfId="27965" xr:uid="{00000000-0005-0000-0000-0000646D0000}"/>
    <cellStyle name="Normal 35 2 2 6 3" xfId="27966" xr:uid="{00000000-0005-0000-0000-0000656D0000}"/>
    <cellStyle name="Normal 35 2 2 7" xfId="27967" xr:uid="{00000000-0005-0000-0000-0000666D0000}"/>
    <cellStyle name="Normal 35 2 2 7 2" xfId="27968" xr:uid="{00000000-0005-0000-0000-0000676D0000}"/>
    <cellStyle name="Normal 35 2 2 8" xfId="27969" xr:uid="{00000000-0005-0000-0000-0000686D0000}"/>
    <cellStyle name="Normal 35 2 2 9" xfId="27970" xr:uid="{00000000-0005-0000-0000-0000696D0000}"/>
    <cellStyle name="Normal 35 2 2_Lcc_inputs" xfId="27971" xr:uid="{00000000-0005-0000-0000-00006A6D0000}"/>
    <cellStyle name="Normal 35 2 3" xfId="27972" xr:uid="{00000000-0005-0000-0000-00006B6D0000}"/>
    <cellStyle name="Normal 35 2 3 2" xfId="27973" xr:uid="{00000000-0005-0000-0000-00006C6D0000}"/>
    <cellStyle name="Normal 35 2 3 2 2" xfId="27974" xr:uid="{00000000-0005-0000-0000-00006D6D0000}"/>
    <cellStyle name="Normal 35 2 3 2 2 2" xfId="27975" xr:uid="{00000000-0005-0000-0000-00006E6D0000}"/>
    <cellStyle name="Normal 35 2 3 2 2 2 2" xfId="27976" xr:uid="{00000000-0005-0000-0000-00006F6D0000}"/>
    <cellStyle name="Normal 35 2 3 2 2 2 2 2" xfId="27977" xr:uid="{00000000-0005-0000-0000-0000706D0000}"/>
    <cellStyle name="Normal 35 2 3 2 2 2 3" xfId="27978" xr:uid="{00000000-0005-0000-0000-0000716D0000}"/>
    <cellStyle name="Normal 35 2 3 2 2 3" xfId="27979" xr:uid="{00000000-0005-0000-0000-0000726D0000}"/>
    <cellStyle name="Normal 35 2 3 2 2 3 2" xfId="27980" xr:uid="{00000000-0005-0000-0000-0000736D0000}"/>
    <cellStyle name="Normal 35 2 3 2 2 3 2 2" xfId="27981" xr:uid="{00000000-0005-0000-0000-0000746D0000}"/>
    <cellStyle name="Normal 35 2 3 2 2 3 3" xfId="27982" xr:uid="{00000000-0005-0000-0000-0000756D0000}"/>
    <cellStyle name="Normal 35 2 3 2 2 4" xfId="27983" xr:uid="{00000000-0005-0000-0000-0000766D0000}"/>
    <cellStyle name="Normal 35 2 3 2 2 4 2" xfId="27984" xr:uid="{00000000-0005-0000-0000-0000776D0000}"/>
    <cellStyle name="Normal 35 2 3 2 2 5" xfId="27985" xr:uid="{00000000-0005-0000-0000-0000786D0000}"/>
    <cellStyle name="Normal 35 2 3 2 2_Lcc_inputs" xfId="27986" xr:uid="{00000000-0005-0000-0000-0000796D0000}"/>
    <cellStyle name="Normal 35 2 3 2 3" xfId="27987" xr:uid="{00000000-0005-0000-0000-00007A6D0000}"/>
    <cellStyle name="Normal 35 2 3 2 3 2" xfId="27988" xr:uid="{00000000-0005-0000-0000-00007B6D0000}"/>
    <cellStyle name="Normal 35 2 3 2 3 2 2" xfId="27989" xr:uid="{00000000-0005-0000-0000-00007C6D0000}"/>
    <cellStyle name="Normal 35 2 3 2 3 2 3" xfId="27990" xr:uid="{00000000-0005-0000-0000-00007D6D0000}"/>
    <cellStyle name="Normal 35 2 3 2 3 3" xfId="27991" xr:uid="{00000000-0005-0000-0000-00007E6D0000}"/>
    <cellStyle name="Normal 35 2 3 2 3 4" xfId="27992" xr:uid="{00000000-0005-0000-0000-00007F6D0000}"/>
    <cellStyle name="Normal 35 2 3 2 3_Lcc_inputs" xfId="27993" xr:uid="{00000000-0005-0000-0000-0000806D0000}"/>
    <cellStyle name="Normal 35 2 3 2 4" xfId="27994" xr:uid="{00000000-0005-0000-0000-0000816D0000}"/>
    <cellStyle name="Normal 35 2 3 2 4 2" xfId="27995" xr:uid="{00000000-0005-0000-0000-0000826D0000}"/>
    <cellStyle name="Normal 35 2 3 2 4 2 2" xfId="27996" xr:uid="{00000000-0005-0000-0000-0000836D0000}"/>
    <cellStyle name="Normal 35 2 3 2 4 3" xfId="27997" xr:uid="{00000000-0005-0000-0000-0000846D0000}"/>
    <cellStyle name="Normal 35 2 3 2 5" xfId="27998" xr:uid="{00000000-0005-0000-0000-0000856D0000}"/>
    <cellStyle name="Normal 35 2 3 2 5 2" xfId="27999" xr:uid="{00000000-0005-0000-0000-0000866D0000}"/>
    <cellStyle name="Normal 35 2 3 2 6" xfId="28000" xr:uid="{00000000-0005-0000-0000-0000876D0000}"/>
    <cellStyle name="Normal 35 2 3 2 7" xfId="28001" xr:uid="{00000000-0005-0000-0000-0000886D0000}"/>
    <cellStyle name="Normal 35 2 3 2 8" xfId="28002" xr:uid="{00000000-0005-0000-0000-0000896D0000}"/>
    <cellStyle name="Normal 35 2 3 2_Lcc_inputs" xfId="28003" xr:uid="{00000000-0005-0000-0000-00008A6D0000}"/>
    <cellStyle name="Normal 35 2 3 3" xfId="28004" xr:uid="{00000000-0005-0000-0000-00008B6D0000}"/>
    <cellStyle name="Normal 35 2 3 3 2" xfId="28005" xr:uid="{00000000-0005-0000-0000-00008C6D0000}"/>
    <cellStyle name="Normal 35 2 3 3 2 2" xfId="28006" xr:uid="{00000000-0005-0000-0000-00008D6D0000}"/>
    <cellStyle name="Normal 35 2 3 3 2 2 2" xfId="28007" xr:uid="{00000000-0005-0000-0000-00008E6D0000}"/>
    <cellStyle name="Normal 35 2 3 3 2 3" xfId="28008" xr:uid="{00000000-0005-0000-0000-00008F6D0000}"/>
    <cellStyle name="Normal 35 2 3 3 3" xfId="28009" xr:uid="{00000000-0005-0000-0000-0000906D0000}"/>
    <cellStyle name="Normal 35 2 3 3 3 2" xfId="28010" xr:uid="{00000000-0005-0000-0000-0000916D0000}"/>
    <cellStyle name="Normal 35 2 3 3 3 2 2" xfId="28011" xr:uid="{00000000-0005-0000-0000-0000926D0000}"/>
    <cellStyle name="Normal 35 2 3 3 3 3" xfId="28012" xr:uid="{00000000-0005-0000-0000-0000936D0000}"/>
    <cellStyle name="Normal 35 2 3 3 4" xfId="28013" xr:uid="{00000000-0005-0000-0000-0000946D0000}"/>
    <cellStyle name="Normal 35 2 3 3 4 2" xfId="28014" xr:uid="{00000000-0005-0000-0000-0000956D0000}"/>
    <cellStyle name="Normal 35 2 3 3 5" xfId="28015" xr:uid="{00000000-0005-0000-0000-0000966D0000}"/>
    <cellStyle name="Normal 35 2 3 3_Lcc_inputs" xfId="28016" xr:uid="{00000000-0005-0000-0000-0000976D0000}"/>
    <cellStyle name="Normal 35 2 3 4" xfId="28017" xr:uid="{00000000-0005-0000-0000-0000986D0000}"/>
    <cellStyle name="Normal 35 2 3 4 2" xfId="28018" xr:uid="{00000000-0005-0000-0000-0000996D0000}"/>
    <cellStyle name="Normal 35 2 3 4 2 2" xfId="28019" xr:uid="{00000000-0005-0000-0000-00009A6D0000}"/>
    <cellStyle name="Normal 35 2 3 4 2 3" xfId="28020" xr:uid="{00000000-0005-0000-0000-00009B6D0000}"/>
    <cellStyle name="Normal 35 2 3 4 3" xfId="28021" xr:uid="{00000000-0005-0000-0000-00009C6D0000}"/>
    <cellStyle name="Normal 35 2 3 4 4" xfId="28022" xr:uid="{00000000-0005-0000-0000-00009D6D0000}"/>
    <cellStyle name="Normal 35 2 3 4_Lcc_inputs" xfId="28023" xr:uid="{00000000-0005-0000-0000-00009E6D0000}"/>
    <cellStyle name="Normal 35 2 3 5" xfId="28024" xr:uid="{00000000-0005-0000-0000-00009F6D0000}"/>
    <cellStyle name="Normal 35 2 3 5 2" xfId="28025" xr:uid="{00000000-0005-0000-0000-0000A06D0000}"/>
    <cellStyle name="Normal 35 2 3 5 2 2" xfId="28026" xr:uid="{00000000-0005-0000-0000-0000A16D0000}"/>
    <cellStyle name="Normal 35 2 3 5 3" xfId="28027" xr:uid="{00000000-0005-0000-0000-0000A26D0000}"/>
    <cellStyle name="Normal 35 2 3 6" xfId="28028" xr:uid="{00000000-0005-0000-0000-0000A36D0000}"/>
    <cellStyle name="Normal 35 2 3 6 2" xfId="28029" xr:uid="{00000000-0005-0000-0000-0000A46D0000}"/>
    <cellStyle name="Normal 35 2 3 7" xfId="28030" xr:uid="{00000000-0005-0000-0000-0000A56D0000}"/>
    <cellStyle name="Normal 35 2 3 8" xfId="28031" xr:uid="{00000000-0005-0000-0000-0000A66D0000}"/>
    <cellStyle name="Normal 35 2 3 9" xfId="28032" xr:uid="{00000000-0005-0000-0000-0000A76D0000}"/>
    <cellStyle name="Normal 35 2 3_Lcc_inputs" xfId="28033" xr:uid="{00000000-0005-0000-0000-0000A86D0000}"/>
    <cellStyle name="Normal 35 2 4" xfId="28034" xr:uid="{00000000-0005-0000-0000-0000A96D0000}"/>
    <cellStyle name="Normal 35 2 4 2" xfId="28035" xr:uid="{00000000-0005-0000-0000-0000AA6D0000}"/>
    <cellStyle name="Normal 35 2 4 2 2" xfId="28036" xr:uid="{00000000-0005-0000-0000-0000AB6D0000}"/>
    <cellStyle name="Normal 35 2 4 2 2 2" xfId="28037" xr:uid="{00000000-0005-0000-0000-0000AC6D0000}"/>
    <cellStyle name="Normal 35 2 4 2 2 2 2" xfId="28038" xr:uid="{00000000-0005-0000-0000-0000AD6D0000}"/>
    <cellStyle name="Normal 35 2 4 2 2 2 2 2" xfId="28039" xr:uid="{00000000-0005-0000-0000-0000AE6D0000}"/>
    <cellStyle name="Normal 35 2 4 2 2 2 3" xfId="28040" xr:uid="{00000000-0005-0000-0000-0000AF6D0000}"/>
    <cellStyle name="Normal 35 2 4 2 2 3" xfId="28041" xr:uid="{00000000-0005-0000-0000-0000B06D0000}"/>
    <cellStyle name="Normal 35 2 4 2 2 3 2" xfId="28042" xr:uid="{00000000-0005-0000-0000-0000B16D0000}"/>
    <cellStyle name="Normal 35 2 4 2 2 3 2 2" xfId="28043" xr:uid="{00000000-0005-0000-0000-0000B26D0000}"/>
    <cellStyle name="Normal 35 2 4 2 2 3 3" xfId="28044" xr:uid="{00000000-0005-0000-0000-0000B36D0000}"/>
    <cellStyle name="Normal 35 2 4 2 2 4" xfId="28045" xr:uid="{00000000-0005-0000-0000-0000B46D0000}"/>
    <cellStyle name="Normal 35 2 4 2 2 4 2" xfId="28046" xr:uid="{00000000-0005-0000-0000-0000B56D0000}"/>
    <cellStyle name="Normal 35 2 4 2 2 5" xfId="28047" xr:uid="{00000000-0005-0000-0000-0000B66D0000}"/>
    <cellStyle name="Normal 35 2 4 2 2_Lcc_inputs" xfId="28048" xr:uid="{00000000-0005-0000-0000-0000B76D0000}"/>
    <cellStyle name="Normal 35 2 4 2 3" xfId="28049" xr:uid="{00000000-0005-0000-0000-0000B86D0000}"/>
    <cellStyle name="Normal 35 2 4 2 3 2" xfId="28050" xr:uid="{00000000-0005-0000-0000-0000B96D0000}"/>
    <cellStyle name="Normal 35 2 4 2 3 2 2" xfId="28051" xr:uid="{00000000-0005-0000-0000-0000BA6D0000}"/>
    <cellStyle name="Normal 35 2 4 2 3 2 3" xfId="28052" xr:uid="{00000000-0005-0000-0000-0000BB6D0000}"/>
    <cellStyle name="Normal 35 2 4 2 3 3" xfId="28053" xr:uid="{00000000-0005-0000-0000-0000BC6D0000}"/>
    <cellStyle name="Normal 35 2 4 2 3 4" xfId="28054" xr:uid="{00000000-0005-0000-0000-0000BD6D0000}"/>
    <cellStyle name="Normal 35 2 4 2 3_Lcc_inputs" xfId="28055" xr:uid="{00000000-0005-0000-0000-0000BE6D0000}"/>
    <cellStyle name="Normal 35 2 4 2 4" xfId="28056" xr:uid="{00000000-0005-0000-0000-0000BF6D0000}"/>
    <cellStyle name="Normal 35 2 4 2 4 2" xfId="28057" xr:uid="{00000000-0005-0000-0000-0000C06D0000}"/>
    <cellStyle name="Normal 35 2 4 2 4 2 2" xfId="28058" xr:uid="{00000000-0005-0000-0000-0000C16D0000}"/>
    <cellStyle name="Normal 35 2 4 2 4 3" xfId="28059" xr:uid="{00000000-0005-0000-0000-0000C26D0000}"/>
    <cellStyle name="Normal 35 2 4 2 5" xfId="28060" xr:uid="{00000000-0005-0000-0000-0000C36D0000}"/>
    <cellStyle name="Normal 35 2 4 2 5 2" xfId="28061" xr:uid="{00000000-0005-0000-0000-0000C46D0000}"/>
    <cellStyle name="Normal 35 2 4 2 6" xfId="28062" xr:uid="{00000000-0005-0000-0000-0000C56D0000}"/>
    <cellStyle name="Normal 35 2 4 2 7" xfId="28063" xr:uid="{00000000-0005-0000-0000-0000C66D0000}"/>
    <cellStyle name="Normal 35 2 4 2 8" xfId="28064" xr:uid="{00000000-0005-0000-0000-0000C76D0000}"/>
    <cellStyle name="Normal 35 2 4 2_Lcc_inputs" xfId="28065" xr:uid="{00000000-0005-0000-0000-0000C86D0000}"/>
    <cellStyle name="Normal 35 2 4 3" xfId="28066" xr:uid="{00000000-0005-0000-0000-0000C96D0000}"/>
    <cellStyle name="Normal 35 2 4 3 2" xfId="28067" xr:uid="{00000000-0005-0000-0000-0000CA6D0000}"/>
    <cellStyle name="Normal 35 2 4 3 2 2" xfId="28068" xr:uid="{00000000-0005-0000-0000-0000CB6D0000}"/>
    <cellStyle name="Normal 35 2 4 3 2 2 2" xfId="28069" xr:uid="{00000000-0005-0000-0000-0000CC6D0000}"/>
    <cellStyle name="Normal 35 2 4 3 2 3" xfId="28070" xr:uid="{00000000-0005-0000-0000-0000CD6D0000}"/>
    <cellStyle name="Normal 35 2 4 3 3" xfId="28071" xr:uid="{00000000-0005-0000-0000-0000CE6D0000}"/>
    <cellStyle name="Normal 35 2 4 3 3 2" xfId="28072" xr:uid="{00000000-0005-0000-0000-0000CF6D0000}"/>
    <cellStyle name="Normal 35 2 4 3 3 2 2" xfId="28073" xr:uid="{00000000-0005-0000-0000-0000D06D0000}"/>
    <cellStyle name="Normal 35 2 4 3 3 3" xfId="28074" xr:uid="{00000000-0005-0000-0000-0000D16D0000}"/>
    <cellStyle name="Normal 35 2 4 3 4" xfId="28075" xr:uid="{00000000-0005-0000-0000-0000D26D0000}"/>
    <cellStyle name="Normal 35 2 4 3 4 2" xfId="28076" xr:uid="{00000000-0005-0000-0000-0000D36D0000}"/>
    <cellStyle name="Normal 35 2 4 3 5" xfId="28077" xr:uid="{00000000-0005-0000-0000-0000D46D0000}"/>
    <cellStyle name="Normal 35 2 4 3_Lcc_inputs" xfId="28078" xr:uid="{00000000-0005-0000-0000-0000D56D0000}"/>
    <cellStyle name="Normal 35 2 4 4" xfId="28079" xr:uid="{00000000-0005-0000-0000-0000D66D0000}"/>
    <cellStyle name="Normal 35 2 4 4 2" xfId="28080" xr:uid="{00000000-0005-0000-0000-0000D76D0000}"/>
    <cellStyle name="Normal 35 2 4 4 2 2" xfId="28081" xr:uid="{00000000-0005-0000-0000-0000D86D0000}"/>
    <cellStyle name="Normal 35 2 4 4 2 3" xfId="28082" xr:uid="{00000000-0005-0000-0000-0000D96D0000}"/>
    <cellStyle name="Normal 35 2 4 4 3" xfId="28083" xr:uid="{00000000-0005-0000-0000-0000DA6D0000}"/>
    <cellStyle name="Normal 35 2 4 4 4" xfId="28084" xr:uid="{00000000-0005-0000-0000-0000DB6D0000}"/>
    <cellStyle name="Normal 35 2 4 4_Lcc_inputs" xfId="28085" xr:uid="{00000000-0005-0000-0000-0000DC6D0000}"/>
    <cellStyle name="Normal 35 2 4 5" xfId="28086" xr:uid="{00000000-0005-0000-0000-0000DD6D0000}"/>
    <cellStyle name="Normal 35 2 4 5 2" xfId="28087" xr:uid="{00000000-0005-0000-0000-0000DE6D0000}"/>
    <cellStyle name="Normal 35 2 4 5 2 2" xfId="28088" xr:uid="{00000000-0005-0000-0000-0000DF6D0000}"/>
    <cellStyle name="Normal 35 2 4 5 3" xfId="28089" xr:uid="{00000000-0005-0000-0000-0000E06D0000}"/>
    <cellStyle name="Normal 35 2 4 6" xfId="28090" xr:uid="{00000000-0005-0000-0000-0000E16D0000}"/>
    <cellStyle name="Normal 35 2 4 6 2" xfId="28091" xr:uid="{00000000-0005-0000-0000-0000E26D0000}"/>
    <cellStyle name="Normal 35 2 4 7" xfId="28092" xr:uid="{00000000-0005-0000-0000-0000E36D0000}"/>
    <cellStyle name="Normal 35 2 4 8" xfId="28093" xr:uid="{00000000-0005-0000-0000-0000E46D0000}"/>
    <cellStyle name="Normal 35 2 4 9" xfId="28094" xr:uid="{00000000-0005-0000-0000-0000E56D0000}"/>
    <cellStyle name="Normal 35 2 4_Lcc_inputs" xfId="28095" xr:uid="{00000000-0005-0000-0000-0000E66D0000}"/>
    <cellStyle name="Normal 35 2 5" xfId="28096" xr:uid="{00000000-0005-0000-0000-0000E76D0000}"/>
    <cellStyle name="Normal 35 2 5 2" xfId="28097" xr:uid="{00000000-0005-0000-0000-0000E86D0000}"/>
    <cellStyle name="Normal 35 2 5 2 2" xfId="28098" xr:uid="{00000000-0005-0000-0000-0000E96D0000}"/>
    <cellStyle name="Normal 35 2 5 2 3" xfId="28099" xr:uid="{00000000-0005-0000-0000-0000EA6D0000}"/>
    <cellStyle name="Normal 35 2 5 3" xfId="28100" xr:uid="{00000000-0005-0000-0000-0000EB6D0000}"/>
    <cellStyle name="Normal 35 2 5 3 2" xfId="28101" xr:uid="{00000000-0005-0000-0000-0000EC6D0000}"/>
    <cellStyle name="Normal 35 2 5 4" xfId="28102" xr:uid="{00000000-0005-0000-0000-0000ED6D0000}"/>
    <cellStyle name="Normal 35 2 5 5" xfId="28103" xr:uid="{00000000-0005-0000-0000-0000EE6D0000}"/>
    <cellStyle name="Normal 35 2 5_Lcc_inputs" xfId="28104" xr:uid="{00000000-0005-0000-0000-0000EF6D0000}"/>
    <cellStyle name="Normal 35 2 6" xfId="28105" xr:uid="{00000000-0005-0000-0000-0000F06D0000}"/>
    <cellStyle name="Normal 35 2 6 2" xfId="28106" xr:uid="{00000000-0005-0000-0000-0000F16D0000}"/>
    <cellStyle name="Normal 35 2 6 2 2" xfId="28107" xr:uid="{00000000-0005-0000-0000-0000F26D0000}"/>
    <cellStyle name="Normal 35 2 6 2 3" xfId="28108" xr:uid="{00000000-0005-0000-0000-0000F36D0000}"/>
    <cellStyle name="Normal 35 2 6 3" xfId="28109" xr:uid="{00000000-0005-0000-0000-0000F46D0000}"/>
    <cellStyle name="Normal 35 2 6 3 2" xfId="28110" xr:uid="{00000000-0005-0000-0000-0000F56D0000}"/>
    <cellStyle name="Normal 35 2 6 4" xfId="28111" xr:uid="{00000000-0005-0000-0000-0000F66D0000}"/>
    <cellStyle name="Normal 35 2 6_Lcc_inputs" xfId="28112" xr:uid="{00000000-0005-0000-0000-0000F76D0000}"/>
    <cellStyle name="Normal 35 2 7" xfId="28113" xr:uid="{00000000-0005-0000-0000-0000F86D0000}"/>
    <cellStyle name="Normal 35 2 8" xfId="28114" xr:uid="{00000000-0005-0000-0000-0000F96D0000}"/>
    <cellStyle name="Normal 35 2_Lcc_inputs" xfId="28115" xr:uid="{00000000-0005-0000-0000-0000FA6D0000}"/>
    <cellStyle name="Normal 35 3" xfId="28116" xr:uid="{00000000-0005-0000-0000-0000FB6D0000}"/>
    <cellStyle name="Normal 35 3 2" xfId="28117" xr:uid="{00000000-0005-0000-0000-0000FC6D0000}"/>
    <cellStyle name="Normal 35 3 2 2" xfId="28118" xr:uid="{00000000-0005-0000-0000-0000FD6D0000}"/>
    <cellStyle name="Normal 35 3 2 2 2" xfId="28119" xr:uid="{00000000-0005-0000-0000-0000FE6D0000}"/>
    <cellStyle name="Normal 35 3 2 2 2 2" xfId="28120" xr:uid="{00000000-0005-0000-0000-0000FF6D0000}"/>
    <cellStyle name="Normal 35 3 2 2 2 2 2" xfId="28121" xr:uid="{00000000-0005-0000-0000-0000006E0000}"/>
    <cellStyle name="Normal 35 3 2 2 2 3" xfId="28122" xr:uid="{00000000-0005-0000-0000-0000016E0000}"/>
    <cellStyle name="Normal 35 3 2 2 3" xfId="28123" xr:uid="{00000000-0005-0000-0000-0000026E0000}"/>
    <cellStyle name="Normal 35 3 2 2 3 2" xfId="28124" xr:uid="{00000000-0005-0000-0000-0000036E0000}"/>
    <cellStyle name="Normal 35 3 2 2 3 2 2" xfId="28125" xr:uid="{00000000-0005-0000-0000-0000046E0000}"/>
    <cellStyle name="Normal 35 3 2 2 3 3" xfId="28126" xr:uid="{00000000-0005-0000-0000-0000056E0000}"/>
    <cellStyle name="Normal 35 3 2 2 4" xfId="28127" xr:uid="{00000000-0005-0000-0000-0000066E0000}"/>
    <cellStyle name="Normal 35 3 2 2 4 2" xfId="28128" xr:uid="{00000000-0005-0000-0000-0000076E0000}"/>
    <cellStyle name="Normal 35 3 2 2 5" xfId="28129" xr:uid="{00000000-0005-0000-0000-0000086E0000}"/>
    <cellStyle name="Normal 35 3 2 2_Lcc_inputs" xfId="28130" xr:uid="{00000000-0005-0000-0000-0000096E0000}"/>
    <cellStyle name="Normal 35 3 2 3" xfId="28131" xr:uid="{00000000-0005-0000-0000-00000A6E0000}"/>
    <cellStyle name="Normal 35 3 2 3 2" xfId="28132" xr:uid="{00000000-0005-0000-0000-00000B6E0000}"/>
    <cellStyle name="Normal 35 3 2 3 2 2" xfId="28133" xr:uid="{00000000-0005-0000-0000-00000C6E0000}"/>
    <cellStyle name="Normal 35 3 2 3 2 3" xfId="28134" xr:uid="{00000000-0005-0000-0000-00000D6E0000}"/>
    <cellStyle name="Normal 35 3 2 3 3" xfId="28135" xr:uid="{00000000-0005-0000-0000-00000E6E0000}"/>
    <cellStyle name="Normal 35 3 2 3 4" xfId="28136" xr:uid="{00000000-0005-0000-0000-00000F6E0000}"/>
    <cellStyle name="Normal 35 3 2 3_Lcc_inputs" xfId="28137" xr:uid="{00000000-0005-0000-0000-0000106E0000}"/>
    <cellStyle name="Normal 35 3 2 4" xfId="28138" xr:uid="{00000000-0005-0000-0000-0000116E0000}"/>
    <cellStyle name="Normal 35 3 2 4 2" xfId="28139" xr:uid="{00000000-0005-0000-0000-0000126E0000}"/>
    <cellStyle name="Normal 35 3 2 4 2 2" xfId="28140" xr:uid="{00000000-0005-0000-0000-0000136E0000}"/>
    <cellStyle name="Normal 35 3 2 4 3" xfId="28141" xr:uid="{00000000-0005-0000-0000-0000146E0000}"/>
    <cellStyle name="Normal 35 3 2 5" xfId="28142" xr:uid="{00000000-0005-0000-0000-0000156E0000}"/>
    <cellStyle name="Normal 35 3 2 5 2" xfId="28143" xr:uid="{00000000-0005-0000-0000-0000166E0000}"/>
    <cellStyle name="Normal 35 3 2 6" xfId="28144" xr:uid="{00000000-0005-0000-0000-0000176E0000}"/>
    <cellStyle name="Normal 35 3 2 7" xfId="28145" xr:uid="{00000000-0005-0000-0000-0000186E0000}"/>
    <cellStyle name="Normal 35 3 2 8" xfId="28146" xr:uid="{00000000-0005-0000-0000-0000196E0000}"/>
    <cellStyle name="Normal 35 3 2_Lcc_inputs" xfId="28147" xr:uid="{00000000-0005-0000-0000-00001A6E0000}"/>
    <cellStyle name="Normal 35 3 3" xfId="28148" xr:uid="{00000000-0005-0000-0000-00001B6E0000}"/>
    <cellStyle name="Normal 35 3 3 2" xfId="28149" xr:uid="{00000000-0005-0000-0000-00001C6E0000}"/>
    <cellStyle name="Normal 35 3 3 2 2" xfId="28150" xr:uid="{00000000-0005-0000-0000-00001D6E0000}"/>
    <cellStyle name="Normal 35 3 3 2 2 2" xfId="28151" xr:uid="{00000000-0005-0000-0000-00001E6E0000}"/>
    <cellStyle name="Normal 35 3 3 2 2 3" xfId="28152" xr:uid="{00000000-0005-0000-0000-00001F6E0000}"/>
    <cellStyle name="Normal 35 3 3 2 3" xfId="28153" xr:uid="{00000000-0005-0000-0000-0000206E0000}"/>
    <cellStyle name="Normal 35 3 3 2 4" xfId="28154" xr:uid="{00000000-0005-0000-0000-0000216E0000}"/>
    <cellStyle name="Normal 35 3 3 2_Lcc_inputs" xfId="28155" xr:uid="{00000000-0005-0000-0000-0000226E0000}"/>
    <cellStyle name="Normal 35 3 3 3" xfId="28156" xr:uid="{00000000-0005-0000-0000-0000236E0000}"/>
    <cellStyle name="Normal 35 3 3 3 2" xfId="28157" xr:uid="{00000000-0005-0000-0000-0000246E0000}"/>
    <cellStyle name="Normal 35 3 3 3 2 2" xfId="28158" xr:uid="{00000000-0005-0000-0000-0000256E0000}"/>
    <cellStyle name="Normal 35 3 3 3 3" xfId="28159" xr:uid="{00000000-0005-0000-0000-0000266E0000}"/>
    <cellStyle name="Normal 35 3 3 4" xfId="28160" xr:uid="{00000000-0005-0000-0000-0000276E0000}"/>
    <cellStyle name="Normal 35 3 3 4 2" xfId="28161" xr:uid="{00000000-0005-0000-0000-0000286E0000}"/>
    <cellStyle name="Normal 35 3 3 5" xfId="28162" xr:uid="{00000000-0005-0000-0000-0000296E0000}"/>
    <cellStyle name="Normal 35 3 3 6" xfId="28163" xr:uid="{00000000-0005-0000-0000-00002A6E0000}"/>
    <cellStyle name="Normal 35 3 3 7" xfId="28164" xr:uid="{00000000-0005-0000-0000-00002B6E0000}"/>
    <cellStyle name="Normal 35 3 3_Lcc_inputs" xfId="28165" xr:uid="{00000000-0005-0000-0000-00002C6E0000}"/>
    <cellStyle name="Normal 35 3 4" xfId="28166" xr:uid="{00000000-0005-0000-0000-00002D6E0000}"/>
    <cellStyle name="Normal 35 3 4 2" xfId="28167" xr:uid="{00000000-0005-0000-0000-00002E6E0000}"/>
    <cellStyle name="Normal 35 3 4 2 2" xfId="28168" xr:uid="{00000000-0005-0000-0000-00002F6E0000}"/>
    <cellStyle name="Normal 35 3 4 2 3" xfId="28169" xr:uid="{00000000-0005-0000-0000-0000306E0000}"/>
    <cellStyle name="Normal 35 3 4 3" xfId="28170" xr:uid="{00000000-0005-0000-0000-0000316E0000}"/>
    <cellStyle name="Normal 35 3 4 3 2" xfId="28171" xr:uid="{00000000-0005-0000-0000-0000326E0000}"/>
    <cellStyle name="Normal 35 3 4 4" xfId="28172" xr:uid="{00000000-0005-0000-0000-0000336E0000}"/>
    <cellStyle name="Normal 35 3 4 5" xfId="28173" xr:uid="{00000000-0005-0000-0000-0000346E0000}"/>
    <cellStyle name="Normal 35 3 4_Lcc_inputs" xfId="28174" xr:uid="{00000000-0005-0000-0000-0000356E0000}"/>
    <cellStyle name="Normal 35 3 5" xfId="28175" xr:uid="{00000000-0005-0000-0000-0000366E0000}"/>
    <cellStyle name="Normal 35 3 5 2" xfId="28176" xr:uid="{00000000-0005-0000-0000-0000376E0000}"/>
    <cellStyle name="Normal 35 3 5 2 2" xfId="28177" xr:uid="{00000000-0005-0000-0000-0000386E0000}"/>
    <cellStyle name="Normal 35 3 5 2 3" xfId="28178" xr:uid="{00000000-0005-0000-0000-0000396E0000}"/>
    <cellStyle name="Normal 35 3 5 3" xfId="28179" xr:uid="{00000000-0005-0000-0000-00003A6E0000}"/>
    <cellStyle name="Normal 35 3 5 4" xfId="28180" xr:uid="{00000000-0005-0000-0000-00003B6E0000}"/>
    <cellStyle name="Normal 35 3 5_Lcc_inputs" xfId="28181" xr:uid="{00000000-0005-0000-0000-00003C6E0000}"/>
    <cellStyle name="Normal 35 3 6" xfId="28182" xr:uid="{00000000-0005-0000-0000-00003D6E0000}"/>
    <cellStyle name="Normal 35 3 6 2" xfId="28183" xr:uid="{00000000-0005-0000-0000-00003E6E0000}"/>
    <cellStyle name="Normal 35 3 6 3" xfId="28184" xr:uid="{00000000-0005-0000-0000-00003F6E0000}"/>
    <cellStyle name="Normal 35 3 7" xfId="28185" xr:uid="{00000000-0005-0000-0000-0000406E0000}"/>
    <cellStyle name="Normal 35 3 7 2" xfId="28186" xr:uid="{00000000-0005-0000-0000-0000416E0000}"/>
    <cellStyle name="Normal 35 3 8" xfId="28187" xr:uid="{00000000-0005-0000-0000-0000426E0000}"/>
    <cellStyle name="Normal 35 3 9" xfId="28188" xr:uid="{00000000-0005-0000-0000-0000436E0000}"/>
    <cellStyle name="Normal 35 3_Lcc_inputs" xfId="28189" xr:uid="{00000000-0005-0000-0000-0000446E0000}"/>
    <cellStyle name="Normal 35 4" xfId="28190" xr:uid="{00000000-0005-0000-0000-0000456E0000}"/>
    <cellStyle name="Normal 35 5" xfId="28191" xr:uid="{00000000-0005-0000-0000-0000466E0000}"/>
    <cellStyle name="Normal 35 5 2" xfId="28192" xr:uid="{00000000-0005-0000-0000-0000476E0000}"/>
    <cellStyle name="Normal 35 5 2 2" xfId="28193" xr:uid="{00000000-0005-0000-0000-0000486E0000}"/>
    <cellStyle name="Normal 35 5 2 2 2" xfId="28194" xr:uid="{00000000-0005-0000-0000-0000496E0000}"/>
    <cellStyle name="Normal 35 5 2 2 2 2" xfId="28195" xr:uid="{00000000-0005-0000-0000-00004A6E0000}"/>
    <cellStyle name="Normal 35 5 2 2 2 3" xfId="28196" xr:uid="{00000000-0005-0000-0000-00004B6E0000}"/>
    <cellStyle name="Normal 35 5 2 2 3" xfId="28197" xr:uid="{00000000-0005-0000-0000-00004C6E0000}"/>
    <cellStyle name="Normal 35 5 2 2 4" xfId="28198" xr:uid="{00000000-0005-0000-0000-00004D6E0000}"/>
    <cellStyle name="Normal 35 5 2 2_Lcc_inputs" xfId="28199" xr:uid="{00000000-0005-0000-0000-00004E6E0000}"/>
    <cellStyle name="Normal 35 5 2 3" xfId="28200" xr:uid="{00000000-0005-0000-0000-00004F6E0000}"/>
    <cellStyle name="Normal 35 5 2 3 2" xfId="28201" xr:uid="{00000000-0005-0000-0000-0000506E0000}"/>
    <cellStyle name="Normal 35 5 2 3 2 2" xfId="28202" xr:uid="{00000000-0005-0000-0000-0000516E0000}"/>
    <cellStyle name="Normal 35 5 2 3 3" xfId="28203" xr:uid="{00000000-0005-0000-0000-0000526E0000}"/>
    <cellStyle name="Normal 35 5 2 4" xfId="28204" xr:uid="{00000000-0005-0000-0000-0000536E0000}"/>
    <cellStyle name="Normal 35 5 2 4 2" xfId="28205" xr:uid="{00000000-0005-0000-0000-0000546E0000}"/>
    <cellStyle name="Normal 35 5 2 5" xfId="28206" xr:uid="{00000000-0005-0000-0000-0000556E0000}"/>
    <cellStyle name="Normal 35 5 2 6" xfId="28207" xr:uid="{00000000-0005-0000-0000-0000566E0000}"/>
    <cellStyle name="Normal 35 5 2 7" xfId="28208" xr:uid="{00000000-0005-0000-0000-0000576E0000}"/>
    <cellStyle name="Normal 35 5 2_Lcc_inputs" xfId="28209" xr:uid="{00000000-0005-0000-0000-0000586E0000}"/>
    <cellStyle name="Normal 35 5 3" xfId="28210" xr:uid="{00000000-0005-0000-0000-0000596E0000}"/>
    <cellStyle name="Normal 35 5 3 2" xfId="28211" xr:uid="{00000000-0005-0000-0000-00005A6E0000}"/>
    <cellStyle name="Normal 35 5 3 2 2" xfId="28212" xr:uid="{00000000-0005-0000-0000-00005B6E0000}"/>
    <cellStyle name="Normal 35 5 3 2 3" xfId="28213" xr:uid="{00000000-0005-0000-0000-00005C6E0000}"/>
    <cellStyle name="Normal 35 5 3 3" xfId="28214" xr:uid="{00000000-0005-0000-0000-00005D6E0000}"/>
    <cellStyle name="Normal 35 5 3 3 2" xfId="28215" xr:uid="{00000000-0005-0000-0000-00005E6E0000}"/>
    <cellStyle name="Normal 35 5 3 4" xfId="28216" xr:uid="{00000000-0005-0000-0000-00005F6E0000}"/>
    <cellStyle name="Normal 35 5 3 5" xfId="28217" xr:uid="{00000000-0005-0000-0000-0000606E0000}"/>
    <cellStyle name="Normal 35 5 3_Lcc_inputs" xfId="28218" xr:uid="{00000000-0005-0000-0000-0000616E0000}"/>
    <cellStyle name="Normal 35 5 4" xfId="28219" xr:uid="{00000000-0005-0000-0000-0000626E0000}"/>
    <cellStyle name="Normal 35 5 4 2" xfId="28220" xr:uid="{00000000-0005-0000-0000-0000636E0000}"/>
    <cellStyle name="Normal 35 5 4 2 2" xfId="28221" xr:uid="{00000000-0005-0000-0000-0000646E0000}"/>
    <cellStyle name="Normal 35 5 4 2 3" xfId="28222" xr:uid="{00000000-0005-0000-0000-0000656E0000}"/>
    <cellStyle name="Normal 35 5 4 3" xfId="28223" xr:uid="{00000000-0005-0000-0000-0000666E0000}"/>
    <cellStyle name="Normal 35 5 4 4" xfId="28224" xr:uid="{00000000-0005-0000-0000-0000676E0000}"/>
    <cellStyle name="Normal 35 5 4_Lcc_inputs" xfId="28225" xr:uid="{00000000-0005-0000-0000-0000686E0000}"/>
    <cellStyle name="Normal 35 5 5" xfId="28226" xr:uid="{00000000-0005-0000-0000-0000696E0000}"/>
    <cellStyle name="Normal 35 5 5 2" xfId="28227" xr:uid="{00000000-0005-0000-0000-00006A6E0000}"/>
    <cellStyle name="Normal 35 5 5 3" xfId="28228" xr:uid="{00000000-0005-0000-0000-00006B6E0000}"/>
    <cellStyle name="Normal 35 5 6" xfId="28229" xr:uid="{00000000-0005-0000-0000-00006C6E0000}"/>
    <cellStyle name="Normal 35 5 6 2" xfId="28230" xr:uid="{00000000-0005-0000-0000-00006D6E0000}"/>
    <cellStyle name="Normal 35 5 7" xfId="28231" xr:uid="{00000000-0005-0000-0000-00006E6E0000}"/>
    <cellStyle name="Normal 35 5 8" xfId="28232" xr:uid="{00000000-0005-0000-0000-00006F6E0000}"/>
    <cellStyle name="Normal 35 5_Lcc_inputs" xfId="28233" xr:uid="{00000000-0005-0000-0000-0000706E0000}"/>
    <cellStyle name="Normal 35 6" xfId="28234" xr:uid="{00000000-0005-0000-0000-0000716E0000}"/>
    <cellStyle name="Normal 35 6 2" xfId="28235" xr:uid="{00000000-0005-0000-0000-0000726E0000}"/>
    <cellStyle name="Normal 35 6 2 2" xfId="28236" xr:uid="{00000000-0005-0000-0000-0000736E0000}"/>
    <cellStyle name="Normal 35 6 2 3" xfId="28237" xr:uid="{00000000-0005-0000-0000-0000746E0000}"/>
    <cellStyle name="Normal 35 6 3" xfId="28238" xr:uid="{00000000-0005-0000-0000-0000756E0000}"/>
    <cellStyle name="Normal 35 6 3 2" xfId="28239" xr:uid="{00000000-0005-0000-0000-0000766E0000}"/>
    <cellStyle name="Normal 35 6 4" xfId="28240" xr:uid="{00000000-0005-0000-0000-0000776E0000}"/>
    <cellStyle name="Normal 35 6_Lcc_inputs" xfId="28241" xr:uid="{00000000-0005-0000-0000-0000786E0000}"/>
    <cellStyle name="Normal 35 7" xfId="28242" xr:uid="{00000000-0005-0000-0000-0000796E0000}"/>
    <cellStyle name="Normal 35 7 2" xfId="28243" xr:uid="{00000000-0005-0000-0000-00007A6E0000}"/>
    <cellStyle name="Normal 35 7 2 2" xfId="28244" xr:uid="{00000000-0005-0000-0000-00007B6E0000}"/>
    <cellStyle name="Normal 35 7 2 3" xfId="28245" xr:uid="{00000000-0005-0000-0000-00007C6E0000}"/>
    <cellStyle name="Normal 35 7 3" xfId="28246" xr:uid="{00000000-0005-0000-0000-00007D6E0000}"/>
    <cellStyle name="Normal 35 7 3 2" xfId="28247" xr:uid="{00000000-0005-0000-0000-00007E6E0000}"/>
    <cellStyle name="Normal 35 7 4" xfId="28248" xr:uid="{00000000-0005-0000-0000-00007F6E0000}"/>
    <cellStyle name="Normal 35 7_Lcc_inputs" xfId="28249" xr:uid="{00000000-0005-0000-0000-0000806E0000}"/>
    <cellStyle name="Normal 35 8" xfId="28250" xr:uid="{00000000-0005-0000-0000-0000816E0000}"/>
    <cellStyle name="Normal 35 9" xfId="28251" xr:uid="{00000000-0005-0000-0000-0000826E0000}"/>
    <cellStyle name="Normal 35_Lcc_inputs" xfId="28252" xr:uid="{00000000-0005-0000-0000-0000836E0000}"/>
    <cellStyle name="Normal 36" xfId="28253" xr:uid="{00000000-0005-0000-0000-0000846E0000}"/>
    <cellStyle name="Normal 36 2" xfId="28254" xr:uid="{00000000-0005-0000-0000-0000856E0000}"/>
    <cellStyle name="Normal 36 2 2" xfId="28255" xr:uid="{00000000-0005-0000-0000-0000866E0000}"/>
    <cellStyle name="Normal 36 2 2 2" xfId="28256" xr:uid="{00000000-0005-0000-0000-0000876E0000}"/>
    <cellStyle name="Normal 36 2 2 2 2" xfId="28257" xr:uid="{00000000-0005-0000-0000-0000886E0000}"/>
    <cellStyle name="Normal 36 2 2 2 2 2" xfId="28258" xr:uid="{00000000-0005-0000-0000-0000896E0000}"/>
    <cellStyle name="Normal 36 2 2 2 3" xfId="28259" xr:uid="{00000000-0005-0000-0000-00008A6E0000}"/>
    <cellStyle name="Normal 36 2 2 3" xfId="28260" xr:uid="{00000000-0005-0000-0000-00008B6E0000}"/>
    <cellStyle name="Normal 36 2 2 3 2" xfId="28261" xr:uid="{00000000-0005-0000-0000-00008C6E0000}"/>
    <cellStyle name="Normal 36 2 2 4" xfId="28262" xr:uid="{00000000-0005-0000-0000-00008D6E0000}"/>
    <cellStyle name="Normal 36 2 2_Lcc_inputs" xfId="28263" xr:uid="{00000000-0005-0000-0000-00008E6E0000}"/>
    <cellStyle name="Normal 36 3" xfId="28264" xr:uid="{00000000-0005-0000-0000-00008F6E0000}"/>
    <cellStyle name="Normal 36 3 2" xfId="28265" xr:uid="{00000000-0005-0000-0000-0000906E0000}"/>
    <cellStyle name="Normal 36 3 3" xfId="28266" xr:uid="{00000000-0005-0000-0000-0000916E0000}"/>
    <cellStyle name="Normal 36 3 3 2" xfId="28267" xr:uid="{00000000-0005-0000-0000-0000926E0000}"/>
    <cellStyle name="Normal 36 3 3 2 2" xfId="28268" xr:uid="{00000000-0005-0000-0000-0000936E0000}"/>
    <cellStyle name="Normal 36 3 3 2 2 2" xfId="28269" xr:uid="{00000000-0005-0000-0000-0000946E0000}"/>
    <cellStyle name="Normal 36 3 3 2 3" xfId="28270" xr:uid="{00000000-0005-0000-0000-0000956E0000}"/>
    <cellStyle name="Normal 36 3 3 3" xfId="28271" xr:uid="{00000000-0005-0000-0000-0000966E0000}"/>
    <cellStyle name="Normal 36 3 3 3 2" xfId="28272" xr:uid="{00000000-0005-0000-0000-0000976E0000}"/>
    <cellStyle name="Normal 36 3 3 3 2 2" xfId="28273" xr:uid="{00000000-0005-0000-0000-0000986E0000}"/>
    <cellStyle name="Normal 36 3 3 3 3" xfId="28274" xr:uid="{00000000-0005-0000-0000-0000996E0000}"/>
    <cellStyle name="Normal 36 3 3 4" xfId="28275" xr:uid="{00000000-0005-0000-0000-00009A6E0000}"/>
    <cellStyle name="Normal 36 3 3 4 2" xfId="28276" xr:uid="{00000000-0005-0000-0000-00009B6E0000}"/>
    <cellStyle name="Normal 36 3 3 5" xfId="28277" xr:uid="{00000000-0005-0000-0000-00009C6E0000}"/>
    <cellStyle name="Normal 36 3 3_Lcc_inputs" xfId="28278" xr:uid="{00000000-0005-0000-0000-00009D6E0000}"/>
    <cellStyle name="Normal 36 3 4" xfId="28279" xr:uid="{00000000-0005-0000-0000-00009E6E0000}"/>
    <cellStyle name="Normal 36 3 4 2" xfId="28280" xr:uid="{00000000-0005-0000-0000-00009F6E0000}"/>
    <cellStyle name="Normal 36 3 4 2 2" xfId="28281" xr:uid="{00000000-0005-0000-0000-0000A06E0000}"/>
    <cellStyle name="Normal 36 3 4 2 2 2" xfId="28282" xr:uid="{00000000-0005-0000-0000-0000A16E0000}"/>
    <cellStyle name="Normal 36 3 4 2 3" xfId="28283" xr:uid="{00000000-0005-0000-0000-0000A26E0000}"/>
    <cellStyle name="Normal 36 3 4 3" xfId="28284" xr:uid="{00000000-0005-0000-0000-0000A36E0000}"/>
    <cellStyle name="Normal 36 3 4 3 2" xfId="28285" xr:uid="{00000000-0005-0000-0000-0000A46E0000}"/>
    <cellStyle name="Normal 36 3 4 4" xfId="28286" xr:uid="{00000000-0005-0000-0000-0000A56E0000}"/>
    <cellStyle name="Normal 36 3 4_Lcc_inputs" xfId="28287" xr:uid="{00000000-0005-0000-0000-0000A66E0000}"/>
    <cellStyle name="Normal 36 3 5" xfId="28288" xr:uid="{00000000-0005-0000-0000-0000A76E0000}"/>
    <cellStyle name="Normal 36 3 5 2" xfId="28289" xr:uid="{00000000-0005-0000-0000-0000A86E0000}"/>
    <cellStyle name="Normal 36 3 5 3" xfId="28290" xr:uid="{00000000-0005-0000-0000-0000A96E0000}"/>
    <cellStyle name="Normal 36 3 6" xfId="28291" xr:uid="{00000000-0005-0000-0000-0000AA6E0000}"/>
    <cellStyle name="Normal 36 3 6 2" xfId="28292" xr:uid="{00000000-0005-0000-0000-0000AB6E0000}"/>
    <cellStyle name="Normal 36 3 7" xfId="28293" xr:uid="{00000000-0005-0000-0000-0000AC6E0000}"/>
    <cellStyle name="Normal 36 3 8" xfId="28294" xr:uid="{00000000-0005-0000-0000-0000AD6E0000}"/>
    <cellStyle name="Normal 36 3_Lcc_inputs" xfId="28295" xr:uid="{00000000-0005-0000-0000-0000AE6E0000}"/>
    <cellStyle name="Normal 36 4" xfId="28296" xr:uid="{00000000-0005-0000-0000-0000AF6E0000}"/>
    <cellStyle name="Normal 36 4 2" xfId="28297" xr:uid="{00000000-0005-0000-0000-0000B06E0000}"/>
    <cellStyle name="Normal 36 4 2 2" xfId="28298" xr:uid="{00000000-0005-0000-0000-0000B16E0000}"/>
    <cellStyle name="Normal 36 4 2 2 2" xfId="28299" xr:uid="{00000000-0005-0000-0000-0000B26E0000}"/>
    <cellStyle name="Normal 36 4 2 2 2 2" xfId="28300" xr:uid="{00000000-0005-0000-0000-0000B36E0000}"/>
    <cellStyle name="Normal 36 4 2 2 2 2 2" xfId="28301" xr:uid="{00000000-0005-0000-0000-0000B46E0000}"/>
    <cellStyle name="Normal 36 4 2 2 2 3" xfId="28302" xr:uid="{00000000-0005-0000-0000-0000B56E0000}"/>
    <cellStyle name="Normal 36 4 2 2 3" xfId="28303" xr:uid="{00000000-0005-0000-0000-0000B66E0000}"/>
    <cellStyle name="Normal 36 4 2 2 3 2" xfId="28304" xr:uid="{00000000-0005-0000-0000-0000B76E0000}"/>
    <cellStyle name="Normal 36 4 2 2 3 2 2" xfId="28305" xr:uid="{00000000-0005-0000-0000-0000B86E0000}"/>
    <cellStyle name="Normal 36 4 2 2 3 3" xfId="28306" xr:uid="{00000000-0005-0000-0000-0000B96E0000}"/>
    <cellStyle name="Normal 36 4 2 2 4" xfId="28307" xr:uid="{00000000-0005-0000-0000-0000BA6E0000}"/>
    <cellStyle name="Normal 36 4 2 2 4 2" xfId="28308" xr:uid="{00000000-0005-0000-0000-0000BB6E0000}"/>
    <cellStyle name="Normal 36 4 2 2 5" xfId="28309" xr:uid="{00000000-0005-0000-0000-0000BC6E0000}"/>
    <cellStyle name="Normal 36 4 2 2_Lcc_inputs" xfId="28310" xr:uid="{00000000-0005-0000-0000-0000BD6E0000}"/>
    <cellStyle name="Normal 36 4 2 3" xfId="28311" xr:uid="{00000000-0005-0000-0000-0000BE6E0000}"/>
    <cellStyle name="Normal 36 4 2 3 2" xfId="28312" xr:uid="{00000000-0005-0000-0000-0000BF6E0000}"/>
    <cellStyle name="Normal 36 4 2 3 2 2" xfId="28313" xr:uid="{00000000-0005-0000-0000-0000C06E0000}"/>
    <cellStyle name="Normal 36 4 2 3 2 3" xfId="28314" xr:uid="{00000000-0005-0000-0000-0000C16E0000}"/>
    <cellStyle name="Normal 36 4 2 3 3" xfId="28315" xr:uid="{00000000-0005-0000-0000-0000C26E0000}"/>
    <cellStyle name="Normal 36 4 2 3 4" xfId="28316" xr:uid="{00000000-0005-0000-0000-0000C36E0000}"/>
    <cellStyle name="Normal 36 4 2 3_Lcc_inputs" xfId="28317" xr:uid="{00000000-0005-0000-0000-0000C46E0000}"/>
    <cellStyle name="Normal 36 4 2 4" xfId="28318" xr:uid="{00000000-0005-0000-0000-0000C56E0000}"/>
    <cellStyle name="Normal 36 4 2 4 2" xfId="28319" xr:uid="{00000000-0005-0000-0000-0000C66E0000}"/>
    <cellStyle name="Normal 36 4 2 4 2 2" xfId="28320" xr:uid="{00000000-0005-0000-0000-0000C76E0000}"/>
    <cellStyle name="Normal 36 4 2 4 3" xfId="28321" xr:uid="{00000000-0005-0000-0000-0000C86E0000}"/>
    <cellStyle name="Normal 36 4 2 5" xfId="28322" xr:uid="{00000000-0005-0000-0000-0000C96E0000}"/>
    <cellStyle name="Normal 36 4 2 5 2" xfId="28323" xr:uid="{00000000-0005-0000-0000-0000CA6E0000}"/>
    <cellStyle name="Normal 36 4 2 6" xfId="28324" xr:uid="{00000000-0005-0000-0000-0000CB6E0000}"/>
    <cellStyle name="Normal 36 4 2 7" xfId="28325" xr:uid="{00000000-0005-0000-0000-0000CC6E0000}"/>
    <cellStyle name="Normal 36 4 2 8" xfId="28326" xr:uid="{00000000-0005-0000-0000-0000CD6E0000}"/>
    <cellStyle name="Normal 36 4 2_Lcc_inputs" xfId="28327" xr:uid="{00000000-0005-0000-0000-0000CE6E0000}"/>
    <cellStyle name="Normal 36 4 3" xfId="28328" xr:uid="{00000000-0005-0000-0000-0000CF6E0000}"/>
    <cellStyle name="Normal 36 4 3 2" xfId="28329" xr:uid="{00000000-0005-0000-0000-0000D06E0000}"/>
    <cellStyle name="Normal 36 4 3 2 2" xfId="28330" xr:uid="{00000000-0005-0000-0000-0000D16E0000}"/>
    <cellStyle name="Normal 36 4 3 2 2 2" xfId="28331" xr:uid="{00000000-0005-0000-0000-0000D26E0000}"/>
    <cellStyle name="Normal 36 4 3 2 2 3" xfId="28332" xr:uid="{00000000-0005-0000-0000-0000D36E0000}"/>
    <cellStyle name="Normal 36 4 3 2 3" xfId="28333" xr:uid="{00000000-0005-0000-0000-0000D46E0000}"/>
    <cellStyle name="Normal 36 4 3 2 4" xfId="28334" xr:uid="{00000000-0005-0000-0000-0000D56E0000}"/>
    <cellStyle name="Normal 36 4 3 2_Lcc_inputs" xfId="28335" xr:uid="{00000000-0005-0000-0000-0000D66E0000}"/>
    <cellStyle name="Normal 36 4 3 3" xfId="28336" xr:uid="{00000000-0005-0000-0000-0000D76E0000}"/>
    <cellStyle name="Normal 36 4 3 3 2" xfId="28337" xr:uid="{00000000-0005-0000-0000-0000D86E0000}"/>
    <cellStyle name="Normal 36 4 3 3 2 2" xfId="28338" xr:uid="{00000000-0005-0000-0000-0000D96E0000}"/>
    <cellStyle name="Normal 36 4 3 3 3" xfId="28339" xr:uid="{00000000-0005-0000-0000-0000DA6E0000}"/>
    <cellStyle name="Normal 36 4 3 4" xfId="28340" xr:uid="{00000000-0005-0000-0000-0000DB6E0000}"/>
    <cellStyle name="Normal 36 4 3 4 2" xfId="28341" xr:uid="{00000000-0005-0000-0000-0000DC6E0000}"/>
    <cellStyle name="Normal 36 4 3 5" xfId="28342" xr:uid="{00000000-0005-0000-0000-0000DD6E0000}"/>
    <cellStyle name="Normal 36 4 3 6" xfId="28343" xr:uid="{00000000-0005-0000-0000-0000DE6E0000}"/>
    <cellStyle name="Normal 36 4 3 7" xfId="28344" xr:uid="{00000000-0005-0000-0000-0000DF6E0000}"/>
    <cellStyle name="Normal 36 4 3_Lcc_inputs" xfId="28345" xr:uid="{00000000-0005-0000-0000-0000E06E0000}"/>
    <cellStyle name="Normal 36 4 4" xfId="28346" xr:uid="{00000000-0005-0000-0000-0000E16E0000}"/>
    <cellStyle name="Normal 36 4 4 2" xfId="28347" xr:uid="{00000000-0005-0000-0000-0000E26E0000}"/>
    <cellStyle name="Normal 36 4 4 2 2" xfId="28348" xr:uid="{00000000-0005-0000-0000-0000E36E0000}"/>
    <cellStyle name="Normal 36 4 4 2 3" xfId="28349" xr:uid="{00000000-0005-0000-0000-0000E46E0000}"/>
    <cellStyle name="Normal 36 4 4 3" xfId="28350" xr:uid="{00000000-0005-0000-0000-0000E56E0000}"/>
    <cellStyle name="Normal 36 4 4 3 2" xfId="28351" xr:uid="{00000000-0005-0000-0000-0000E66E0000}"/>
    <cellStyle name="Normal 36 4 4 4" xfId="28352" xr:uid="{00000000-0005-0000-0000-0000E76E0000}"/>
    <cellStyle name="Normal 36 4 4 5" xfId="28353" xr:uid="{00000000-0005-0000-0000-0000E86E0000}"/>
    <cellStyle name="Normal 36 4 4_Lcc_inputs" xfId="28354" xr:uid="{00000000-0005-0000-0000-0000E96E0000}"/>
    <cellStyle name="Normal 36 4 5" xfId="28355" xr:uid="{00000000-0005-0000-0000-0000EA6E0000}"/>
    <cellStyle name="Normal 36 4 5 2" xfId="28356" xr:uid="{00000000-0005-0000-0000-0000EB6E0000}"/>
    <cellStyle name="Normal 36 4 5 2 2" xfId="28357" xr:uid="{00000000-0005-0000-0000-0000EC6E0000}"/>
    <cellStyle name="Normal 36 4 5 2 3" xfId="28358" xr:uid="{00000000-0005-0000-0000-0000ED6E0000}"/>
    <cellStyle name="Normal 36 4 5 3" xfId="28359" xr:uid="{00000000-0005-0000-0000-0000EE6E0000}"/>
    <cellStyle name="Normal 36 4 5 4" xfId="28360" xr:uid="{00000000-0005-0000-0000-0000EF6E0000}"/>
    <cellStyle name="Normal 36 4 5_Lcc_inputs" xfId="28361" xr:uid="{00000000-0005-0000-0000-0000F06E0000}"/>
    <cellStyle name="Normal 36 4 6" xfId="28362" xr:uid="{00000000-0005-0000-0000-0000F16E0000}"/>
    <cellStyle name="Normal 36 4 6 2" xfId="28363" xr:uid="{00000000-0005-0000-0000-0000F26E0000}"/>
    <cellStyle name="Normal 36 4 6 3" xfId="28364" xr:uid="{00000000-0005-0000-0000-0000F36E0000}"/>
    <cellStyle name="Normal 36 4 7" xfId="28365" xr:uid="{00000000-0005-0000-0000-0000F46E0000}"/>
    <cellStyle name="Normal 36 4 7 2" xfId="28366" xr:uid="{00000000-0005-0000-0000-0000F56E0000}"/>
    <cellStyle name="Normal 36 4 8" xfId="28367" xr:uid="{00000000-0005-0000-0000-0000F66E0000}"/>
    <cellStyle name="Normal 36 4 9" xfId="28368" xr:uid="{00000000-0005-0000-0000-0000F76E0000}"/>
    <cellStyle name="Normal 36 4_Lcc_inputs" xfId="28369" xr:uid="{00000000-0005-0000-0000-0000F86E0000}"/>
    <cellStyle name="Normal 36 5" xfId="28370" xr:uid="{00000000-0005-0000-0000-0000F96E0000}"/>
    <cellStyle name="Normal 36 5 2" xfId="28371" xr:uid="{00000000-0005-0000-0000-0000FA6E0000}"/>
    <cellStyle name="Normal 36 5 2 2" xfId="28372" xr:uid="{00000000-0005-0000-0000-0000FB6E0000}"/>
    <cellStyle name="Normal 36 5 2 2 2" xfId="28373" xr:uid="{00000000-0005-0000-0000-0000FC6E0000}"/>
    <cellStyle name="Normal 36 5 2 2 2 2" xfId="28374" xr:uid="{00000000-0005-0000-0000-0000FD6E0000}"/>
    <cellStyle name="Normal 36 5 2 2 3" xfId="28375" xr:uid="{00000000-0005-0000-0000-0000FE6E0000}"/>
    <cellStyle name="Normal 36 5 2 3" xfId="28376" xr:uid="{00000000-0005-0000-0000-0000FF6E0000}"/>
    <cellStyle name="Normal 36 5 2 3 2" xfId="28377" xr:uid="{00000000-0005-0000-0000-0000006F0000}"/>
    <cellStyle name="Normal 36 5 2 3 2 2" xfId="28378" xr:uid="{00000000-0005-0000-0000-0000016F0000}"/>
    <cellStyle name="Normal 36 5 2 3 3" xfId="28379" xr:uid="{00000000-0005-0000-0000-0000026F0000}"/>
    <cellStyle name="Normal 36 5 2 4" xfId="28380" xr:uid="{00000000-0005-0000-0000-0000036F0000}"/>
    <cellStyle name="Normal 36 5 2 4 2" xfId="28381" xr:uid="{00000000-0005-0000-0000-0000046F0000}"/>
    <cellStyle name="Normal 36 5 2 5" xfId="28382" xr:uid="{00000000-0005-0000-0000-0000056F0000}"/>
    <cellStyle name="Normal 36 5 2_Lcc_inputs" xfId="28383" xr:uid="{00000000-0005-0000-0000-0000066F0000}"/>
    <cellStyle name="Normal 36 5 3" xfId="28384" xr:uid="{00000000-0005-0000-0000-0000076F0000}"/>
    <cellStyle name="Normal 36 5 3 2" xfId="28385" xr:uid="{00000000-0005-0000-0000-0000086F0000}"/>
    <cellStyle name="Normal 36 5 3 2 2" xfId="28386" xr:uid="{00000000-0005-0000-0000-0000096F0000}"/>
    <cellStyle name="Normal 36 5 3 3" xfId="28387" xr:uid="{00000000-0005-0000-0000-00000A6F0000}"/>
    <cellStyle name="Normal 36 5 4" xfId="28388" xr:uid="{00000000-0005-0000-0000-00000B6F0000}"/>
    <cellStyle name="Normal 36 5 4 2" xfId="28389" xr:uid="{00000000-0005-0000-0000-00000C6F0000}"/>
    <cellStyle name="Normal 36 5 4 2 2" xfId="28390" xr:uid="{00000000-0005-0000-0000-00000D6F0000}"/>
    <cellStyle name="Normal 36 5 4 3" xfId="28391" xr:uid="{00000000-0005-0000-0000-00000E6F0000}"/>
    <cellStyle name="Normal 36 5 5" xfId="28392" xr:uid="{00000000-0005-0000-0000-00000F6F0000}"/>
    <cellStyle name="Normal 36 5 5 2" xfId="28393" xr:uid="{00000000-0005-0000-0000-0000106F0000}"/>
    <cellStyle name="Normal 36 5 6" xfId="28394" xr:uid="{00000000-0005-0000-0000-0000116F0000}"/>
    <cellStyle name="Normal 36 5_Lcc_inputs" xfId="28395" xr:uid="{00000000-0005-0000-0000-0000126F0000}"/>
    <cellStyle name="Normal 36 6" xfId="28396" xr:uid="{00000000-0005-0000-0000-0000136F0000}"/>
    <cellStyle name="Normal 36 6 2" xfId="28397" xr:uid="{00000000-0005-0000-0000-0000146F0000}"/>
    <cellStyle name="Normal 36 6 3" xfId="28398" xr:uid="{00000000-0005-0000-0000-0000156F0000}"/>
    <cellStyle name="Normal 36 7" xfId="28399" xr:uid="{00000000-0005-0000-0000-0000166F0000}"/>
    <cellStyle name="Normal 36 7 2" xfId="28400" xr:uid="{00000000-0005-0000-0000-0000176F0000}"/>
    <cellStyle name="Normal 36 7 3" xfId="28401" xr:uid="{00000000-0005-0000-0000-0000186F0000}"/>
    <cellStyle name="Normal 36 8" xfId="28402" xr:uid="{00000000-0005-0000-0000-0000196F0000}"/>
    <cellStyle name="Normal 36 8 2" xfId="28403" xr:uid="{00000000-0005-0000-0000-00001A6F0000}"/>
    <cellStyle name="Normal 36 9" xfId="28404" xr:uid="{00000000-0005-0000-0000-00001B6F0000}"/>
    <cellStyle name="Normal 36_Lcc_inputs" xfId="28405" xr:uid="{00000000-0005-0000-0000-00001C6F0000}"/>
    <cellStyle name="Normal 37" xfId="28406" xr:uid="{00000000-0005-0000-0000-00001D6F0000}"/>
    <cellStyle name="Normal 37 10" xfId="28407" xr:uid="{00000000-0005-0000-0000-00001E6F0000}"/>
    <cellStyle name="Normal 37 10 2" xfId="28408" xr:uid="{00000000-0005-0000-0000-00001F6F0000}"/>
    <cellStyle name="Normal 37 10 2 2" xfId="28409" xr:uid="{00000000-0005-0000-0000-0000206F0000}"/>
    <cellStyle name="Normal 37 10 2 2 2" xfId="28410" xr:uid="{00000000-0005-0000-0000-0000216F0000}"/>
    <cellStyle name="Normal 37 10 2 2 3" xfId="28411" xr:uid="{00000000-0005-0000-0000-0000226F0000}"/>
    <cellStyle name="Normal 37 10 2 3" xfId="28412" xr:uid="{00000000-0005-0000-0000-0000236F0000}"/>
    <cellStyle name="Normal 37 10 2 4" xfId="28413" xr:uid="{00000000-0005-0000-0000-0000246F0000}"/>
    <cellStyle name="Normal 37 10 2_Lcc_inputs" xfId="28414" xr:uid="{00000000-0005-0000-0000-0000256F0000}"/>
    <cellStyle name="Normal 37 10 3" xfId="28415" xr:uid="{00000000-0005-0000-0000-0000266F0000}"/>
    <cellStyle name="Normal 37 10 3 2" xfId="28416" xr:uid="{00000000-0005-0000-0000-0000276F0000}"/>
    <cellStyle name="Normal 37 10 3 2 2" xfId="28417" xr:uid="{00000000-0005-0000-0000-0000286F0000}"/>
    <cellStyle name="Normal 37 10 3 3" xfId="28418" xr:uid="{00000000-0005-0000-0000-0000296F0000}"/>
    <cellStyle name="Normal 37 10 4" xfId="28419" xr:uid="{00000000-0005-0000-0000-00002A6F0000}"/>
    <cellStyle name="Normal 37 10 4 2" xfId="28420" xr:uid="{00000000-0005-0000-0000-00002B6F0000}"/>
    <cellStyle name="Normal 37 10 5" xfId="28421" xr:uid="{00000000-0005-0000-0000-00002C6F0000}"/>
    <cellStyle name="Normal 37 10 6" xfId="28422" xr:uid="{00000000-0005-0000-0000-00002D6F0000}"/>
    <cellStyle name="Normal 37 10 7" xfId="28423" xr:uid="{00000000-0005-0000-0000-00002E6F0000}"/>
    <cellStyle name="Normal 37 10_Lcc_inputs" xfId="28424" xr:uid="{00000000-0005-0000-0000-00002F6F0000}"/>
    <cellStyle name="Normal 37 11" xfId="28425" xr:uid="{00000000-0005-0000-0000-0000306F0000}"/>
    <cellStyle name="Normal 37 11 2" xfId="28426" xr:uid="{00000000-0005-0000-0000-0000316F0000}"/>
    <cellStyle name="Normal 37 11 2 2" xfId="28427" xr:uid="{00000000-0005-0000-0000-0000326F0000}"/>
    <cellStyle name="Normal 37 11 2 3" xfId="28428" xr:uid="{00000000-0005-0000-0000-0000336F0000}"/>
    <cellStyle name="Normal 37 11 3" xfId="28429" xr:uid="{00000000-0005-0000-0000-0000346F0000}"/>
    <cellStyle name="Normal 37 11 3 2" xfId="28430" xr:uid="{00000000-0005-0000-0000-0000356F0000}"/>
    <cellStyle name="Normal 37 11 4" xfId="28431" xr:uid="{00000000-0005-0000-0000-0000366F0000}"/>
    <cellStyle name="Normal 37 11 5" xfId="28432" xr:uid="{00000000-0005-0000-0000-0000376F0000}"/>
    <cellStyle name="Normal 37 11_Lcc_inputs" xfId="28433" xr:uid="{00000000-0005-0000-0000-0000386F0000}"/>
    <cellStyle name="Normal 37 12" xfId="28434" xr:uid="{00000000-0005-0000-0000-0000396F0000}"/>
    <cellStyle name="Normal 37 12 2" xfId="28435" xr:uid="{00000000-0005-0000-0000-00003A6F0000}"/>
    <cellStyle name="Normal 37 12 2 2" xfId="28436" xr:uid="{00000000-0005-0000-0000-00003B6F0000}"/>
    <cellStyle name="Normal 37 12 2 3" xfId="28437" xr:uid="{00000000-0005-0000-0000-00003C6F0000}"/>
    <cellStyle name="Normal 37 12 3" xfId="28438" xr:uid="{00000000-0005-0000-0000-00003D6F0000}"/>
    <cellStyle name="Normal 37 12 4" xfId="28439" xr:uid="{00000000-0005-0000-0000-00003E6F0000}"/>
    <cellStyle name="Normal 37 12_Lcc_inputs" xfId="28440" xr:uid="{00000000-0005-0000-0000-00003F6F0000}"/>
    <cellStyle name="Normal 37 13" xfId="28441" xr:uid="{00000000-0005-0000-0000-0000406F0000}"/>
    <cellStyle name="Normal 37 13 2" xfId="28442" xr:uid="{00000000-0005-0000-0000-0000416F0000}"/>
    <cellStyle name="Normal 37 13 3" xfId="28443" xr:uid="{00000000-0005-0000-0000-0000426F0000}"/>
    <cellStyle name="Normal 37 14" xfId="28444" xr:uid="{00000000-0005-0000-0000-0000436F0000}"/>
    <cellStyle name="Normal 37 14 2" xfId="28445" xr:uid="{00000000-0005-0000-0000-0000446F0000}"/>
    <cellStyle name="Normal 37 15" xfId="28446" xr:uid="{00000000-0005-0000-0000-0000456F0000}"/>
    <cellStyle name="Normal 37 16" xfId="28447" xr:uid="{00000000-0005-0000-0000-0000466F0000}"/>
    <cellStyle name="Normal 37 2" xfId="28448" xr:uid="{00000000-0005-0000-0000-0000476F0000}"/>
    <cellStyle name="Normal 37 2 10" xfId="28449" xr:uid="{00000000-0005-0000-0000-0000486F0000}"/>
    <cellStyle name="Normal 37 2 2" xfId="28450" xr:uid="{00000000-0005-0000-0000-0000496F0000}"/>
    <cellStyle name="Normal 37 2 2 2" xfId="28451" xr:uid="{00000000-0005-0000-0000-00004A6F0000}"/>
    <cellStyle name="Normal 37 2 2 2 2" xfId="28452" xr:uid="{00000000-0005-0000-0000-00004B6F0000}"/>
    <cellStyle name="Normal 37 2 2 2 2 2" xfId="28453" xr:uid="{00000000-0005-0000-0000-00004C6F0000}"/>
    <cellStyle name="Normal 37 2 2 2 2 2 2" xfId="28454" xr:uid="{00000000-0005-0000-0000-00004D6F0000}"/>
    <cellStyle name="Normal 37 2 2 2 2 3" xfId="28455" xr:uid="{00000000-0005-0000-0000-00004E6F0000}"/>
    <cellStyle name="Normal 37 2 2 2 3" xfId="28456" xr:uid="{00000000-0005-0000-0000-00004F6F0000}"/>
    <cellStyle name="Normal 37 2 2 2 3 2" xfId="28457" xr:uid="{00000000-0005-0000-0000-0000506F0000}"/>
    <cellStyle name="Normal 37 2 2 2 3 2 2" xfId="28458" xr:uid="{00000000-0005-0000-0000-0000516F0000}"/>
    <cellStyle name="Normal 37 2 2 2 3 3" xfId="28459" xr:uid="{00000000-0005-0000-0000-0000526F0000}"/>
    <cellStyle name="Normal 37 2 2 2 4" xfId="28460" xr:uid="{00000000-0005-0000-0000-0000536F0000}"/>
    <cellStyle name="Normal 37 2 2 2 4 2" xfId="28461" xr:uid="{00000000-0005-0000-0000-0000546F0000}"/>
    <cellStyle name="Normal 37 2 2 2 5" xfId="28462" xr:uid="{00000000-0005-0000-0000-0000556F0000}"/>
    <cellStyle name="Normal 37 2 2 2_Lcc_inputs" xfId="28463" xr:uid="{00000000-0005-0000-0000-0000566F0000}"/>
    <cellStyle name="Normal 37 2 2 3" xfId="28464" xr:uid="{00000000-0005-0000-0000-0000576F0000}"/>
    <cellStyle name="Normal 37 2 2 3 2" xfId="28465" xr:uid="{00000000-0005-0000-0000-0000586F0000}"/>
    <cellStyle name="Normal 37 2 2 3 2 2" xfId="28466" xr:uid="{00000000-0005-0000-0000-0000596F0000}"/>
    <cellStyle name="Normal 37 2 2 3 2 3" xfId="28467" xr:uid="{00000000-0005-0000-0000-00005A6F0000}"/>
    <cellStyle name="Normal 37 2 2 3 3" xfId="28468" xr:uid="{00000000-0005-0000-0000-00005B6F0000}"/>
    <cellStyle name="Normal 37 2 2 3 4" xfId="28469" xr:uid="{00000000-0005-0000-0000-00005C6F0000}"/>
    <cellStyle name="Normal 37 2 2 3_Lcc_inputs" xfId="28470" xr:uid="{00000000-0005-0000-0000-00005D6F0000}"/>
    <cellStyle name="Normal 37 2 2 4" xfId="28471" xr:uid="{00000000-0005-0000-0000-00005E6F0000}"/>
    <cellStyle name="Normal 37 2 2 4 2" xfId="28472" xr:uid="{00000000-0005-0000-0000-00005F6F0000}"/>
    <cellStyle name="Normal 37 2 2 4 2 2" xfId="28473" xr:uid="{00000000-0005-0000-0000-0000606F0000}"/>
    <cellStyle name="Normal 37 2 2 4 3" xfId="28474" xr:uid="{00000000-0005-0000-0000-0000616F0000}"/>
    <cellStyle name="Normal 37 2 2 5" xfId="28475" xr:uid="{00000000-0005-0000-0000-0000626F0000}"/>
    <cellStyle name="Normal 37 2 2 5 2" xfId="28476" xr:uid="{00000000-0005-0000-0000-0000636F0000}"/>
    <cellStyle name="Normal 37 2 2 6" xfId="28477" xr:uid="{00000000-0005-0000-0000-0000646F0000}"/>
    <cellStyle name="Normal 37 2 2 7" xfId="28478" xr:uid="{00000000-0005-0000-0000-0000656F0000}"/>
    <cellStyle name="Normal 37 2 2 8" xfId="28479" xr:uid="{00000000-0005-0000-0000-0000666F0000}"/>
    <cellStyle name="Normal 37 2 2_Lcc_inputs" xfId="28480" xr:uid="{00000000-0005-0000-0000-0000676F0000}"/>
    <cellStyle name="Normal 37 2 3" xfId="28481" xr:uid="{00000000-0005-0000-0000-0000686F0000}"/>
    <cellStyle name="Normal 37 2 3 2" xfId="28482" xr:uid="{00000000-0005-0000-0000-0000696F0000}"/>
    <cellStyle name="Normal 37 2 3 2 2" xfId="28483" xr:uid="{00000000-0005-0000-0000-00006A6F0000}"/>
    <cellStyle name="Normal 37 2 3 2 2 2" xfId="28484" xr:uid="{00000000-0005-0000-0000-00006B6F0000}"/>
    <cellStyle name="Normal 37 2 3 2 2 3" xfId="28485" xr:uid="{00000000-0005-0000-0000-00006C6F0000}"/>
    <cellStyle name="Normal 37 2 3 2 3" xfId="28486" xr:uid="{00000000-0005-0000-0000-00006D6F0000}"/>
    <cellStyle name="Normal 37 2 3 2 4" xfId="28487" xr:uid="{00000000-0005-0000-0000-00006E6F0000}"/>
    <cellStyle name="Normal 37 2 3 2_Lcc_inputs" xfId="28488" xr:uid="{00000000-0005-0000-0000-00006F6F0000}"/>
    <cellStyle name="Normal 37 2 3 3" xfId="28489" xr:uid="{00000000-0005-0000-0000-0000706F0000}"/>
    <cellStyle name="Normal 37 2 3 3 2" xfId="28490" xr:uid="{00000000-0005-0000-0000-0000716F0000}"/>
    <cellStyle name="Normal 37 2 3 3 2 2" xfId="28491" xr:uid="{00000000-0005-0000-0000-0000726F0000}"/>
    <cellStyle name="Normal 37 2 3 3 3" xfId="28492" xr:uid="{00000000-0005-0000-0000-0000736F0000}"/>
    <cellStyle name="Normal 37 2 3 4" xfId="28493" xr:uid="{00000000-0005-0000-0000-0000746F0000}"/>
    <cellStyle name="Normal 37 2 3 4 2" xfId="28494" xr:uid="{00000000-0005-0000-0000-0000756F0000}"/>
    <cellStyle name="Normal 37 2 3 5" xfId="28495" xr:uid="{00000000-0005-0000-0000-0000766F0000}"/>
    <cellStyle name="Normal 37 2 3 6" xfId="28496" xr:uid="{00000000-0005-0000-0000-0000776F0000}"/>
    <cellStyle name="Normal 37 2 3 7" xfId="28497" xr:uid="{00000000-0005-0000-0000-0000786F0000}"/>
    <cellStyle name="Normal 37 2 3_Lcc_inputs" xfId="28498" xr:uid="{00000000-0005-0000-0000-0000796F0000}"/>
    <cellStyle name="Normal 37 2 4" xfId="28499" xr:uid="{00000000-0005-0000-0000-00007A6F0000}"/>
    <cellStyle name="Normal 37 2 4 2" xfId="28500" xr:uid="{00000000-0005-0000-0000-00007B6F0000}"/>
    <cellStyle name="Normal 37 2 4 2 2" xfId="28501" xr:uid="{00000000-0005-0000-0000-00007C6F0000}"/>
    <cellStyle name="Normal 37 2 4 2 3" xfId="28502" xr:uid="{00000000-0005-0000-0000-00007D6F0000}"/>
    <cellStyle name="Normal 37 2 4 3" xfId="28503" xr:uid="{00000000-0005-0000-0000-00007E6F0000}"/>
    <cellStyle name="Normal 37 2 4 3 2" xfId="28504" xr:uid="{00000000-0005-0000-0000-00007F6F0000}"/>
    <cellStyle name="Normal 37 2 4 4" xfId="28505" xr:uid="{00000000-0005-0000-0000-0000806F0000}"/>
    <cellStyle name="Normal 37 2 4 5" xfId="28506" xr:uid="{00000000-0005-0000-0000-0000816F0000}"/>
    <cellStyle name="Normal 37 2 4_Lcc_inputs" xfId="28507" xr:uid="{00000000-0005-0000-0000-0000826F0000}"/>
    <cellStyle name="Normal 37 2 5" xfId="28508" xr:uid="{00000000-0005-0000-0000-0000836F0000}"/>
    <cellStyle name="Normal 37 2 5 2" xfId="28509" xr:uid="{00000000-0005-0000-0000-0000846F0000}"/>
    <cellStyle name="Normal 37 2 5 2 2" xfId="28510" xr:uid="{00000000-0005-0000-0000-0000856F0000}"/>
    <cellStyle name="Normal 37 2 5 2 3" xfId="28511" xr:uid="{00000000-0005-0000-0000-0000866F0000}"/>
    <cellStyle name="Normal 37 2 5 3" xfId="28512" xr:uid="{00000000-0005-0000-0000-0000876F0000}"/>
    <cellStyle name="Normal 37 2 5 3 2" xfId="28513" xr:uid="{00000000-0005-0000-0000-0000886F0000}"/>
    <cellStyle name="Normal 37 2 5 4" xfId="28514" xr:uid="{00000000-0005-0000-0000-0000896F0000}"/>
    <cellStyle name="Normal 37 2 5 5" xfId="28515" xr:uid="{00000000-0005-0000-0000-00008A6F0000}"/>
    <cellStyle name="Normal 37 2 5_Lcc_inputs" xfId="28516" xr:uid="{00000000-0005-0000-0000-00008B6F0000}"/>
    <cellStyle name="Normal 37 2 6" xfId="28517" xr:uid="{00000000-0005-0000-0000-00008C6F0000}"/>
    <cellStyle name="Normal 37 2 6 2" xfId="28518" xr:uid="{00000000-0005-0000-0000-00008D6F0000}"/>
    <cellStyle name="Normal 37 2 6 2 2" xfId="28519" xr:uid="{00000000-0005-0000-0000-00008E6F0000}"/>
    <cellStyle name="Normal 37 2 6 3" xfId="28520" xr:uid="{00000000-0005-0000-0000-00008F6F0000}"/>
    <cellStyle name="Normal 37 2 6 4" xfId="28521" xr:uid="{00000000-0005-0000-0000-0000906F0000}"/>
    <cellStyle name="Normal 37 2 6_Lcc_inputs" xfId="28522" xr:uid="{00000000-0005-0000-0000-0000916F0000}"/>
    <cellStyle name="Normal 37 2 7" xfId="28523" xr:uid="{00000000-0005-0000-0000-0000926F0000}"/>
    <cellStyle name="Normal 37 2 7 2" xfId="28524" xr:uid="{00000000-0005-0000-0000-0000936F0000}"/>
    <cellStyle name="Normal 37 2 7 3" xfId="28525" xr:uid="{00000000-0005-0000-0000-0000946F0000}"/>
    <cellStyle name="Normal 37 2 8" xfId="28526" xr:uid="{00000000-0005-0000-0000-0000956F0000}"/>
    <cellStyle name="Normal 37 2 8 2" xfId="28527" xr:uid="{00000000-0005-0000-0000-0000966F0000}"/>
    <cellStyle name="Normal 37 2 9" xfId="28528" xr:uid="{00000000-0005-0000-0000-0000976F0000}"/>
    <cellStyle name="Normal 37 2_Lcc_inputs" xfId="28529" xr:uid="{00000000-0005-0000-0000-0000986F0000}"/>
    <cellStyle name="Normal 37 3" xfId="28530" xr:uid="{00000000-0005-0000-0000-0000996F0000}"/>
    <cellStyle name="Normal 37 3 2" xfId="28531" xr:uid="{00000000-0005-0000-0000-00009A6F0000}"/>
    <cellStyle name="Normal 37 3 2 2" xfId="28532" xr:uid="{00000000-0005-0000-0000-00009B6F0000}"/>
    <cellStyle name="Normal 37 3 2 2 2" xfId="28533" xr:uid="{00000000-0005-0000-0000-00009C6F0000}"/>
    <cellStyle name="Normal 37 3 2 2 2 2" xfId="28534" xr:uid="{00000000-0005-0000-0000-00009D6F0000}"/>
    <cellStyle name="Normal 37 3 2 2 2 2 2" xfId="28535" xr:uid="{00000000-0005-0000-0000-00009E6F0000}"/>
    <cellStyle name="Normal 37 3 2 2 2 3" xfId="28536" xr:uid="{00000000-0005-0000-0000-00009F6F0000}"/>
    <cellStyle name="Normal 37 3 2 2 3" xfId="28537" xr:uid="{00000000-0005-0000-0000-0000A06F0000}"/>
    <cellStyle name="Normal 37 3 2 2 3 2" xfId="28538" xr:uid="{00000000-0005-0000-0000-0000A16F0000}"/>
    <cellStyle name="Normal 37 3 2 2 3 2 2" xfId="28539" xr:uid="{00000000-0005-0000-0000-0000A26F0000}"/>
    <cellStyle name="Normal 37 3 2 2 3 3" xfId="28540" xr:uid="{00000000-0005-0000-0000-0000A36F0000}"/>
    <cellStyle name="Normal 37 3 2 2 4" xfId="28541" xr:uid="{00000000-0005-0000-0000-0000A46F0000}"/>
    <cellStyle name="Normal 37 3 2 2 4 2" xfId="28542" xr:uid="{00000000-0005-0000-0000-0000A56F0000}"/>
    <cellStyle name="Normal 37 3 2 2 5" xfId="28543" xr:uid="{00000000-0005-0000-0000-0000A66F0000}"/>
    <cellStyle name="Normal 37 3 2 2_Lcc_inputs" xfId="28544" xr:uid="{00000000-0005-0000-0000-0000A76F0000}"/>
    <cellStyle name="Normal 37 3 2 3" xfId="28545" xr:uid="{00000000-0005-0000-0000-0000A86F0000}"/>
    <cellStyle name="Normal 37 3 2 3 2" xfId="28546" xr:uid="{00000000-0005-0000-0000-0000A96F0000}"/>
    <cellStyle name="Normal 37 3 2 3 2 2" xfId="28547" xr:uid="{00000000-0005-0000-0000-0000AA6F0000}"/>
    <cellStyle name="Normal 37 3 2 3 2 3" xfId="28548" xr:uid="{00000000-0005-0000-0000-0000AB6F0000}"/>
    <cellStyle name="Normal 37 3 2 3 3" xfId="28549" xr:uid="{00000000-0005-0000-0000-0000AC6F0000}"/>
    <cellStyle name="Normal 37 3 2 3 4" xfId="28550" xr:uid="{00000000-0005-0000-0000-0000AD6F0000}"/>
    <cellStyle name="Normal 37 3 2 3_Lcc_inputs" xfId="28551" xr:uid="{00000000-0005-0000-0000-0000AE6F0000}"/>
    <cellStyle name="Normal 37 3 2 4" xfId="28552" xr:uid="{00000000-0005-0000-0000-0000AF6F0000}"/>
    <cellStyle name="Normal 37 3 2 4 2" xfId="28553" xr:uid="{00000000-0005-0000-0000-0000B06F0000}"/>
    <cellStyle name="Normal 37 3 2 4 2 2" xfId="28554" xr:uid="{00000000-0005-0000-0000-0000B16F0000}"/>
    <cellStyle name="Normal 37 3 2 4 3" xfId="28555" xr:uid="{00000000-0005-0000-0000-0000B26F0000}"/>
    <cellStyle name="Normal 37 3 2 5" xfId="28556" xr:uid="{00000000-0005-0000-0000-0000B36F0000}"/>
    <cellStyle name="Normal 37 3 2 5 2" xfId="28557" xr:uid="{00000000-0005-0000-0000-0000B46F0000}"/>
    <cellStyle name="Normal 37 3 2 6" xfId="28558" xr:uid="{00000000-0005-0000-0000-0000B56F0000}"/>
    <cellStyle name="Normal 37 3 2 7" xfId="28559" xr:uid="{00000000-0005-0000-0000-0000B66F0000}"/>
    <cellStyle name="Normal 37 3 2 8" xfId="28560" xr:uid="{00000000-0005-0000-0000-0000B76F0000}"/>
    <cellStyle name="Normal 37 3 2_Lcc_inputs" xfId="28561" xr:uid="{00000000-0005-0000-0000-0000B86F0000}"/>
    <cellStyle name="Normal 37 3 3" xfId="28562" xr:uid="{00000000-0005-0000-0000-0000B96F0000}"/>
    <cellStyle name="Normal 37 3 3 2" xfId="28563" xr:uid="{00000000-0005-0000-0000-0000BA6F0000}"/>
    <cellStyle name="Normal 37 3 3 2 2" xfId="28564" xr:uid="{00000000-0005-0000-0000-0000BB6F0000}"/>
    <cellStyle name="Normal 37 3 3 2 2 2" xfId="28565" xr:uid="{00000000-0005-0000-0000-0000BC6F0000}"/>
    <cellStyle name="Normal 37 3 3 2 2 3" xfId="28566" xr:uid="{00000000-0005-0000-0000-0000BD6F0000}"/>
    <cellStyle name="Normal 37 3 3 2 3" xfId="28567" xr:uid="{00000000-0005-0000-0000-0000BE6F0000}"/>
    <cellStyle name="Normal 37 3 3 2 4" xfId="28568" xr:uid="{00000000-0005-0000-0000-0000BF6F0000}"/>
    <cellStyle name="Normal 37 3 3 2_Lcc_inputs" xfId="28569" xr:uid="{00000000-0005-0000-0000-0000C06F0000}"/>
    <cellStyle name="Normal 37 3 3 3" xfId="28570" xr:uid="{00000000-0005-0000-0000-0000C16F0000}"/>
    <cellStyle name="Normal 37 3 3 3 2" xfId="28571" xr:uid="{00000000-0005-0000-0000-0000C26F0000}"/>
    <cellStyle name="Normal 37 3 3 3 2 2" xfId="28572" xr:uid="{00000000-0005-0000-0000-0000C36F0000}"/>
    <cellStyle name="Normal 37 3 3 3 3" xfId="28573" xr:uid="{00000000-0005-0000-0000-0000C46F0000}"/>
    <cellStyle name="Normal 37 3 3 4" xfId="28574" xr:uid="{00000000-0005-0000-0000-0000C56F0000}"/>
    <cellStyle name="Normal 37 3 3 4 2" xfId="28575" xr:uid="{00000000-0005-0000-0000-0000C66F0000}"/>
    <cellStyle name="Normal 37 3 3 5" xfId="28576" xr:uid="{00000000-0005-0000-0000-0000C76F0000}"/>
    <cellStyle name="Normal 37 3 3 6" xfId="28577" xr:uid="{00000000-0005-0000-0000-0000C86F0000}"/>
    <cellStyle name="Normal 37 3 3 7" xfId="28578" xr:uid="{00000000-0005-0000-0000-0000C96F0000}"/>
    <cellStyle name="Normal 37 3 3_Lcc_inputs" xfId="28579" xr:uid="{00000000-0005-0000-0000-0000CA6F0000}"/>
    <cellStyle name="Normal 37 3 4" xfId="28580" xr:uid="{00000000-0005-0000-0000-0000CB6F0000}"/>
    <cellStyle name="Normal 37 3 4 2" xfId="28581" xr:uid="{00000000-0005-0000-0000-0000CC6F0000}"/>
    <cellStyle name="Normal 37 3 4 2 2" xfId="28582" xr:uid="{00000000-0005-0000-0000-0000CD6F0000}"/>
    <cellStyle name="Normal 37 3 4 2 3" xfId="28583" xr:uid="{00000000-0005-0000-0000-0000CE6F0000}"/>
    <cellStyle name="Normal 37 3 4 3" xfId="28584" xr:uid="{00000000-0005-0000-0000-0000CF6F0000}"/>
    <cellStyle name="Normal 37 3 4 3 2" xfId="28585" xr:uid="{00000000-0005-0000-0000-0000D06F0000}"/>
    <cellStyle name="Normal 37 3 4 4" xfId="28586" xr:uid="{00000000-0005-0000-0000-0000D16F0000}"/>
    <cellStyle name="Normal 37 3 4 5" xfId="28587" xr:uid="{00000000-0005-0000-0000-0000D26F0000}"/>
    <cellStyle name="Normal 37 3 4_Lcc_inputs" xfId="28588" xr:uid="{00000000-0005-0000-0000-0000D36F0000}"/>
    <cellStyle name="Normal 37 3 5" xfId="28589" xr:uid="{00000000-0005-0000-0000-0000D46F0000}"/>
    <cellStyle name="Normal 37 3 5 2" xfId="28590" xr:uid="{00000000-0005-0000-0000-0000D56F0000}"/>
    <cellStyle name="Normal 37 3 5 2 2" xfId="28591" xr:uid="{00000000-0005-0000-0000-0000D66F0000}"/>
    <cellStyle name="Normal 37 3 5 2 3" xfId="28592" xr:uid="{00000000-0005-0000-0000-0000D76F0000}"/>
    <cellStyle name="Normal 37 3 5 3" xfId="28593" xr:uid="{00000000-0005-0000-0000-0000D86F0000}"/>
    <cellStyle name="Normal 37 3 5 4" xfId="28594" xr:uid="{00000000-0005-0000-0000-0000D96F0000}"/>
    <cellStyle name="Normal 37 3 5_Lcc_inputs" xfId="28595" xr:uid="{00000000-0005-0000-0000-0000DA6F0000}"/>
    <cellStyle name="Normal 37 3 6" xfId="28596" xr:uid="{00000000-0005-0000-0000-0000DB6F0000}"/>
    <cellStyle name="Normal 37 3 6 2" xfId="28597" xr:uid="{00000000-0005-0000-0000-0000DC6F0000}"/>
    <cellStyle name="Normal 37 3 6 3" xfId="28598" xr:uid="{00000000-0005-0000-0000-0000DD6F0000}"/>
    <cellStyle name="Normal 37 3 7" xfId="28599" xr:uid="{00000000-0005-0000-0000-0000DE6F0000}"/>
    <cellStyle name="Normal 37 3 7 2" xfId="28600" xr:uid="{00000000-0005-0000-0000-0000DF6F0000}"/>
    <cellStyle name="Normal 37 3 8" xfId="28601" xr:uid="{00000000-0005-0000-0000-0000E06F0000}"/>
    <cellStyle name="Normal 37 3 9" xfId="28602" xr:uid="{00000000-0005-0000-0000-0000E16F0000}"/>
    <cellStyle name="Normal 37 3_Lcc_inputs" xfId="28603" xr:uid="{00000000-0005-0000-0000-0000E26F0000}"/>
    <cellStyle name="Normal 37 4" xfId="28604" xr:uid="{00000000-0005-0000-0000-0000E36F0000}"/>
    <cellStyle name="Normal 37 4 2" xfId="28605" xr:uid="{00000000-0005-0000-0000-0000E46F0000}"/>
    <cellStyle name="Normal 37 4 2 2" xfId="28606" xr:uid="{00000000-0005-0000-0000-0000E56F0000}"/>
    <cellStyle name="Normal 37 4 2 2 2" xfId="28607" xr:uid="{00000000-0005-0000-0000-0000E66F0000}"/>
    <cellStyle name="Normal 37 4 2 2 2 2" xfId="28608" xr:uid="{00000000-0005-0000-0000-0000E76F0000}"/>
    <cellStyle name="Normal 37 4 2 2 2 2 2" xfId="28609" xr:uid="{00000000-0005-0000-0000-0000E86F0000}"/>
    <cellStyle name="Normal 37 4 2 2 2 3" xfId="28610" xr:uid="{00000000-0005-0000-0000-0000E96F0000}"/>
    <cellStyle name="Normal 37 4 2 2 3" xfId="28611" xr:uid="{00000000-0005-0000-0000-0000EA6F0000}"/>
    <cellStyle name="Normal 37 4 2 2 3 2" xfId="28612" xr:uid="{00000000-0005-0000-0000-0000EB6F0000}"/>
    <cellStyle name="Normal 37 4 2 2 3 2 2" xfId="28613" xr:uid="{00000000-0005-0000-0000-0000EC6F0000}"/>
    <cellStyle name="Normal 37 4 2 2 3 3" xfId="28614" xr:uid="{00000000-0005-0000-0000-0000ED6F0000}"/>
    <cellStyle name="Normal 37 4 2 2 4" xfId="28615" xr:uid="{00000000-0005-0000-0000-0000EE6F0000}"/>
    <cellStyle name="Normal 37 4 2 2 4 2" xfId="28616" xr:uid="{00000000-0005-0000-0000-0000EF6F0000}"/>
    <cellStyle name="Normal 37 4 2 2 5" xfId="28617" xr:uid="{00000000-0005-0000-0000-0000F06F0000}"/>
    <cellStyle name="Normal 37 4 2 2_Lcc_inputs" xfId="28618" xr:uid="{00000000-0005-0000-0000-0000F16F0000}"/>
    <cellStyle name="Normal 37 4 2 3" xfId="28619" xr:uid="{00000000-0005-0000-0000-0000F26F0000}"/>
    <cellStyle name="Normal 37 4 2 3 2" xfId="28620" xr:uid="{00000000-0005-0000-0000-0000F36F0000}"/>
    <cellStyle name="Normal 37 4 2 3 2 2" xfId="28621" xr:uid="{00000000-0005-0000-0000-0000F46F0000}"/>
    <cellStyle name="Normal 37 4 2 3 2 3" xfId="28622" xr:uid="{00000000-0005-0000-0000-0000F56F0000}"/>
    <cellStyle name="Normal 37 4 2 3 3" xfId="28623" xr:uid="{00000000-0005-0000-0000-0000F66F0000}"/>
    <cellStyle name="Normal 37 4 2 3 4" xfId="28624" xr:uid="{00000000-0005-0000-0000-0000F76F0000}"/>
    <cellStyle name="Normal 37 4 2 3_Lcc_inputs" xfId="28625" xr:uid="{00000000-0005-0000-0000-0000F86F0000}"/>
    <cellStyle name="Normal 37 4 2 4" xfId="28626" xr:uid="{00000000-0005-0000-0000-0000F96F0000}"/>
    <cellStyle name="Normal 37 4 2 4 2" xfId="28627" xr:uid="{00000000-0005-0000-0000-0000FA6F0000}"/>
    <cellStyle name="Normal 37 4 2 4 2 2" xfId="28628" xr:uid="{00000000-0005-0000-0000-0000FB6F0000}"/>
    <cellStyle name="Normal 37 4 2 4 3" xfId="28629" xr:uid="{00000000-0005-0000-0000-0000FC6F0000}"/>
    <cellStyle name="Normal 37 4 2 5" xfId="28630" xr:uid="{00000000-0005-0000-0000-0000FD6F0000}"/>
    <cellStyle name="Normal 37 4 2 5 2" xfId="28631" xr:uid="{00000000-0005-0000-0000-0000FE6F0000}"/>
    <cellStyle name="Normal 37 4 2 6" xfId="28632" xr:uid="{00000000-0005-0000-0000-0000FF6F0000}"/>
    <cellStyle name="Normal 37 4 2 7" xfId="28633" xr:uid="{00000000-0005-0000-0000-000000700000}"/>
    <cellStyle name="Normal 37 4 2 8" xfId="28634" xr:uid="{00000000-0005-0000-0000-000001700000}"/>
    <cellStyle name="Normal 37 4 2_Lcc_inputs" xfId="28635" xr:uid="{00000000-0005-0000-0000-000002700000}"/>
    <cellStyle name="Normal 37 4 3" xfId="28636" xr:uid="{00000000-0005-0000-0000-000003700000}"/>
    <cellStyle name="Normal 37 4 3 2" xfId="28637" xr:uid="{00000000-0005-0000-0000-000004700000}"/>
    <cellStyle name="Normal 37 4 3 2 2" xfId="28638" xr:uid="{00000000-0005-0000-0000-000005700000}"/>
    <cellStyle name="Normal 37 4 3 2 2 2" xfId="28639" xr:uid="{00000000-0005-0000-0000-000006700000}"/>
    <cellStyle name="Normal 37 4 3 2 3" xfId="28640" xr:uid="{00000000-0005-0000-0000-000007700000}"/>
    <cellStyle name="Normal 37 4 3 3" xfId="28641" xr:uid="{00000000-0005-0000-0000-000008700000}"/>
    <cellStyle name="Normal 37 4 3 3 2" xfId="28642" xr:uid="{00000000-0005-0000-0000-000009700000}"/>
    <cellStyle name="Normal 37 4 3 3 2 2" xfId="28643" xr:uid="{00000000-0005-0000-0000-00000A700000}"/>
    <cellStyle name="Normal 37 4 3 3 3" xfId="28644" xr:uid="{00000000-0005-0000-0000-00000B700000}"/>
    <cellStyle name="Normal 37 4 3 4" xfId="28645" xr:uid="{00000000-0005-0000-0000-00000C700000}"/>
    <cellStyle name="Normal 37 4 3 4 2" xfId="28646" xr:uid="{00000000-0005-0000-0000-00000D700000}"/>
    <cellStyle name="Normal 37 4 3 5" xfId="28647" xr:uid="{00000000-0005-0000-0000-00000E700000}"/>
    <cellStyle name="Normal 37 4 3_Lcc_inputs" xfId="28648" xr:uid="{00000000-0005-0000-0000-00000F700000}"/>
    <cellStyle name="Normal 37 4 4" xfId="28649" xr:uid="{00000000-0005-0000-0000-000010700000}"/>
    <cellStyle name="Normal 37 4 4 2" xfId="28650" xr:uid="{00000000-0005-0000-0000-000011700000}"/>
    <cellStyle name="Normal 37 4 4 2 2" xfId="28651" xr:uid="{00000000-0005-0000-0000-000012700000}"/>
    <cellStyle name="Normal 37 4 4 2 3" xfId="28652" xr:uid="{00000000-0005-0000-0000-000013700000}"/>
    <cellStyle name="Normal 37 4 4 3" xfId="28653" xr:uid="{00000000-0005-0000-0000-000014700000}"/>
    <cellStyle name="Normal 37 4 4 4" xfId="28654" xr:uid="{00000000-0005-0000-0000-000015700000}"/>
    <cellStyle name="Normal 37 4 4_Lcc_inputs" xfId="28655" xr:uid="{00000000-0005-0000-0000-000016700000}"/>
    <cellStyle name="Normal 37 4 5" xfId="28656" xr:uid="{00000000-0005-0000-0000-000017700000}"/>
    <cellStyle name="Normal 37 4 5 2" xfId="28657" xr:uid="{00000000-0005-0000-0000-000018700000}"/>
    <cellStyle name="Normal 37 4 5 2 2" xfId="28658" xr:uid="{00000000-0005-0000-0000-000019700000}"/>
    <cellStyle name="Normal 37 4 5 3" xfId="28659" xr:uid="{00000000-0005-0000-0000-00001A700000}"/>
    <cellStyle name="Normal 37 4 6" xfId="28660" xr:uid="{00000000-0005-0000-0000-00001B700000}"/>
    <cellStyle name="Normal 37 4 6 2" xfId="28661" xr:uid="{00000000-0005-0000-0000-00001C700000}"/>
    <cellStyle name="Normal 37 4 7" xfId="28662" xr:uid="{00000000-0005-0000-0000-00001D700000}"/>
    <cellStyle name="Normal 37 4 8" xfId="28663" xr:uid="{00000000-0005-0000-0000-00001E700000}"/>
    <cellStyle name="Normal 37 4 9" xfId="28664" xr:uid="{00000000-0005-0000-0000-00001F700000}"/>
    <cellStyle name="Normal 37 4_Lcc_inputs" xfId="28665" xr:uid="{00000000-0005-0000-0000-000020700000}"/>
    <cellStyle name="Normal 37 5" xfId="28666" xr:uid="{00000000-0005-0000-0000-000021700000}"/>
    <cellStyle name="Normal 37 5 2" xfId="28667" xr:uid="{00000000-0005-0000-0000-000022700000}"/>
    <cellStyle name="Normal 37 5 2 2" xfId="28668" xr:uid="{00000000-0005-0000-0000-000023700000}"/>
    <cellStyle name="Normal 37 5 2 2 2" xfId="28669" xr:uid="{00000000-0005-0000-0000-000024700000}"/>
    <cellStyle name="Normal 37 5 2 2 2 2" xfId="28670" xr:uid="{00000000-0005-0000-0000-000025700000}"/>
    <cellStyle name="Normal 37 5 2 2 2 2 2" xfId="28671" xr:uid="{00000000-0005-0000-0000-000026700000}"/>
    <cellStyle name="Normal 37 5 2 2 2 3" xfId="28672" xr:uid="{00000000-0005-0000-0000-000027700000}"/>
    <cellStyle name="Normal 37 5 2 2 3" xfId="28673" xr:uid="{00000000-0005-0000-0000-000028700000}"/>
    <cellStyle name="Normal 37 5 2 2 3 2" xfId="28674" xr:uid="{00000000-0005-0000-0000-000029700000}"/>
    <cellStyle name="Normal 37 5 2 2 3 2 2" xfId="28675" xr:uid="{00000000-0005-0000-0000-00002A700000}"/>
    <cellStyle name="Normal 37 5 2 2 3 3" xfId="28676" xr:uid="{00000000-0005-0000-0000-00002B700000}"/>
    <cellStyle name="Normal 37 5 2 2 4" xfId="28677" xr:uid="{00000000-0005-0000-0000-00002C700000}"/>
    <cellStyle name="Normal 37 5 2 2 4 2" xfId="28678" xr:uid="{00000000-0005-0000-0000-00002D700000}"/>
    <cellStyle name="Normal 37 5 2 2 5" xfId="28679" xr:uid="{00000000-0005-0000-0000-00002E700000}"/>
    <cellStyle name="Normal 37 5 2 2_Lcc_inputs" xfId="28680" xr:uid="{00000000-0005-0000-0000-00002F700000}"/>
    <cellStyle name="Normal 37 5 2 3" xfId="28681" xr:uid="{00000000-0005-0000-0000-000030700000}"/>
    <cellStyle name="Normal 37 5 2 3 2" xfId="28682" xr:uid="{00000000-0005-0000-0000-000031700000}"/>
    <cellStyle name="Normal 37 5 2 3 2 2" xfId="28683" xr:uid="{00000000-0005-0000-0000-000032700000}"/>
    <cellStyle name="Normal 37 5 2 3 2 3" xfId="28684" xr:uid="{00000000-0005-0000-0000-000033700000}"/>
    <cellStyle name="Normal 37 5 2 3 3" xfId="28685" xr:uid="{00000000-0005-0000-0000-000034700000}"/>
    <cellStyle name="Normal 37 5 2 3 4" xfId="28686" xr:uid="{00000000-0005-0000-0000-000035700000}"/>
    <cellStyle name="Normal 37 5 2 3_Lcc_inputs" xfId="28687" xr:uid="{00000000-0005-0000-0000-000036700000}"/>
    <cellStyle name="Normal 37 5 2 4" xfId="28688" xr:uid="{00000000-0005-0000-0000-000037700000}"/>
    <cellStyle name="Normal 37 5 2 4 2" xfId="28689" xr:uid="{00000000-0005-0000-0000-000038700000}"/>
    <cellStyle name="Normal 37 5 2 4 2 2" xfId="28690" xr:uid="{00000000-0005-0000-0000-000039700000}"/>
    <cellStyle name="Normal 37 5 2 4 3" xfId="28691" xr:uid="{00000000-0005-0000-0000-00003A700000}"/>
    <cellStyle name="Normal 37 5 2 5" xfId="28692" xr:uid="{00000000-0005-0000-0000-00003B700000}"/>
    <cellStyle name="Normal 37 5 2 5 2" xfId="28693" xr:uid="{00000000-0005-0000-0000-00003C700000}"/>
    <cellStyle name="Normal 37 5 2 6" xfId="28694" xr:uid="{00000000-0005-0000-0000-00003D700000}"/>
    <cellStyle name="Normal 37 5 2 7" xfId="28695" xr:uid="{00000000-0005-0000-0000-00003E700000}"/>
    <cellStyle name="Normal 37 5 2 8" xfId="28696" xr:uid="{00000000-0005-0000-0000-00003F700000}"/>
    <cellStyle name="Normal 37 5 2_Lcc_inputs" xfId="28697" xr:uid="{00000000-0005-0000-0000-000040700000}"/>
    <cellStyle name="Normal 37 5 3" xfId="28698" xr:uid="{00000000-0005-0000-0000-000041700000}"/>
    <cellStyle name="Normal 37 5 3 2" xfId="28699" xr:uid="{00000000-0005-0000-0000-000042700000}"/>
    <cellStyle name="Normal 37 5 3 2 2" xfId="28700" xr:uid="{00000000-0005-0000-0000-000043700000}"/>
    <cellStyle name="Normal 37 5 3 2 2 2" xfId="28701" xr:uid="{00000000-0005-0000-0000-000044700000}"/>
    <cellStyle name="Normal 37 5 3 2 3" xfId="28702" xr:uid="{00000000-0005-0000-0000-000045700000}"/>
    <cellStyle name="Normal 37 5 3 3" xfId="28703" xr:uid="{00000000-0005-0000-0000-000046700000}"/>
    <cellStyle name="Normal 37 5 3 3 2" xfId="28704" xr:uid="{00000000-0005-0000-0000-000047700000}"/>
    <cellStyle name="Normal 37 5 3 3 2 2" xfId="28705" xr:uid="{00000000-0005-0000-0000-000048700000}"/>
    <cellStyle name="Normal 37 5 3 3 3" xfId="28706" xr:uid="{00000000-0005-0000-0000-000049700000}"/>
    <cellStyle name="Normal 37 5 3 4" xfId="28707" xr:uid="{00000000-0005-0000-0000-00004A700000}"/>
    <cellStyle name="Normal 37 5 3 4 2" xfId="28708" xr:uid="{00000000-0005-0000-0000-00004B700000}"/>
    <cellStyle name="Normal 37 5 3 5" xfId="28709" xr:uid="{00000000-0005-0000-0000-00004C700000}"/>
    <cellStyle name="Normal 37 5 3_Lcc_inputs" xfId="28710" xr:uid="{00000000-0005-0000-0000-00004D700000}"/>
    <cellStyle name="Normal 37 5 4" xfId="28711" xr:uid="{00000000-0005-0000-0000-00004E700000}"/>
    <cellStyle name="Normal 37 5 4 2" xfId="28712" xr:uid="{00000000-0005-0000-0000-00004F700000}"/>
    <cellStyle name="Normal 37 5 4 2 2" xfId="28713" xr:uid="{00000000-0005-0000-0000-000050700000}"/>
    <cellStyle name="Normal 37 5 4 2 3" xfId="28714" xr:uid="{00000000-0005-0000-0000-000051700000}"/>
    <cellStyle name="Normal 37 5 4 3" xfId="28715" xr:uid="{00000000-0005-0000-0000-000052700000}"/>
    <cellStyle name="Normal 37 5 4 4" xfId="28716" xr:uid="{00000000-0005-0000-0000-000053700000}"/>
    <cellStyle name="Normal 37 5 4_Lcc_inputs" xfId="28717" xr:uid="{00000000-0005-0000-0000-000054700000}"/>
    <cellStyle name="Normal 37 5 5" xfId="28718" xr:uid="{00000000-0005-0000-0000-000055700000}"/>
    <cellStyle name="Normal 37 5 5 2" xfId="28719" xr:uid="{00000000-0005-0000-0000-000056700000}"/>
    <cellStyle name="Normal 37 5 5 2 2" xfId="28720" xr:uid="{00000000-0005-0000-0000-000057700000}"/>
    <cellStyle name="Normal 37 5 5 3" xfId="28721" xr:uid="{00000000-0005-0000-0000-000058700000}"/>
    <cellStyle name="Normal 37 5 6" xfId="28722" xr:uid="{00000000-0005-0000-0000-000059700000}"/>
    <cellStyle name="Normal 37 5 6 2" xfId="28723" xr:uid="{00000000-0005-0000-0000-00005A700000}"/>
    <cellStyle name="Normal 37 5 7" xfId="28724" xr:uid="{00000000-0005-0000-0000-00005B700000}"/>
    <cellStyle name="Normal 37 5 8" xfId="28725" xr:uid="{00000000-0005-0000-0000-00005C700000}"/>
    <cellStyle name="Normal 37 5 9" xfId="28726" xr:uid="{00000000-0005-0000-0000-00005D700000}"/>
    <cellStyle name="Normal 37 5_Lcc_inputs" xfId="28727" xr:uid="{00000000-0005-0000-0000-00005E700000}"/>
    <cellStyle name="Normal 37 6" xfId="28728" xr:uid="{00000000-0005-0000-0000-00005F700000}"/>
    <cellStyle name="Normal 37 6 2" xfId="28729" xr:uid="{00000000-0005-0000-0000-000060700000}"/>
    <cellStyle name="Normal 37 6 2 2" xfId="28730" xr:uid="{00000000-0005-0000-0000-000061700000}"/>
    <cellStyle name="Normal 37 6 2 2 2" xfId="28731" xr:uid="{00000000-0005-0000-0000-000062700000}"/>
    <cellStyle name="Normal 37 6 2 2 2 2" xfId="28732" xr:uid="{00000000-0005-0000-0000-000063700000}"/>
    <cellStyle name="Normal 37 6 2 2 2 2 2" xfId="28733" xr:uid="{00000000-0005-0000-0000-000064700000}"/>
    <cellStyle name="Normal 37 6 2 2 2 3" xfId="28734" xr:uid="{00000000-0005-0000-0000-000065700000}"/>
    <cellStyle name="Normal 37 6 2 2 3" xfId="28735" xr:uid="{00000000-0005-0000-0000-000066700000}"/>
    <cellStyle name="Normal 37 6 2 2 3 2" xfId="28736" xr:uid="{00000000-0005-0000-0000-000067700000}"/>
    <cellStyle name="Normal 37 6 2 2 3 2 2" xfId="28737" xr:uid="{00000000-0005-0000-0000-000068700000}"/>
    <cellStyle name="Normal 37 6 2 2 3 3" xfId="28738" xr:uid="{00000000-0005-0000-0000-000069700000}"/>
    <cellStyle name="Normal 37 6 2 2 4" xfId="28739" xr:uid="{00000000-0005-0000-0000-00006A700000}"/>
    <cellStyle name="Normal 37 6 2 2 4 2" xfId="28740" xr:uid="{00000000-0005-0000-0000-00006B700000}"/>
    <cellStyle name="Normal 37 6 2 2 5" xfId="28741" xr:uid="{00000000-0005-0000-0000-00006C700000}"/>
    <cellStyle name="Normal 37 6 2 2_Lcc_inputs" xfId="28742" xr:uid="{00000000-0005-0000-0000-00006D700000}"/>
    <cellStyle name="Normal 37 6 2 3" xfId="28743" xr:uid="{00000000-0005-0000-0000-00006E700000}"/>
    <cellStyle name="Normal 37 6 2 3 2" xfId="28744" xr:uid="{00000000-0005-0000-0000-00006F700000}"/>
    <cellStyle name="Normal 37 6 2 3 2 2" xfId="28745" xr:uid="{00000000-0005-0000-0000-000070700000}"/>
    <cellStyle name="Normal 37 6 2 3 2 3" xfId="28746" xr:uid="{00000000-0005-0000-0000-000071700000}"/>
    <cellStyle name="Normal 37 6 2 3 3" xfId="28747" xr:uid="{00000000-0005-0000-0000-000072700000}"/>
    <cellStyle name="Normal 37 6 2 3 4" xfId="28748" xr:uid="{00000000-0005-0000-0000-000073700000}"/>
    <cellStyle name="Normal 37 6 2 3_Lcc_inputs" xfId="28749" xr:uid="{00000000-0005-0000-0000-000074700000}"/>
    <cellStyle name="Normal 37 6 2 4" xfId="28750" xr:uid="{00000000-0005-0000-0000-000075700000}"/>
    <cellStyle name="Normal 37 6 2 4 2" xfId="28751" xr:uid="{00000000-0005-0000-0000-000076700000}"/>
    <cellStyle name="Normal 37 6 2 4 2 2" xfId="28752" xr:uid="{00000000-0005-0000-0000-000077700000}"/>
    <cellStyle name="Normal 37 6 2 4 3" xfId="28753" xr:uid="{00000000-0005-0000-0000-000078700000}"/>
    <cellStyle name="Normal 37 6 2 5" xfId="28754" xr:uid="{00000000-0005-0000-0000-000079700000}"/>
    <cellStyle name="Normal 37 6 2 5 2" xfId="28755" xr:uid="{00000000-0005-0000-0000-00007A700000}"/>
    <cellStyle name="Normal 37 6 2 6" xfId="28756" xr:uid="{00000000-0005-0000-0000-00007B700000}"/>
    <cellStyle name="Normal 37 6 2 7" xfId="28757" xr:uid="{00000000-0005-0000-0000-00007C700000}"/>
    <cellStyle name="Normal 37 6 2 8" xfId="28758" xr:uid="{00000000-0005-0000-0000-00007D700000}"/>
    <cellStyle name="Normal 37 6 2_Lcc_inputs" xfId="28759" xr:uid="{00000000-0005-0000-0000-00007E700000}"/>
    <cellStyle name="Normal 37 6 3" xfId="28760" xr:uid="{00000000-0005-0000-0000-00007F700000}"/>
    <cellStyle name="Normal 37 6 3 2" xfId="28761" xr:uid="{00000000-0005-0000-0000-000080700000}"/>
    <cellStyle name="Normal 37 6 3 2 2" xfId="28762" xr:uid="{00000000-0005-0000-0000-000081700000}"/>
    <cellStyle name="Normal 37 6 3 2 2 2" xfId="28763" xr:uid="{00000000-0005-0000-0000-000082700000}"/>
    <cellStyle name="Normal 37 6 3 2 3" xfId="28764" xr:uid="{00000000-0005-0000-0000-000083700000}"/>
    <cellStyle name="Normal 37 6 3 3" xfId="28765" xr:uid="{00000000-0005-0000-0000-000084700000}"/>
    <cellStyle name="Normal 37 6 3 3 2" xfId="28766" xr:uid="{00000000-0005-0000-0000-000085700000}"/>
    <cellStyle name="Normal 37 6 3 3 2 2" xfId="28767" xr:uid="{00000000-0005-0000-0000-000086700000}"/>
    <cellStyle name="Normal 37 6 3 3 3" xfId="28768" xr:uid="{00000000-0005-0000-0000-000087700000}"/>
    <cellStyle name="Normal 37 6 3 4" xfId="28769" xr:uid="{00000000-0005-0000-0000-000088700000}"/>
    <cellStyle name="Normal 37 6 3 4 2" xfId="28770" xr:uid="{00000000-0005-0000-0000-000089700000}"/>
    <cellStyle name="Normal 37 6 3 5" xfId="28771" xr:uid="{00000000-0005-0000-0000-00008A700000}"/>
    <cellStyle name="Normal 37 6 3_Lcc_inputs" xfId="28772" xr:uid="{00000000-0005-0000-0000-00008B700000}"/>
    <cellStyle name="Normal 37 6 4" xfId="28773" xr:uid="{00000000-0005-0000-0000-00008C700000}"/>
    <cellStyle name="Normal 37 6 4 2" xfId="28774" xr:uid="{00000000-0005-0000-0000-00008D700000}"/>
    <cellStyle name="Normal 37 6 4 2 2" xfId="28775" xr:uid="{00000000-0005-0000-0000-00008E700000}"/>
    <cellStyle name="Normal 37 6 4 2 3" xfId="28776" xr:uid="{00000000-0005-0000-0000-00008F700000}"/>
    <cellStyle name="Normal 37 6 4 3" xfId="28777" xr:uid="{00000000-0005-0000-0000-000090700000}"/>
    <cellStyle name="Normal 37 6 4 4" xfId="28778" xr:uid="{00000000-0005-0000-0000-000091700000}"/>
    <cellStyle name="Normal 37 6 4_Lcc_inputs" xfId="28779" xr:uid="{00000000-0005-0000-0000-000092700000}"/>
    <cellStyle name="Normal 37 6 5" xfId="28780" xr:uid="{00000000-0005-0000-0000-000093700000}"/>
    <cellStyle name="Normal 37 6 5 2" xfId="28781" xr:uid="{00000000-0005-0000-0000-000094700000}"/>
    <cellStyle name="Normal 37 6 5 2 2" xfId="28782" xr:uid="{00000000-0005-0000-0000-000095700000}"/>
    <cellStyle name="Normal 37 6 5 3" xfId="28783" xr:uid="{00000000-0005-0000-0000-000096700000}"/>
    <cellStyle name="Normal 37 6 6" xfId="28784" xr:uid="{00000000-0005-0000-0000-000097700000}"/>
    <cellStyle name="Normal 37 6 6 2" xfId="28785" xr:uid="{00000000-0005-0000-0000-000098700000}"/>
    <cellStyle name="Normal 37 6 7" xfId="28786" xr:uid="{00000000-0005-0000-0000-000099700000}"/>
    <cellStyle name="Normal 37 6 8" xfId="28787" xr:uid="{00000000-0005-0000-0000-00009A700000}"/>
    <cellStyle name="Normal 37 6 9" xfId="28788" xr:uid="{00000000-0005-0000-0000-00009B700000}"/>
    <cellStyle name="Normal 37 6_Lcc_inputs" xfId="28789" xr:uid="{00000000-0005-0000-0000-00009C700000}"/>
    <cellStyle name="Normal 37 7" xfId="28790" xr:uid="{00000000-0005-0000-0000-00009D700000}"/>
    <cellStyle name="Normal 37 7 2" xfId="28791" xr:uid="{00000000-0005-0000-0000-00009E700000}"/>
    <cellStyle name="Normal 37 7 2 2" xfId="28792" xr:uid="{00000000-0005-0000-0000-00009F700000}"/>
    <cellStyle name="Normal 37 7 2 2 2" xfId="28793" xr:uid="{00000000-0005-0000-0000-0000A0700000}"/>
    <cellStyle name="Normal 37 7 2 2 2 2" xfId="28794" xr:uid="{00000000-0005-0000-0000-0000A1700000}"/>
    <cellStyle name="Normal 37 7 2 2 2 2 2" xfId="28795" xr:uid="{00000000-0005-0000-0000-0000A2700000}"/>
    <cellStyle name="Normal 37 7 2 2 2 3" xfId="28796" xr:uid="{00000000-0005-0000-0000-0000A3700000}"/>
    <cellStyle name="Normal 37 7 2 2 3" xfId="28797" xr:uid="{00000000-0005-0000-0000-0000A4700000}"/>
    <cellStyle name="Normal 37 7 2 2 3 2" xfId="28798" xr:uid="{00000000-0005-0000-0000-0000A5700000}"/>
    <cellStyle name="Normal 37 7 2 2 3 2 2" xfId="28799" xr:uid="{00000000-0005-0000-0000-0000A6700000}"/>
    <cellStyle name="Normal 37 7 2 2 3 3" xfId="28800" xr:uid="{00000000-0005-0000-0000-0000A7700000}"/>
    <cellStyle name="Normal 37 7 2 2 4" xfId="28801" xr:uid="{00000000-0005-0000-0000-0000A8700000}"/>
    <cellStyle name="Normal 37 7 2 2 4 2" xfId="28802" xr:uid="{00000000-0005-0000-0000-0000A9700000}"/>
    <cellStyle name="Normal 37 7 2 2 5" xfId="28803" xr:uid="{00000000-0005-0000-0000-0000AA700000}"/>
    <cellStyle name="Normal 37 7 2 2_Lcc_inputs" xfId="28804" xr:uid="{00000000-0005-0000-0000-0000AB700000}"/>
    <cellStyle name="Normal 37 7 2 3" xfId="28805" xr:uid="{00000000-0005-0000-0000-0000AC700000}"/>
    <cellStyle name="Normal 37 7 2 3 2" xfId="28806" xr:uid="{00000000-0005-0000-0000-0000AD700000}"/>
    <cellStyle name="Normal 37 7 2 3 2 2" xfId="28807" xr:uid="{00000000-0005-0000-0000-0000AE700000}"/>
    <cellStyle name="Normal 37 7 2 3 2 3" xfId="28808" xr:uid="{00000000-0005-0000-0000-0000AF700000}"/>
    <cellStyle name="Normal 37 7 2 3 3" xfId="28809" xr:uid="{00000000-0005-0000-0000-0000B0700000}"/>
    <cellStyle name="Normal 37 7 2 3 4" xfId="28810" xr:uid="{00000000-0005-0000-0000-0000B1700000}"/>
    <cellStyle name="Normal 37 7 2 3_Lcc_inputs" xfId="28811" xr:uid="{00000000-0005-0000-0000-0000B2700000}"/>
    <cellStyle name="Normal 37 7 2 4" xfId="28812" xr:uid="{00000000-0005-0000-0000-0000B3700000}"/>
    <cellStyle name="Normal 37 7 2 4 2" xfId="28813" xr:uid="{00000000-0005-0000-0000-0000B4700000}"/>
    <cellStyle name="Normal 37 7 2 4 2 2" xfId="28814" xr:uid="{00000000-0005-0000-0000-0000B5700000}"/>
    <cellStyle name="Normal 37 7 2 4 3" xfId="28815" xr:uid="{00000000-0005-0000-0000-0000B6700000}"/>
    <cellStyle name="Normal 37 7 2 5" xfId="28816" xr:uid="{00000000-0005-0000-0000-0000B7700000}"/>
    <cellStyle name="Normal 37 7 2 5 2" xfId="28817" xr:uid="{00000000-0005-0000-0000-0000B8700000}"/>
    <cellStyle name="Normal 37 7 2 6" xfId="28818" xr:uid="{00000000-0005-0000-0000-0000B9700000}"/>
    <cellStyle name="Normal 37 7 2 7" xfId="28819" xr:uid="{00000000-0005-0000-0000-0000BA700000}"/>
    <cellStyle name="Normal 37 7 2 8" xfId="28820" xr:uid="{00000000-0005-0000-0000-0000BB700000}"/>
    <cellStyle name="Normal 37 7 2_Lcc_inputs" xfId="28821" xr:uid="{00000000-0005-0000-0000-0000BC700000}"/>
    <cellStyle name="Normal 37 7 3" xfId="28822" xr:uid="{00000000-0005-0000-0000-0000BD700000}"/>
    <cellStyle name="Normal 37 7 3 2" xfId="28823" xr:uid="{00000000-0005-0000-0000-0000BE700000}"/>
    <cellStyle name="Normal 37 7 3 2 2" xfId="28824" xr:uid="{00000000-0005-0000-0000-0000BF700000}"/>
    <cellStyle name="Normal 37 7 3 2 2 2" xfId="28825" xr:uid="{00000000-0005-0000-0000-0000C0700000}"/>
    <cellStyle name="Normal 37 7 3 2 3" xfId="28826" xr:uid="{00000000-0005-0000-0000-0000C1700000}"/>
    <cellStyle name="Normal 37 7 3 3" xfId="28827" xr:uid="{00000000-0005-0000-0000-0000C2700000}"/>
    <cellStyle name="Normal 37 7 3 3 2" xfId="28828" xr:uid="{00000000-0005-0000-0000-0000C3700000}"/>
    <cellStyle name="Normal 37 7 3 3 2 2" xfId="28829" xr:uid="{00000000-0005-0000-0000-0000C4700000}"/>
    <cellStyle name="Normal 37 7 3 3 3" xfId="28830" xr:uid="{00000000-0005-0000-0000-0000C5700000}"/>
    <cellStyle name="Normal 37 7 3 4" xfId="28831" xr:uid="{00000000-0005-0000-0000-0000C6700000}"/>
    <cellStyle name="Normal 37 7 3 4 2" xfId="28832" xr:uid="{00000000-0005-0000-0000-0000C7700000}"/>
    <cellStyle name="Normal 37 7 3 5" xfId="28833" xr:uid="{00000000-0005-0000-0000-0000C8700000}"/>
    <cellStyle name="Normal 37 7 3_Lcc_inputs" xfId="28834" xr:uid="{00000000-0005-0000-0000-0000C9700000}"/>
    <cellStyle name="Normal 37 7 4" xfId="28835" xr:uid="{00000000-0005-0000-0000-0000CA700000}"/>
    <cellStyle name="Normal 37 7 4 2" xfId="28836" xr:uid="{00000000-0005-0000-0000-0000CB700000}"/>
    <cellStyle name="Normal 37 7 4 2 2" xfId="28837" xr:uid="{00000000-0005-0000-0000-0000CC700000}"/>
    <cellStyle name="Normal 37 7 4 2 3" xfId="28838" xr:uid="{00000000-0005-0000-0000-0000CD700000}"/>
    <cellStyle name="Normal 37 7 4 3" xfId="28839" xr:uid="{00000000-0005-0000-0000-0000CE700000}"/>
    <cellStyle name="Normal 37 7 4 4" xfId="28840" xr:uid="{00000000-0005-0000-0000-0000CF700000}"/>
    <cellStyle name="Normal 37 7 4_Lcc_inputs" xfId="28841" xr:uid="{00000000-0005-0000-0000-0000D0700000}"/>
    <cellStyle name="Normal 37 7 5" xfId="28842" xr:uid="{00000000-0005-0000-0000-0000D1700000}"/>
    <cellStyle name="Normal 37 7 5 2" xfId="28843" xr:uid="{00000000-0005-0000-0000-0000D2700000}"/>
    <cellStyle name="Normal 37 7 5 2 2" xfId="28844" xr:uid="{00000000-0005-0000-0000-0000D3700000}"/>
    <cellStyle name="Normal 37 7 5 3" xfId="28845" xr:uid="{00000000-0005-0000-0000-0000D4700000}"/>
    <cellStyle name="Normal 37 7 6" xfId="28846" xr:uid="{00000000-0005-0000-0000-0000D5700000}"/>
    <cellStyle name="Normal 37 7 6 2" xfId="28847" xr:uid="{00000000-0005-0000-0000-0000D6700000}"/>
    <cellStyle name="Normal 37 7 7" xfId="28848" xr:uid="{00000000-0005-0000-0000-0000D7700000}"/>
    <cellStyle name="Normal 37 7 8" xfId="28849" xr:uid="{00000000-0005-0000-0000-0000D8700000}"/>
    <cellStyle name="Normal 37 7 9" xfId="28850" xr:uid="{00000000-0005-0000-0000-0000D9700000}"/>
    <cellStyle name="Normal 37 7_Lcc_inputs" xfId="28851" xr:uid="{00000000-0005-0000-0000-0000DA700000}"/>
    <cellStyle name="Normal 37 8" xfId="28852" xr:uid="{00000000-0005-0000-0000-0000DB700000}"/>
    <cellStyle name="Normal 37 8 2" xfId="28853" xr:uid="{00000000-0005-0000-0000-0000DC700000}"/>
    <cellStyle name="Normal 37 8 2 2" xfId="28854" xr:uid="{00000000-0005-0000-0000-0000DD700000}"/>
    <cellStyle name="Normal 37 8 2 2 2" xfId="28855" xr:uid="{00000000-0005-0000-0000-0000DE700000}"/>
    <cellStyle name="Normal 37 8 2 2 2 2" xfId="28856" xr:uid="{00000000-0005-0000-0000-0000DF700000}"/>
    <cellStyle name="Normal 37 8 2 2 3" xfId="28857" xr:uid="{00000000-0005-0000-0000-0000E0700000}"/>
    <cellStyle name="Normal 37 8 2 3" xfId="28858" xr:uid="{00000000-0005-0000-0000-0000E1700000}"/>
    <cellStyle name="Normal 37 8 2 3 2" xfId="28859" xr:uid="{00000000-0005-0000-0000-0000E2700000}"/>
    <cellStyle name="Normal 37 8 2 3 2 2" xfId="28860" xr:uid="{00000000-0005-0000-0000-0000E3700000}"/>
    <cellStyle name="Normal 37 8 2 3 3" xfId="28861" xr:uid="{00000000-0005-0000-0000-0000E4700000}"/>
    <cellStyle name="Normal 37 8 2 4" xfId="28862" xr:uid="{00000000-0005-0000-0000-0000E5700000}"/>
    <cellStyle name="Normal 37 8 2 4 2" xfId="28863" xr:uid="{00000000-0005-0000-0000-0000E6700000}"/>
    <cellStyle name="Normal 37 8 2 5" xfId="28864" xr:uid="{00000000-0005-0000-0000-0000E7700000}"/>
    <cellStyle name="Normal 37 8 2_Lcc_inputs" xfId="28865" xr:uid="{00000000-0005-0000-0000-0000E8700000}"/>
    <cellStyle name="Normal 37 8 3" xfId="28866" xr:uid="{00000000-0005-0000-0000-0000E9700000}"/>
    <cellStyle name="Normal 37 8 3 2" xfId="28867" xr:uid="{00000000-0005-0000-0000-0000EA700000}"/>
    <cellStyle name="Normal 37 8 3 2 2" xfId="28868" xr:uid="{00000000-0005-0000-0000-0000EB700000}"/>
    <cellStyle name="Normal 37 8 3 2 3" xfId="28869" xr:uid="{00000000-0005-0000-0000-0000EC700000}"/>
    <cellStyle name="Normal 37 8 3 3" xfId="28870" xr:uid="{00000000-0005-0000-0000-0000ED700000}"/>
    <cellStyle name="Normal 37 8 3 4" xfId="28871" xr:uid="{00000000-0005-0000-0000-0000EE700000}"/>
    <cellStyle name="Normal 37 8 3_Lcc_inputs" xfId="28872" xr:uid="{00000000-0005-0000-0000-0000EF700000}"/>
    <cellStyle name="Normal 37 8 4" xfId="28873" xr:uid="{00000000-0005-0000-0000-0000F0700000}"/>
    <cellStyle name="Normal 37 8 4 2" xfId="28874" xr:uid="{00000000-0005-0000-0000-0000F1700000}"/>
    <cellStyle name="Normal 37 8 4 2 2" xfId="28875" xr:uid="{00000000-0005-0000-0000-0000F2700000}"/>
    <cellStyle name="Normal 37 8 4 3" xfId="28876" xr:uid="{00000000-0005-0000-0000-0000F3700000}"/>
    <cellStyle name="Normal 37 8 5" xfId="28877" xr:uid="{00000000-0005-0000-0000-0000F4700000}"/>
    <cellStyle name="Normal 37 8 5 2" xfId="28878" xr:uid="{00000000-0005-0000-0000-0000F5700000}"/>
    <cellStyle name="Normal 37 8 6" xfId="28879" xr:uid="{00000000-0005-0000-0000-0000F6700000}"/>
    <cellStyle name="Normal 37 8 7" xfId="28880" xr:uid="{00000000-0005-0000-0000-0000F7700000}"/>
    <cellStyle name="Normal 37 8 8" xfId="28881" xr:uid="{00000000-0005-0000-0000-0000F8700000}"/>
    <cellStyle name="Normal 37 8_Lcc_inputs" xfId="28882" xr:uid="{00000000-0005-0000-0000-0000F9700000}"/>
    <cellStyle name="Normal 37 9" xfId="28883" xr:uid="{00000000-0005-0000-0000-0000FA700000}"/>
    <cellStyle name="Normal 37 9 2" xfId="28884" xr:uid="{00000000-0005-0000-0000-0000FB700000}"/>
    <cellStyle name="Normal 37 9 2 2" xfId="28885" xr:uid="{00000000-0005-0000-0000-0000FC700000}"/>
    <cellStyle name="Normal 37 9 2 2 2" xfId="28886" xr:uid="{00000000-0005-0000-0000-0000FD700000}"/>
    <cellStyle name="Normal 37 9 2 2 2 2" xfId="28887" xr:uid="{00000000-0005-0000-0000-0000FE700000}"/>
    <cellStyle name="Normal 37 9 2 2 3" xfId="28888" xr:uid="{00000000-0005-0000-0000-0000FF700000}"/>
    <cellStyle name="Normal 37 9 2 3" xfId="28889" xr:uid="{00000000-0005-0000-0000-000000710000}"/>
    <cellStyle name="Normal 37 9 2 3 2" xfId="28890" xr:uid="{00000000-0005-0000-0000-000001710000}"/>
    <cellStyle name="Normal 37 9 2 3 2 2" xfId="28891" xr:uid="{00000000-0005-0000-0000-000002710000}"/>
    <cellStyle name="Normal 37 9 2 3 3" xfId="28892" xr:uid="{00000000-0005-0000-0000-000003710000}"/>
    <cellStyle name="Normal 37 9 2 4" xfId="28893" xr:uid="{00000000-0005-0000-0000-000004710000}"/>
    <cellStyle name="Normal 37 9 2 4 2" xfId="28894" xr:uid="{00000000-0005-0000-0000-000005710000}"/>
    <cellStyle name="Normal 37 9 2 5" xfId="28895" xr:uid="{00000000-0005-0000-0000-000006710000}"/>
    <cellStyle name="Normal 37 9 2_Lcc_inputs" xfId="28896" xr:uid="{00000000-0005-0000-0000-000007710000}"/>
    <cellStyle name="Normal 37 9 3" xfId="28897" xr:uid="{00000000-0005-0000-0000-000008710000}"/>
    <cellStyle name="Normal 37 9 3 2" xfId="28898" xr:uid="{00000000-0005-0000-0000-000009710000}"/>
    <cellStyle name="Normal 37 9 3 2 2" xfId="28899" xr:uid="{00000000-0005-0000-0000-00000A710000}"/>
    <cellStyle name="Normal 37 9 3 2 3" xfId="28900" xr:uid="{00000000-0005-0000-0000-00000B710000}"/>
    <cellStyle name="Normal 37 9 3 3" xfId="28901" xr:uid="{00000000-0005-0000-0000-00000C710000}"/>
    <cellStyle name="Normal 37 9 3 4" xfId="28902" xr:uid="{00000000-0005-0000-0000-00000D710000}"/>
    <cellStyle name="Normal 37 9 3_Lcc_inputs" xfId="28903" xr:uid="{00000000-0005-0000-0000-00000E710000}"/>
    <cellStyle name="Normal 37 9 4" xfId="28904" xr:uid="{00000000-0005-0000-0000-00000F710000}"/>
    <cellStyle name="Normal 37 9 4 2" xfId="28905" xr:uid="{00000000-0005-0000-0000-000010710000}"/>
    <cellStyle name="Normal 37 9 4 2 2" xfId="28906" xr:uid="{00000000-0005-0000-0000-000011710000}"/>
    <cellStyle name="Normal 37 9 4 3" xfId="28907" xr:uid="{00000000-0005-0000-0000-000012710000}"/>
    <cellStyle name="Normal 37 9 5" xfId="28908" xr:uid="{00000000-0005-0000-0000-000013710000}"/>
    <cellStyle name="Normal 37 9 5 2" xfId="28909" xr:uid="{00000000-0005-0000-0000-000014710000}"/>
    <cellStyle name="Normal 37 9 6" xfId="28910" xr:uid="{00000000-0005-0000-0000-000015710000}"/>
    <cellStyle name="Normal 37 9 7" xfId="28911" xr:uid="{00000000-0005-0000-0000-000016710000}"/>
    <cellStyle name="Normal 37 9 8" xfId="28912" xr:uid="{00000000-0005-0000-0000-000017710000}"/>
    <cellStyle name="Normal 37 9_Lcc_inputs" xfId="28913" xr:uid="{00000000-0005-0000-0000-000018710000}"/>
    <cellStyle name="Normal 37_Lcc_inputs" xfId="28914" xr:uid="{00000000-0005-0000-0000-000019710000}"/>
    <cellStyle name="Normal 38" xfId="28915" xr:uid="{00000000-0005-0000-0000-00001A710000}"/>
    <cellStyle name="Normal 38 10" xfId="28916" xr:uid="{00000000-0005-0000-0000-00001B710000}"/>
    <cellStyle name="Normal 38 10 2" xfId="28917" xr:uid="{00000000-0005-0000-0000-00001C710000}"/>
    <cellStyle name="Normal 38 10 2 2" xfId="28918" xr:uid="{00000000-0005-0000-0000-00001D710000}"/>
    <cellStyle name="Normal 38 10 2 2 2" xfId="28919" xr:uid="{00000000-0005-0000-0000-00001E710000}"/>
    <cellStyle name="Normal 38 10 2 2 3" xfId="28920" xr:uid="{00000000-0005-0000-0000-00001F710000}"/>
    <cellStyle name="Normal 38 10 2 3" xfId="28921" xr:uid="{00000000-0005-0000-0000-000020710000}"/>
    <cellStyle name="Normal 38 10 2 4" xfId="28922" xr:uid="{00000000-0005-0000-0000-000021710000}"/>
    <cellStyle name="Normal 38 10 2_Lcc_inputs" xfId="28923" xr:uid="{00000000-0005-0000-0000-000022710000}"/>
    <cellStyle name="Normal 38 10 3" xfId="28924" xr:uid="{00000000-0005-0000-0000-000023710000}"/>
    <cellStyle name="Normal 38 10 3 2" xfId="28925" xr:uid="{00000000-0005-0000-0000-000024710000}"/>
    <cellStyle name="Normal 38 10 3 2 2" xfId="28926" xr:uid="{00000000-0005-0000-0000-000025710000}"/>
    <cellStyle name="Normal 38 10 3 3" xfId="28927" xr:uid="{00000000-0005-0000-0000-000026710000}"/>
    <cellStyle name="Normal 38 10 4" xfId="28928" xr:uid="{00000000-0005-0000-0000-000027710000}"/>
    <cellStyle name="Normal 38 10 4 2" xfId="28929" xr:uid="{00000000-0005-0000-0000-000028710000}"/>
    <cellStyle name="Normal 38 10 5" xfId="28930" xr:uid="{00000000-0005-0000-0000-000029710000}"/>
    <cellStyle name="Normal 38 10 6" xfId="28931" xr:uid="{00000000-0005-0000-0000-00002A710000}"/>
    <cellStyle name="Normal 38 10 7" xfId="28932" xr:uid="{00000000-0005-0000-0000-00002B710000}"/>
    <cellStyle name="Normal 38 10_Lcc_inputs" xfId="28933" xr:uid="{00000000-0005-0000-0000-00002C710000}"/>
    <cellStyle name="Normal 38 11" xfId="28934" xr:uid="{00000000-0005-0000-0000-00002D710000}"/>
    <cellStyle name="Normal 38 11 2" xfId="28935" xr:uid="{00000000-0005-0000-0000-00002E710000}"/>
    <cellStyle name="Normal 38 11 2 2" xfId="28936" xr:uid="{00000000-0005-0000-0000-00002F710000}"/>
    <cellStyle name="Normal 38 11 2 3" xfId="28937" xr:uid="{00000000-0005-0000-0000-000030710000}"/>
    <cellStyle name="Normal 38 11 3" xfId="28938" xr:uid="{00000000-0005-0000-0000-000031710000}"/>
    <cellStyle name="Normal 38 11 3 2" xfId="28939" xr:uid="{00000000-0005-0000-0000-000032710000}"/>
    <cellStyle name="Normal 38 11 4" xfId="28940" xr:uid="{00000000-0005-0000-0000-000033710000}"/>
    <cellStyle name="Normal 38 11 5" xfId="28941" xr:uid="{00000000-0005-0000-0000-000034710000}"/>
    <cellStyle name="Normal 38 11_Lcc_inputs" xfId="28942" xr:uid="{00000000-0005-0000-0000-000035710000}"/>
    <cellStyle name="Normal 38 12" xfId="28943" xr:uid="{00000000-0005-0000-0000-000036710000}"/>
    <cellStyle name="Normal 38 12 2" xfId="28944" xr:uid="{00000000-0005-0000-0000-000037710000}"/>
    <cellStyle name="Normal 38 12 2 2" xfId="28945" xr:uid="{00000000-0005-0000-0000-000038710000}"/>
    <cellStyle name="Normal 38 12 2 3" xfId="28946" xr:uid="{00000000-0005-0000-0000-000039710000}"/>
    <cellStyle name="Normal 38 12 3" xfId="28947" xr:uid="{00000000-0005-0000-0000-00003A710000}"/>
    <cellStyle name="Normal 38 12 4" xfId="28948" xr:uid="{00000000-0005-0000-0000-00003B710000}"/>
    <cellStyle name="Normal 38 12_Lcc_inputs" xfId="28949" xr:uid="{00000000-0005-0000-0000-00003C710000}"/>
    <cellStyle name="Normal 38 13" xfId="28950" xr:uid="{00000000-0005-0000-0000-00003D710000}"/>
    <cellStyle name="Normal 38 13 2" xfId="28951" xr:uid="{00000000-0005-0000-0000-00003E710000}"/>
    <cellStyle name="Normal 38 13 3" xfId="28952" xr:uid="{00000000-0005-0000-0000-00003F710000}"/>
    <cellStyle name="Normal 38 14" xfId="28953" xr:uid="{00000000-0005-0000-0000-000040710000}"/>
    <cellStyle name="Normal 38 14 2" xfId="28954" xr:uid="{00000000-0005-0000-0000-000041710000}"/>
    <cellStyle name="Normal 38 15" xfId="28955" xr:uid="{00000000-0005-0000-0000-000042710000}"/>
    <cellStyle name="Normal 38 16" xfId="28956" xr:uid="{00000000-0005-0000-0000-000043710000}"/>
    <cellStyle name="Normal 38 2" xfId="28957" xr:uid="{00000000-0005-0000-0000-000044710000}"/>
    <cellStyle name="Normal 38 2 10" xfId="28958" xr:uid="{00000000-0005-0000-0000-000045710000}"/>
    <cellStyle name="Normal 38 2 2" xfId="28959" xr:uid="{00000000-0005-0000-0000-000046710000}"/>
    <cellStyle name="Normal 38 2 2 2" xfId="28960" xr:uid="{00000000-0005-0000-0000-000047710000}"/>
    <cellStyle name="Normal 38 2 2 2 2" xfId="28961" xr:uid="{00000000-0005-0000-0000-000048710000}"/>
    <cellStyle name="Normal 38 2 2 2 2 2" xfId="28962" xr:uid="{00000000-0005-0000-0000-000049710000}"/>
    <cellStyle name="Normal 38 2 2 2 2 2 2" xfId="28963" xr:uid="{00000000-0005-0000-0000-00004A710000}"/>
    <cellStyle name="Normal 38 2 2 2 2 3" xfId="28964" xr:uid="{00000000-0005-0000-0000-00004B710000}"/>
    <cellStyle name="Normal 38 2 2 2 3" xfId="28965" xr:uid="{00000000-0005-0000-0000-00004C710000}"/>
    <cellStyle name="Normal 38 2 2 2 3 2" xfId="28966" xr:uid="{00000000-0005-0000-0000-00004D710000}"/>
    <cellStyle name="Normal 38 2 2 2 3 2 2" xfId="28967" xr:uid="{00000000-0005-0000-0000-00004E710000}"/>
    <cellStyle name="Normal 38 2 2 2 3 3" xfId="28968" xr:uid="{00000000-0005-0000-0000-00004F710000}"/>
    <cellStyle name="Normal 38 2 2 2 4" xfId="28969" xr:uid="{00000000-0005-0000-0000-000050710000}"/>
    <cellStyle name="Normal 38 2 2 2 4 2" xfId="28970" xr:uid="{00000000-0005-0000-0000-000051710000}"/>
    <cellStyle name="Normal 38 2 2 2 5" xfId="28971" xr:uid="{00000000-0005-0000-0000-000052710000}"/>
    <cellStyle name="Normal 38 2 2 2_Lcc_inputs" xfId="28972" xr:uid="{00000000-0005-0000-0000-000053710000}"/>
    <cellStyle name="Normal 38 2 2 3" xfId="28973" xr:uid="{00000000-0005-0000-0000-000054710000}"/>
    <cellStyle name="Normal 38 2 2 3 2" xfId="28974" xr:uid="{00000000-0005-0000-0000-000055710000}"/>
    <cellStyle name="Normal 38 2 2 3 2 2" xfId="28975" xr:uid="{00000000-0005-0000-0000-000056710000}"/>
    <cellStyle name="Normal 38 2 2 3 2 3" xfId="28976" xr:uid="{00000000-0005-0000-0000-000057710000}"/>
    <cellStyle name="Normal 38 2 2 3 3" xfId="28977" xr:uid="{00000000-0005-0000-0000-000058710000}"/>
    <cellStyle name="Normal 38 2 2 3 4" xfId="28978" xr:uid="{00000000-0005-0000-0000-000059710000}"/>
    <cellStyle name="Normal 38 2 2 3_Lcc_inputs" xfId="28979" xr:uid="{00000000-0005-0000-0000-00005A710000}"/>
    <cellStyle name="Normal 38 2 2 4" xfId="28980" xr:uid="{00000000-0005-0000-0000-00005B710000}"/>
    <cellStyle name="Normal 38 2 2 4 2" xfId="28981" xr:uid="{00000000-0005-0000-0000-00005C710000}"/>
    <cellStyle name="Normal 38 2 2 4 2 2" xfId="28982" xr:uid="{00000000-0005-0000-0000-00005D710000}"/>
    <cellStyle name="Normal 38 2 2 4 3" xfId="28983" xr:uid="{00000000-0005-0000-0000-00005E710000}"/>
    <cellStyle name="Normal 38 2 2 5" xfId="28984" xr:uid="{00000000-0005-0000-0000-00005F710000}"/>
    <cellStyle name="Normal 38 2 2 5 2" xfId="28985" xr:uid="{00000000-0005-0000-0000-000060710000}"/>
    <cellStyle name="Normal 38 2 2 6" xfId="28986" xr:uid="{00000000-0005-0000-0000-000061710000}"/>
    <cellStyle name="Normal 38 2 2 7" xfId="28987" xr:uid="{00000000-0005-0000-0000-000062710000}"/>
    <cellStyle name="Normal 38 2 2 8" xfId="28988" xr:uid="{00000000-0005-0000-0000-000063710000}"/>
    <cellStyle name="Normal 38 2 2_Lcc_inputs" xfId="28989" xr:uid="{00000000-0005-0000-0000-000064710000}"/>
    <cellStyle name="Normal 38 2 3" xfId="28990" xr:uid="{00000000-0005-0000-0000-000065710000}"/>
    <cellStyle name="Normal 38 2 3 2" xfId="28991" xr:uid="{00000000-0005-0000-0000-000066710000}"/>
    <cellStyle name="Normal 38 2 3 2 2" xfId="28992" xr:uid="{00000000-0005-0000-0000-000067710000}"/>
    <cellStyle name="Normal 38 2 3 2 2 2" xfId="28993" xr:uid="{00000000-0005-0000-0000-000068710000}"/>
    <cellStyle name="Normal 38 2 3 2 2 3" xfId="28994" xr:uid="{00000000-0005-0000-0000-000069710000}"/>
    <cellStyle name="Normal 38 2 3 2 3" xfId="28995" xr:uid="{00000000-0005-0000-0000-00006A710000}"/>
    <cellStyle name="Normal 38 2 3 2 4" xfId="28996" xr:uid="{00000000-0005-0000-0000-00006B710000}"/>
    <cellStyle name="Normal 38 2 3 2_Lcc_inputs" xfId="28997" xr:uid="{00000000-0005-0000-0000-00006C710000}"/>
    <cellStyle name="Normal 38 2 3 3" xfId="28998" xr:uid="{00000000-0005-0000-0000-00006D710000}"/>
    <cellStyle name="Normal 38 2 3 3 2" xfId="28999" xr:uid="{00000000-0005-0000-0000-00006E710000}"/>
    <cellStyle name="Normal 38 2 3 3 2 2" xfId="29000" xr:uid="{00000000-0005-0000-0000-00006F710000}"/>
    <cellStyle name="Normal 38 2 3 3 3" xfId="29001" xr:uid="{00000000-0005-0000-0000-000070710000}"/>
    <cellStyle name="Normal 38 2 3 4" xfId="29002" xr:uid="{00000000-0005-0000-0000-000071710000}"/>
    <cellStyle name="Normal 38 2 3 4 2" xfId="29003" xr:uid="{00000000-0005-0000-0000-000072710000}"/>
    <cellStyle name="Normal 38 2 3 5" xfId="29004" xr:uid="{00000000-0005-0000-0000-000073710000}"/>
    <cellStyle name="Normal 38 2 3 6" xfId="29005" xr:uid="{00000000-0005-0000-0000-000074710000}"/>
    <cellStyle name="Normal 38 2 3 7" xfId="29006" xr:uid="{00000000-0005-0000-0000-000075710000}"/>
    <cellStyle name="Normal 38 2 3_Lcc_inputs" xfId="29007" xr:uid="{00000000-0005-0000-0000-000076710000}"/>
    <cellStyle name="Normal 38 2 4" xfId="29008" xr:uid="{00000000-0005-0000-0000-000077710000}"/>
    <cellStyle name="Normal 38 2 4 2" xfId="29009" xr:uid="{00000000-0005-0000-0000-000078710000}"/>
    <cellStyle name="Normal 38 2 4 2 2" xfId="29010" xr:uid="{00000000-0005-0000-0000-000079710000}"/>
    <cellStyle name="Normal 38 2 4 2 3" xfId="29011" xr:uid="{00000000-0005-0000-0000-00007A710000}"/>
    <cellStyle name="Normal 38 2 4 3" xfId="29012" xr:uid="{00000000-0005-0000-0000-00007B710000}"/>
    <cellStyle name="Normal 38 2 4 3 2" xfId="29013" xr:uid="{00000000-0005-0000-0000-00007C710000}"/>
    <cellStyle name="Normal 38 2 4 4" xfId="29014" xr:uid="{00000000-0005-0000-0000-00007D710000}"/>
    <cellStyle name="Normal 38 2 4 5" xfId="29015" xr:uid="{00000000-0005-0000-0000-00007E710000}"/>
    <cellStyle name="Normal 38 2 4_Lcc_inputs" xfId="29016" xr:uid="{00000000-0005-0000-0000-00007F710000}"/>
    <cellStyle name="Normal 38 2 5" xfId="29017" xr:uid="{00000000-0005-0000-0000-000080710000}"/>
    <cellStyle name="Normal 38 2 5 2" xfId="29018" xr:uid="{00000000-0005-0000-0000-000081710000}"/>
    <cellStyle name="Normal 38 2 5 2 2" xfId="29019" xr:uid="{00000000-0005-0000-0000-000082710000}"/>
    <cellStyle name="Normal 38 2 5 2 3" xfId="29020" xr:uid="{00000000-0005-0000-0000-000083710000}"/>
    <cellStyle name="Normal 38 2 5 3" xfId="29021" xr:uid="{00000000-0005-0000-0000-000084710000}"/>
    <cellStyle name="Normal 38 2 5 3 2" xfId="29022" xr:uid="{00000000-0005-0000-0000-000085710000}"/>
    <cellStyle name="Normal 38 2 5 4" xfId="29023" xr:uid="{00000000-0005-0000-0000-000086710000}"/>
    <cellStyle name="Normal 38 2 5 5" xfId="29024" xr:uid="{00000000-0005-0000-0000-000087710000}"/>
    <cellStyle name="Normal 38 2 5_Lcc_inputs" xfId="29025" xr:uid="{00000000-0005-0000-0000-000088710000}"/>
    <cellStyle name="Normal 38 2 6" xfId="29026" xr:uid="{00000000-0005-0000-0000-000089710000}"/>
    <cellStyle name="Normal 38 2 6 2" xfId="29027" xr:uid="{00000000-0005-0000-0000-00008A710000}"/>
    <cellStyle name="Normal 38 2 6 2 2" xfId="29028" xr:uid="{00000000-0005-0000-0000-00008B710000}"/>
    <cellStyle name="Normal 38 2 6 3" xfId="29029" xr:uid="{00000000-0005-0000-0000-00008C710000}"/>
    <cellStyle name="Normal 38 2 6 4" xfId="29030" xr:uid="{00000000-0005-0000-0000-00008D710000}"/>
    <cellStyle name="Normal 38 2 6_Lcc_inputs" xfId="29031" xr:uid="{00000000-0005-0000-0000-00008E710000}"/>
    <cellStyle name="Normal 38 2 7" xfId="29032" xr:uid="{00000000-0005-0000-0000-00008F710000}"/>
    <cellStyle name="Normal 38 2 7 2" xfId="29033" xr:uid="{00000000-0005-0000-0000-000090710000}"/>
    <cellStyle name="Normal 38 2 7 3" xfId="29034" xr:uid="{00000000-0005-0000-0000-000091710000}"/>
    <cellStyle name="Normal 38 2 8" xfId="29035" xr:uid="{00000000-0005-0000-0000-000092710000}"/>
    <cellStyle name="Normal 38 2 8 2" xfId="29036" xr:uid="{00000000-0005-0000-0000-000093710000}"/>
    <cellStyle name="Normal 38 2 9" xfId="29037" xr:uid="{00000000-0005-0000-0000-000094710000}"/>
    <cellStyle name="Normal 38 2_Lcc_inputs" xfId="29038" xr:uid="{00000000-0005-0000-0000-000095710000}"/>
    <cellStyle name="Normal 38 3" xfId="29039" xr:uid="{00000000-0005-0000-0000-000096710000}"/>
    <cellStyle name="Normal 38 3 2" xfId="29040" xr:uid="{00000000-0005-0000-0000-000097710000}"/>
    <cellStyle name="Normal 38 3 2 2" xfId="29041" xr:uid="{00000000-0005-0000-0000-000098710000}"/>
    <cellStyle name="Normal 38 3 2 2 2" xfId="29042" xr:uid="{00000000-0005-0000-0000-000099710000}"/>
    <cellStyle name="Normal 38 3 2 2 2 2" xfId="29043" xr:uid="{00000000-0005-0000-0000-00009A710000}"/>
    <cellStyle name="Normal 38 3 2 2 2 2 2" xfId="29044" xr:uid="{00000000-0005-0000-0000-00009B710000}"/>
    <cellStyle name="Normal 38 3 2 2 2 3" xfId="29045" xr:uid="{00000000-0005-0000-0000-00009C710000}"/>
    <cellStyle name="Normal 38 3 2 2 3" xfId="29046" xr:uid="{00000000-0005-0000-0000-00009D710000}"/>
    <cellStyle name="Normal 38 3 2 2 3 2" xfId="29047" xr:uid="{00000000-0005-0000-0000-00009E710000}"/>
    <cellStyle name="Normal 38 3 2 2 3 2 2" xfId="29048" xr:uid="{00000000-0005-0000-0000-00009F710000}"/>
    <cellStyle name="Normal 38 3 2 2 3 3" xfId="29049" xr:uid="{00000000-0005-0000-0000-0000A0710000}"/>
    <cellStyle name="Normal 38 3 2 2 4" xfId="29050" xr:uid="{00000000-0005-0000-0000-0000A1710000}"/>
    <cellStyle name="Normal 38 3 2 2 4 2" xfId="29051" xr:uid="{00000000-0005-0000-0000-0000A2710000}"/>
    <cellStyle name="Normal 38 3 2 2 5" xfId="29052" xr:uid="{00000000-0005-0000-0000-0000A3710000}"/>
    <cellStyle name="Normal 38 3 2 2_Lcc_inputs" xfId="29053" xr:uid="{00000000-0005-0000-0000-0000A4710000}"/>
    <cellStyle name="Normal 38 3 2 3" xfId="29054" xr:uid="{00000000-0005-0000-0000-0000A5710000}"/>
    <cellStyle name="Normal 38 3 2 3 2" xfId="29055" xr:uid="{00000000-0005-0000-0000-0000A6710000}"/>
    <cellStyle name="Normal 38 3 2 3 2 2" xfId="29056" xr:uid="{00000000-0005-0000-0000-0000A7710000}"/>
    <cellStyle name="Normal 38 3 2 3 2 3" xfId="29057" xr:uid="{00000000-0005-0000-0000-0000A8710000}"/>
    <cellStyle name="Normal 38 3 2 3 3" xfId="29058" xr:uid="{00000000-0005-0000-0000-0000A9710000}"/>
    <cellStyle name="Normal 38 3 2 3 4" xfId="29059" xr:uid="{00000000-0005-0000-0000-0000AA710000}"/>
    <cellStyle name="Normal 38 3 2 3_Lcc_inputs" xfId="29060" xr:uid="{00000000-0005-0000-0000-0000AB710000}"/>
    <cellStyle name="Normal 38 3 2 4" xfId="29061" xr:uid="{00000000-0005-0000-0000-0000AC710000}"/>
    <cellStyle name="Normal 38 3 2 4 2" xfId="29062" xr:uid="{00000000-0005-0000-0000-0000AD710000}"/>
    <cellStyle name="Normal 38 3 2 4 2 2" xfId="29063" xr:uid="{00000000-0005-0000-0000-0000AE710000}"/>
    <cellStyle name="Normal 38 3 2 4 3" xfId="29064" xr:uid="{00000000-0005-0000-0000-0000AF710000}"/>
    <cellStyle name="Normal 38 3 2 5" xfId="29065" xr:uid="{00000000-0005-0000-0000-0000B0710000}"/>
    <cellStyle name="Normal 38 3 2 5 2" xfId="29066" xr:uid="{00000000-0005-0000-0000-0000B1710000}"/>
    <cellStyle name="Normal 38 3 2 6" xfId="29067" xr:uid="{00000000-0005-0000-0000-0000B2710000}"/>
    <cellStyle name="Normal 38 3 2 7" xfId="29068" xr:uid="{00000000-0005-0000-0000-0000B3710000}"/>
    <cellStyle name="Normal 38 3 2 8" xfId="29069" xr:uid="{00000000-0005-0000-0000-0000B4710000}"/>
    <cellStyle name="Normal 38 3 2_Lcc_inputs" xfId="29070" xr:uid="{00000000-0005-0000-0000-0000B5710000}"/>
    <cellStyle name="Normal 38 3 3" xfId="29071" xr:uid="{00000000-0005-0000-0000-0000B6710000}"/>
    <cellStyle name="Normal 38 3 3 2" xfId="29072" xr:uid="{00000000-0005-0000-0000-0000B7710000}"/>
    <cellStyle name="Normal 38 3 3 2 2" xfId="29073" xr:uid="{00000000-0005-0000-0000-0000B8710000}"/>
    <cellStyle name="Normal 38 3 3 2 2 2" xfId="29074" xr:uid="{00000000-0005-0000-0000-0000B9710000}"/>
    <cellStyle name="Normal 38 3 3 2 2 3" xfId="29075" xr:uid="{00000000-0005-0000-0000-0000BA710000}"/>
    <cellStyle name="Normal 38 3 3 2 3" xfId="29076" xr:uid="{00000000-0005-0000-0000-0000BB710000}"/>
    <cellStyle name="Normal 38 3 3 2 4" xfId="29077" xr:uid="{00000000-0005-0000-0000-0000BC710000}"/>
    <cellStyle name="Normal 38 3 3 2_Lcc_inputs" xfId="29078" xr:uid="{00000000-0005-0000-0000-0000BD710000}"/>
    <cellStyle name="Normal 38 3 3 3" xfId="29079" xr:uid="{00000000-0005-0000-0000-0000BE710000}"/>
    <cellStyle name="Normal 38 3 3 3 2" xfId="29080" xr:uid="{00000000-0005-0000-0000-0000BF710000}"/>
    <cellStyle name="Normal 38 3 3 3 2 2" xfId="29081" xr:uid="{00000000-0005-0000-0000-0000C0710000}"/>
    <cellStyle name="Normal 38 3 3 3 3" xfId="29082" xr:uid="{00000000-0005-0000-0000-0000C1710000}"/>
    <cellStyle name="Normal 38 3 3 4" xfId="29083" xr:uid="{00000000-0005-0000-0000-0000C2710000}"/>
    <cellStyle name="Normal 38 3 3 4 2" xfId="29084" xr:uid="{00000000-0005-0000-0000-0000C3710000}"/>
    <cellStyle name="Normal 38 3 3 5" xfId="29085" xr:uid="{00000000-0005-0000-0000-0000C4710000}"/>
    <cellStyle name="Normal 38 3 3 6" xfId="29086" xr:uid="{00000000-0005-0000-0000-0000C5710000}"/>
    <cellStyle name="Normal 38 3 3 7" xfId="29087" xr:uid="{00000000-0005-0000-0000-0000C6710000}"/>
    <cellStyle name="Normal 38 3 3_Lcc_inputs" xfId="29088" xr:uid="{00000000-0005-0000-0000-0000C7710000}"/>
    <cellStyle name="Normal 38 3 4" xfId="29089" xr:uid="{00000000-0005-0000-0000-0000C8710000}"/>
    <cellStyle name="Normal 38 3 4 2" xfId="29090" xr:uid="{00000000-0005-0000-0000-0000C9710000}"/>
    <cellStyle name="Normal 38 3 4 2 2" xfId="29091" xr:uid="{00000000-0005-0000-0000-0000CA710000}"/>
    <cellStyle name="Normal 38 3 4 2 3" xfId="29092" xr:uid="{00000000-0005-0000-0000-0000CB710000}"/>
    <cellStyle name="Normal 38 3 4 3" xfId="29093" xr:uid="{00000000-0005-0000-0000-0000CC710000}"/>
    <cellStyle name="Normal 38 3 4 3 2" xfId="29094" xr:uid="{00000000-0005-0000-0000-0000CD710000}"/>
    <cellStyle name="Normal 38 3 4 4" xfId="29095" xr:uid="{00000000-0005-0000-0000-0000CE710000}"/>
    <cellStyle name="Normal 38 3 4 5" xfId="29096" xr:uid="{00000000-0005-0000-0000-0000CF710000}"/>
    <cellStyle name="Normal 38 3 4_Lcc_inputs" xfId="29097" xr:uid="{00000000-0005-0000-0000-0000D0710000}"/>
    <cellStyle name="Normal 38 3 5" xfId="29098" xr:uid="{00000000-0005-0000-0000-0000D1710000}"/>
    <cellStyle name="Normal 38 3 5 2" xfId="29099" xr:uid="{00000000-0005-0000-0000-0000D2710000}"/>
    <cellStyle name="Normal 38 3 5 2 2" xfId="29100" xr:uid="{00000000-0005-0000-0000-0000D3710000}"/>
    <cellStyle name="Normal 38 3 5 2 3" xfId="29101" xr:uid="{00000000-0005-0000-0000-0000D4710000}"/>
    <cellStyle name="Normal 38 3 5 3" xfId="29102" xr:uid="{00000000-0005-0000-0000-0000D5710000}"/>
    <cellStyle name="Normal 38 3 5 4" xfId="29103" xr:uid="{00000000-0005-0000-0000-0000D6710000}"/>
    <cellStyle name="Normal 38 3 5_Lcc_inputs" xfId="29104" xr:uid="{00000000-0005-0000-0000-0000D7710000}"/>
    <cellStyle name="Normal 38 3 6" xfId="29105" xr:uid="{00000000-0005-0000-0000-0000D8710000}"/>
    <cellStyle name="Normal 38 3 6 2" xfId="29106" xr:uid="{00000000-0005-0000-0000-0000D9710000}"/>
    <cellStyle name="Normal 38 3 6 3" xfId="29107" xr:uid="{00000000-0005-0000-0000-0000DA710000}"/>
    <cellStyle name="Normal 38 3 7" xfId="29108" xr:uid="{00000000-0005-0000-0000-0000DB710000}"/>
    <cellStyle name="Normal 38 3 7 2" xfId="29109" xr:uid="{00000000-0005-0000-0000-0000DC710000}"/>
    <cellStyle name="Normal 38 3 8" xfId="29110" xr:uid="{00000000-0005-0000-0000-0000DD710000}"/>
    <cellStyle name="Normal 38 3 9" xfId="29111" xr:uid="{00000000-0005-0000-0000-0000DE710000}"/>
    <cellStyle name="Normal 38 3_Lcc_inputs" xfId="29112" xr:uid="{00000000-0005-0000-0000-0000DF710000}"/>
    <cellStyle name="Normal 38 4" xfId="29113" xr:uid="{00000000-0005-0000-0000-0000E0710000}"/>
    <cellStyle name="Normal 38 4 2" xfId="29114" xr:uid="{00000000-0005-0000-0000-0000E1710000}"/>
    <cellStyle name="Normal 38 4 2 2" xfId="29115" xr:uid="{00000000-0005-0000-0000-0000E2710000}"/>
    <cellStyle name="Normal 38 4 2 2 2" xfId="29116" xr:uid="{00000000-0005-0000-0000-0000E3710000}"/>
    <cellStyle name="Normal 38 4 2 2 2 2" xfId="29117" xr:uid="{00000000-0005-0000-0000-0000E4710000}"/>
    <cellStyle name="Normal 38 4 2 2 2 2 2" xfId="29118" xr:uid="{00000000-0005-0000-0000-0000E5710000}"/>
    <cellStyle name="Normal 38 4 2 2 2 3" xfId="29119" xr:uid="{00000000-0005-0000-0000-0000E6710000}"/>
    <cellStyle name="Normal 38 4 2 2 3" xfId="29120" xr:uid="{00000000-0005-0000-0000-0000E7710000}"/>
    <cellStyle name="Normal 38 4 2 2 3 2" xfId="29121" xr:uid="{00000000-0005-0000-0000-0000E8710000}"/>
    <cellStyle name="Normal 38 4 2 2 3 2 2" xfId="29122" xr:uid="{00000000-0005-0000-0000-0000E9710000}"/>
    <cellStyle name="Normal 38 4 2 2 3 3" xfId="29123" xr:uid="{00000000-0005-0000-0000-0000EA710000}"/>
    <cellStyle name="Normal 38 4 2 2 4" xfId="29124" xr:uid="{00000000-0005-0000-0000-0000EB710000}"/>
    <cellStyle name="Normal 38 4 2 2 4 2" xfId="29125" xr:uid="{00000000-0005-0000-0000-0000EC710000}"/>
    <cellStyle name="Normal 38 4 2 2 5" xfId="29126" xr:uid="{00000000-0005-0000-0000-0000ED710000}"/>
    <cellStyle name="Normal 38 4 2 2_Lcc_inputs" xfId="29127" xr:uid="{00000000-0005-0000-0000-0000EE710000}"/>
    <cellStyle name="Normal 38 4 2 3" xfId="29128" xr:uid="{00000000-0005-0000-0000-0000EF710000}"/>
    <cellStyle name="Normal 38 4 2 3 2" xfId="29129" xr:uid="{00000000-0005-0000-0000-0000F0710000}"/>
    <cellStyle name="Normal 38 4 2 3 2 2" xfId="29130" xr:uid="{00000000-0005-0000-0000-0000F1710000}"/>
    <cellStyle name="Normal 38 4 2 3 2 3" xfId="29131" xr:uid="{00000000-0005-0000-0000-0000F2710000}"/>
    <cellStyle name="Normal 38 4 2 3 3" xfId="29132" xr:uid="{00000000-0005-0000-0000-0000F3710000}"/>
    <cellStyle name="Normal 38 4 2 3 4" xfId="29133" xr:uid="{00000000-0005-0000-0000-0000F4710000}"/>
    <cellStyle name="Normal 38 4 2 3_Lcc_inputs" xfId="29134" xr:uid="{00000000-0005-0000-0000-0000F5710000}"/>
    <cellStyle name="Normal 38 4 2 4" xfId="29135" xr:uid="{00000000-0005-0000-0000-0000F6710000}"/>
    <cellStyle name="Normal 38 4 2 4 2" xfId="29136" xr:uid="{00000000-0005-0000-0000-0000F7710000}"/>
    <cellStyle name="Normal 38 4 2 4 2 2" xfId="29137" xr:uid="{00000000-0005-0000-0000-0000F8710000}"/>
    <cellStyle name="Normal 38 4 2 4 3" xfId="29138" xr:uid="{00000000-0005-0000-0000-0000F9710000}"/>
    <cellStyle name="Normal 38 4 2 5" xfId="29139" xr:uid="{00000000-0005-0000-0000-0000FA710000}"/>
    <cellStyle name="Normal 38 4 2 5 2" xfId="29140" xr:uid="{00000000-0005-0000-0000-0000FB710000}"/>
    <cellStyle name="Normal 38 4 2 6" xfId="29141" xr:uid="{00000000-0005-0000-0000-0000FC710000}"/>
    <cellStyle name="Normal 38 4 2 7" xfId="29142" xr:uid="{00000000-0005-0000-0000-0000FD710000}"/>
    <cellStyle name="Normal 38 4 2 8" xfId="29143" xr:uid="{00000000-0005-0000-0000-0000FE710000}"/>
    <cellStyle name="Normal 38 4 2_Lcc_inputs" xfId="29144" xr:uid="{00000000-0005-0000-0000-0000FF710000}"/>
    <cellStyle name="Normal 38 4 3" xfId="29145" xr:uid="{00000000-0005-0000-0000-000000720000}"/>
    <cellStyle name="Normal 38 4 3 2" xfId="29146" xr:uid="{00000000-0005-0000-0000-000001720000}"/>
    <cellStyle name="Normal 38 4 3 2 2" xfId="29147" xr:uid="{00000000-0005-0000-0000-000002720000}"/>
    <cellStyle name="Normal 38 4 3 2 2 2" xfId="29148" xr:uid="{00000000-0005-0000-0000-000003720000}"/>
    <cellStyle name="Normal 38 4 3 2 3" xfId="29149" xr:uid="{00000000-0005-0000-0000-000004720000}"/>
    <cellStyle name="Normal 38 4 3 3" xfId="29150" xr:uid="{00000000-0005-0000-0000-000005720000}"/>
    <cellStyle name="Normal 38 4 3 3 2" xfId="29151" xr:uid="{00000000-0005-0000-0000-000006720000}"/>
    <cellStyle name="Normal 38 4 3 3 2 2" xfId="29152" xr:uid="{00000000-0005-0000-0000-000007720000}"/>
    <cellStyle name="Normal 38 4 3 3 3" xfId="29153" xr:uid="{00000000-0005-0000-0000-000008720000}"/>
    <cellStyle name="Normal 38 4 3 4" xfId="29154" xr:uid="{00000000-0005-0000-0000-000009720000}"/>
    <cellStyle name="Normal 38 4 3 4 2" xfId="29155" xr:uid="{00000000-0005-0000-0000-00000A720000}"/>
    <cellStyle name="Normal 38 4 3 5" xfId="29156" xr:uid="{00000000-0005-0000-0000-00000B720000}"/>
    <cellStyle name="Normal 38 4 3_Lcc_inputs" xfId="29157" xr:uid="{00000000-0005-0000-0000-00000C720000}"/>
    <cellStyle name="Normal 38 4 4" xfId="29158" xr:uid="{00000000-0005-0000-0000-00000D720000}"/>
    <cellStyle name="Normal 38 4 4 2" xfId="29159" xr:uid="{00000000-0005-0000-0000-00000E720000}"/>
    <cellStyle name="Normal 38 4 4 2 2" xfId="29160" xr:uid="{00000000-0005-0000-0000-00000F720000}"/>
    <cellStyle name="Normal 38 4 4 2 3" xfId="29161" xr:uid="{00000000-0005-0000-0000-000010720000}"/>
    <cellStyle name="Normal 38 4 4 3" xfId="29162" xr:uid="{00000000-0005-0000-0000-000011720000}"/>
    <cellStyle name="Normal 38 4 4 4" xfId="29163" xr:uid="{00000000-0005-0000-0000-000012720000}"/>
    <cellStyle name="Normal 38 4 4_Lcc_inputs" xfId="29164" xr:uid="{00000000-0005-0000-0000-000013720000}"/>
    <cellStyle name="Normal 38 4 5" xfId="29165" xr:uid="{00000000-0005-0000-0000-000014720000}"/>
    <cellStyle name="Normal 38 4 5 2" xfId="29166" xr:uid="{00000000-0005-0000-0000-000015720000}"/>
    <cellStyle name="Normal 38 4 5 2 2" xfId="29167" xr:uid="{00000000-0005-0000-0000-000016720000}"/>
    <cellStyle name="Normal 38 4 5 3" xfId="29168" xr:uid="{00000000-0005-0000-0000-000017720000}"/>
    <cellStyle name="Normal 38 4 6" xfId="29169" xr:uid="{00000000-0005-0000-0000-000018720000}"/>
    <cellStyle name="Normal 38 4 6 2" xfId="29170" xr:uid="{00000000-0005-0000-0000-000019720000}"/>
    <cellStyle name="Normal 38 4 7" xfId="29171" xr:uid="{00000000-0005-0000-0000-00001A720000}"/>
    <cellStyle name="Normal 38 4 8" xfId="29172" xr:uid="{00000000-0005-0000-0000-00001B720000}"/>
    <cellStyle name="Normal 38 4 9" xfId="29173" xr:uid="{00000000-0005-0000-0000-00001C720000}"/>
    <cellStyle name="Normal 38 4_Lcc_inputs" xfId="29174" xr:uid="{00000000-0005-0000-0000-00001D720000}"/>
    <cellStyle name="Normal 38 5" xfId="29175" xr:uid="{00000000-0005-0000-0000-00001E720000}"/>
    <cellStyle name="Normal 38 5 2" xfId="29176" xr:uid="{00000000-0005-0000-0000-00001F720000}"/>
    <cellStyle name="Normal 38 5 2 2" xfId="29177" xr:uid="{00000000-0005-0000-0000-000020720000}"/>
    <cellStyle name="Normal 38 5 2 2 2" xfId="29178" xr:uid="{00000000-0005-0000-0000-000021720000}"/>
    <cellStyle name="Normal 38 5 2 2 2 2" xfId="29179" xr:uid="{00000000-0005-0000-0000-000022720000}"/>
    <cellStyle name="Normal 38 5 2 2 2 2 2" xfId="29180" xr:uid="{00000000-0005-0000-0000-000023720000}"/>
    <cellStyle name="Normal 38 5 2 2 2 3" xfId="29181" xr:uid="{00000000-0005-0000-0000-000024720000}"/>
    <cellStyle name="Normal 38 5 2 2 3" xfId="29182" xr:uid="{00000000-0005-0000-0000-000025720000}"/>
    <cellStyle name="Normal 38 5 2 2 3 2" xfId="29183" xr:uid="{00000000-0005-0000-0000-000026720000}"/>
    <cellStyle name="Normal 38 5 2 2 3 2 2" xfId="29184" xr:uid="{00000000-0005-0000-0000-000027720000}"/>
    <cellStyle name="Normal 38 5 2 2 3 3" xfId="29185" xr:uid="{00000000-0005-0000-0000-000028720000}"/>
    <cellStyle name="Normal 38 5 2 2 4" xfId="29186" xr:uid="{00000000-0005-0000-0000-000029720000}"/>
    <cellStyle name="Normal 38 5 2 2 4 2" xfId="29187" xr:uid="{00000000-0005-0000-0000-00002A720000}"/>
    <cellStyle name="Normal 38 5 2 2 5" xfId="29188" xr:uid="{00000000-0005-0000-0000-00002B720000}"/>
    <cellStyle name="Normal 38 5 2 2_Lcc_inputs" xfId="29189" xr:uid="{00000000-0005-0000-0000-00002C720000}"/>
    <cellStyle name="Normal 38 5 2 3" xfId="29190" xr:uid="{00000000-0005-0000-0000-00002D720000}"/>
    <cellStyle name="Normal 38 5 2 3 2" xfId="29191" xr:uid="{00000000-0005-0000-0000-00002E720000}"/>
    <cellStyle name="Normal 38 5 2 3 2 2" xfId="29192" xr:uid="{00000000-0005-0000-0000-00002F720000}"/>
    <cellStyle name="Normal 38 5 2 3 2 3" xfId="29193" xr:uid="{00000000-0005-0000-0000-000030720000}"/>
    <cellStyle name="Normal 38 5 2 3 3" xfId="29194" xr:uid="{00000000-0005-0000-0000-000031720000}"/>
    <cellStyle name="Normal 38 5 2 3 4" xfId="29195" xr:uid="{00000000-0005-0000-0000-000032720000}"/>
    <cellStyle name="Normal 38 5 2 3_Lcc_inputs" xfId="29196" xr:uid="{00000000-0005-0000-0000-000033720000}"/>
    <cellStyle name="Normal 38 5 2 4" xfId="29197" xr:uid="{00000000-0005-0000-0000-000034720000}"/>
    <cellStyle name="Normal 38 5 2 4 2" xfId="29198" xr:uid="{00000000-0005-0000-0000-000035720000}"/>
    <cellStyle name="Normal 38 5 2 4 2 2" xfId="29199" xr:uid="{00000000-0005-0000-0000-000036720000}"/>
    <cellStyle name="Normal 38 5 2 4 3" xfId="29200" xr:uid="{00000000-0005-0000-0000-000037720000}"/>
    <cellStyle name="Normal 38 5 2 5" xfId="29201" xr:uid="{00000000-0005-0000-0000-000038720000}"/>
    <cellStyle name="Normal 38 5 2 5 2" xfId="29202" xr:uid="{00000000-0005-0000-0000-000039720000}"/>
    <cellStyle name="Normal 38 5 2 6" xfId="29203" xr:uid="{00000000-0005-0000-0000-00003A720000}"/>
    <cellStyle name="Normal 38 5 2 7" xfId="29204" xr:uid="{00000000-0005-0000-0000-00003B720000}"/>
    <cellStyle name="Normal 38 5 2 8" xfId="29205" xr:uid="{00000000-0005-0000-0000-00003C720000}"/>
    <cellStyle name="Normal 38 5 2_Lcc_inputs" xfId="29206" xr:uid="{00000000-0005-0000-0000-00003D720000}"/>
    <cellStyle name="Normal 38 5 3" xfId="29207" xr:uid="{00000000-0005-0000-0000-00003E720000}"/>
    <cellStyle name="Normal 38 5 3 2" xfId="29208" xr:uid="{00000000-0005-0000-0000-00003F720000}"/>
    <cellStyle name="Normal 38 5 3 2 2" xfId="29209" xr:uid="{00000000-0005-0000-0000-000040720000}"/>
    <cellStyle name="Normal 38 5 3 2 2 2" xfId="29210" xr:uid="{00000000-0005-0000-0000-000041720000}"/>
    <cellStyle name="Normal 38 5 3 2 3" xfId="29211" xr:uid="{00000000-0005-0000-0000-000042720000}"/>
    <cellStyle name="Normal 38 5 3 3" xfId="29212" xr:uid="{00000000-0005-0000-0000-000043720000}"/>
    <cellStyle name="Normal 38 5 3 3 2" xfId="29213" xr:uid="{00000000-0005-0000-0000-000044720000}"/>
    <cellStyle name="Normal 38 5 3 3 2 2" xfId="29214" xr:uid="{00000000-0005-0000-0000-000045720000}"/>
    <cellStyle name="Normal 38 5 3 3 3" xfId="29215" xr:uid="{00000000-0005-0000-0000-000046720000}"/>
    <cellStyle name="Normal 38 5 3 4" xfId="29216" xr:uid="{00000000-0005-0000-0000-000047720000}"/>
    <cellStyle name="Normal 38 5 3 4 2" xfId="29217" xr:uid="{00000000-0005-0000-0000-000048720000}"/>
    <cellStyle name="Normal 38 5 3 5" xfId="29218" xr:uid="{00000000-0005-0000-0000-000049720000}"/>
    <cellStyle name="Normal 38 5 3_Lcc_inputs" xfId="29219" xr:uid="{00000000-0005-0000-0000-00004A720000}"/>
    <cellStyle name="Normal 38 5 4" xfId="29220" xr:uid="{00000000-0005-0000-0000-00004B720000}"/>
    <cellStyle name="Normal 38 5 4 2" xfId="29221" xr:uid="{00000000-0005-0000-0000-00004C720000}"/>
    <cellStyle name="Normal 38 5 4 2 2" xfId="29222" xr:uid="{00000000-0005-0000-0000-00004D720000}"/>
    <cellStyle name="Normal 38 5 4 2 3" xfId="29223" xr:uid="{00000000-0005-0000-0000-00004E720000}"/>
    <cellStyle name="Normal 38 5 4 3" xfId="29224" xr:uid="{00000000-0005-0000-0000-00004F720000}"/>
    <cellStyle name="Normal 38 5 4 4" xfId="29225" xr:uid="{00000000-0005-0000-0000-000050720000}"/>
    <cellStyle name="Normal 38 5 4_Lcc_inputs" xfId="29226" xr:uid="{00000000-0005-0000-0000-000051720000}"/>
    <cellStyle name="Normal 38 5 5" xfId="29227" xr:uid="{00000000-0005-0000-0000-000052720000}"/>
    <cellStyle name="Normal 38 5 5 2" xfId="29228" xr:uid="{00000000-0005-0000-0000-000053720000}"/>
    <cellStyle name="Normal 38 5 5 2 2" xfId="29229" xr:uid="{00000000-0005-0000-0000-000054720000}"/>
    <cellStyle name="Normal 38 5 5 3" xfId="29230" xr:uid="{00000000-0005-0000-0000-000055720000}"/>
    <cellStyle name="Normal 38 5 6" xfId="29231" xr:uid="{00000000-0005-0000-0000-000056720000}"/>
    <cellStyle name="Normal 38 5 6 2" xfId="29232" xr:uid="{00000000-0005-0000-0000-000057720000}"/>
    <cellStyle name="Normal 38 5 7" xfId="29233" xr:uid="{00000000-0005-0000-0000-000058720000}"/>
    <cellStyle name="Normal 38 5 8" xfId="29234" xr:uid="{00000000-0005-0000-0000-000059720000}"/>
    <cellStyle name="Normal 38 5 9" xfId="29235" xr:uid="{00000000-0005-0000-0000-00005A720000}"/>
    <cellStyle name="Normal 38 5_Lcc_inputs" xfId="29236" xr:uid="{00000000-0005-0000-0000-00005B720000}"/>
    <cellStyle name="Normal 38 6" xfId="29237" xr:uid="{00000000-0005-0000-0000-00005C720000}"/>
    <cellStyle name="Normal 38 6 2" xfId="29238" xr:uid="{00000000-0005-0000-0000-00005D720000}"/>
    <cellStyle name="Normal 38 6 2 2" xfId="29239" xr:uid="{00000000-0005-0000-0000-00005E720000}"/>
    <cellStyle name="Normal 38 6 2 2 2" xfId="29240" xr:uid="{00000000-0005-0000-0000-00005F720000}"/>
    <cellStyle name="Normal 38 6 2 2 2 2" xfId="29241" xr:uid="{00000000-0005-0000-0000-000060720000}"/>
    <cellStyle name="Normal 38 6 2 2 2 2 2" xfId="29242" xr:uid="{00000000-0005-0000-0000-000061720000}"/>
    <cellStyle name="Normal 38 6 2 2 2 3" xfId="29243" xr:uid="{00000000-0005-0000-0000-000062720000}"/>
    <cellStyle name="Normal 38 6 2 2 3" xfId="29244" xr:uid="{00000000-0005-0000-0000-000063720000}"/>
    <cellStyle name="Normal 38 6 2 2 3 2" xfId="29245" xr:uid="{00000000-0005-0000-0000-000064720000}"/>
    <cellStyle name="Normal 38 6 2 2 3 2 2" xfId="29246" xr:uid="{00000000-0005-0000-0000-000065720000}"/>
    <cellStyle name="Normal 38 6 2 2 3 3" xfId="29247" xr:uid="{00000000-0005-0000-0000-000066720000}"/>
    <cellStyle name="Normal 38 6 2 2 4" xfId="29248" xr:uid="{00000000-0005-0000-0000-000067720000}"/>
    <cellStyle name="Normal 38 6 2 2 4 2" xfId="29249" xr:uid="{00000000-0005-0000-0000-000068720000}"/>
    <cellStyle name="Normal 38 6 2 2 5" xfId="29250" xr:uid="{00000000-0005-0000-0000-000069720000}"/>
    <cellStyle name="Normal 38 6 2 2_Lcc_inputs" xfId="29251" xr:uid="{00000000-0005-0000-0000-00006A720000}"/>
    <cellStyle name="Normal 38 6 2 3" xfId="29252" xr:uid="{00000000-0005-0000-0000-00006B720000}"/>
    <cellStyle name="Normal 38 6 2 3 2" xfId="29253" xr:uid="{00000000-0005-0000-0000-00006C720000}"/>
    <cellStyle name="Normal 38 6 2 3 2 2" xfId="29254" xr:uid="{00000000-0005-0000-0000-00006D720000}"/>
    <cellStyle name="Normal 38 6 2 3 2 3" xfId="29255" xr:uid="{00000000-0005-0000-0000-00006E720000}"/>
    <cellStyle name="Normal 38 6 2 3 3" xfId="29256" xr:uid="{00000000-0005-0000-0000-00006F720000}"/>
    <cellStyle name="Normal 38 6 2 3 4" xfId="29257" xr:uid="{00000000-0005-0000-0000-000070720000}"/>
    <cellStyle name="Normal 38 6 2 3_Lcc_inputs" xfId="29258" xr:uid="{00000000-0005-0000-0000-000071720000}"/>
    <cellStyle name="Normal 38 6 2 4" xfId="29259" xr:uid="{00000000-0005-0000-0000-000072720000}"/>
    <cellStyle name="Normal 38 6 2 4 2" xfId="29260" xr:uid="{00000000-0005-0000-0000-000073720000}"/>
    <cellStyle name="Normal 38 6 2 4 2 2" xfId="29261" xr:uid="{00000000-0005-0000-0000-000074720000}"/>
    <cellStyle name="Normal 38 6 2 4 3" xfId="29262" xr:uid="{00000000-0005-0000-0000-000075720000}"/>
    <cellStyle name="Normal 38 6 2 5" xfId="29263" xr:uid="{00000000-0005-0000-0000-000076720000}"/>
    <cellStyle name="Normal 38 6 2 5 2" xfId="29264" xr:uid="{00000000-0005-0000-0000-000077720000}"/>
    <cellStyle name="Normal 38 6 2 6" xfId="29265" xr:uid="{00000000-0005-0000-0000-000078720000}"/>
    <cellStyle name="Normal 38 6 2 7" xfId="29266" xr:uid="{00000000-0005-0000-0000-000079720000}"/>
    <cellStyle name="Normal 38 6 2 8" xfId="29267" xr:uid="{00000000-0005-0000-0000-00007A720000}"/>
    <cellStyle name="Normal 38 6 2_Lcc_inputs" xfId="29268" xr:uid="{00000000-0005-0000-0000-00007B720000}"/>
    <cellStyle name="Normal 38 6 3" xfId="29269" xr:uid="{00000000-0005-0000-0000-00007C720000}"/>
    <cellStyle name="Normal 38 6 3 2" xfId="29270" xr:uid="{00000000-0005-0000-0000-00007D720000}"/>
    <cellStyle name="Normal 38 6 3 2 2" xfId="29271" xr:uid="{00000000-0005-0000-0000-00007E720000}"/>
    <cellStyle name="Normal 38 6 3 2 2 2" xfId="29272" xr:uid="{00000000-0005-0000-0000-00007F720000}"/>
    <cellStyle name="Normal 38 6 3 2 3" xfId="29273" xr:uid="{00000000-0005-0000-0000-000080720000}"/>
    <cellStyle name="Normal 38 6 3 3" xfId="29274" xr:uid="{00000000-0005-0000-0000-000081720000}"/>
    <cellStyle name="Normal 38 6 3 3 2" xfId="29275" xr:uid="{00000000-0005-0000-0000-000082720000}"/>
    <cellStyle name="Normal 38 6 3 3 2 2" xfId="29276" xr:uid="{00000000-0005-0000-0000-000083720000}"/>
    <cellStyle name="Normal 38 6 3 3 3" xfId="29277" xr:uid="{00000000-0005-0000-0000-000084720000}"/>
    <cellStyle name="Normal 38 6 3 4" xfId="29278" xr:uid="{00000000-0005-0000-0000-000085720000}"/>
    <cellStyle name="Normal 38 6 3 4 2" xfId="29279" xr:uid="{00000000-0005-0000-0000-000086720000}"/>
    <cellStyle name="Normal 38 6 3 5" xfId="29280" xr:uid="{00000000-0005-0000-0000-000087720000}"/>
    <cellStyle name="Normal 38 6 3_Lcc_inputs" xfId="29281" xr:uid="{00000000-0005-0000-0000-000088720000}"/>
    <cellStyle name="Normal 38 6 4" xfId="29282" xr:uid="{00000000-0005-0000-0000-000089720000}"/>
    <cellStyle name="Normal 38 6 4 2" xfId="29283" xr:uid="{00000000-0005-0000-0000-00008A720000}"/>
    <cellStyle name="Normal 38 6 4 2 2" xfId="29284" xr:uid="{00000000-0005-0000-0000-00008B720000}"/>
    <cellStyle name="Normal 38 6 4 2 3" xfId="29285" xr:uid="{00000000-0005-0000-0000-00008C720000}"/>
    <cellStyle name="Normal 38 6 4 3" xfId="29286" xr:uid="{00000000-0005-0000-0000-00008D720000}"/>
    <cellStyle name="Normal 38 6 4 4" xfId="29287" xr:uid="{00000000-0005-0000-0000-00008E720000}"/>
    <cellStyle name="Normal 38 6 4_Lcc_inputs" xfId="29288" xr:uid="{00000000-0005-0000-0000-00008F720000}"/>
    <cellStyle name="Normal 38 6 5" xfId="29289" xr:uid="{00000000-0005-0000-0000-000090720000}"/>
    <cellStyle name="Normal 38 6 5 2" xfId="29290" xr:uid="{00000000-0005-0000-0000-000091720000}"/>
    <cellStyle name="Normal 38 6 5 2 2" xfId="29291" xr:uid="{00000000-0005-0000-0000-000092720000}"/>
    <cellStyle name="Normal 38 6 5 3" xfId="29292" xr:uid="{00000000-0005-0000-0000-000093720000}"/>
    <cellStyle name="Normal 38 6 6" xfId="29293" xr:uid="{00000000-0005-0000-0000-000094720000}"/>
    <cellStyle name="Normal 38 6 6 2" xfId="29294" xr:uid="{00000000-0005-0000-0000-000095720000}"/>
    <cellStyle name="Normal 38 6 7" xfId="29295" xr:uid="{00000000-0005-0000-0000-000096720000}"/>
    <cellStyle name="Normal 38 6 8" xfId="29296" xr:uid="{00000000-0005-0000-0000-000097720000}"/>
    <cellStyle name="Normal 38 6 9" xfId="29297" xr:uid="{00000000-0005-0000-0000-000098720000}"/>
    <cellStyle name="Normal 38 6_Lcc_inputs" xfId="29298" xr:uid="{00000000-0005-0000-0000-000099720000}"/>
    <cellStyle name="Normal 38 7" xfId="29299" xr:uid="{00000000-0005-0000-0000-00009A720000}"/>
    <cellStyle name="Normal 38 7 2" xfId="29300" xr:uid="{00000000-0005-0000-0000-00009B720000}"/>
    <cellStyle name="Normal 38 7 2 2" xfId="29301" xr:uid="{00000000-0005-0000-0000-00009C720000}"/>
    <cellStyle name="Normal 38 7 2 2 2" xfId="29302" xr:uid="{00000000-0005-0000-0000-00009D720000}"/>
    <cellStyle name="Normal 38 7 2 2 2 2" xfId="29303" xr:uid="{00000000-0005-0000-0000-00009E720000}"/>
    <cellStyle name="Normal 38 7 2 2 2 2 2" xfId="29304" xr:uid="{00000000-0005-0000-0000-00009F720000}"/>
    <cellStyle name="Normal 38 7 2 2 2 3" xfId="29305" xr:uid="{00000000-0005-0000-0000-0000A0720000}"/>
    <cellStyle name="Normal 38 7 2 2 3" xfId="29306" xr:uid="{00000000-0005-0000-0000-0000A1720000}"/>
    <cellStyle name="Normal 38 7 2 2 3 2" xfId="29307" xr:uid="{00000000-0005-0000-0000-0000A2720000}"/>
    <cellStyle name="Normal 38 7 2 2 3 2 2" xfId="29308" xr:uid="{00000000-0005-0000-0000-0000A3720000}"/>
    <cellStyle name="Normal 38 7 2 2 3 3" xfId="29309" xr:uid="{00000000-0005-0000-0000-0000A4720000}"/>
    <cellStyle name="Normal 38 7 2 2 4" xfId="29310" xr:uid="{00000000-0005-0000-0000-0000A5720000}"/>
    <cellStyle name="Normal 38 7 2 2 4 2" xfId="29311" xr:uid="{00000000-0005-0000-0000-0000A6720000}"/>
    <cellStyle name="Normal 38 7 2 2 5" xfId="29312" xr:uid="{00000000-0005-0000-0000-0000A7720000}"/>
    <cellStyle name="Normal 38 7 2 2_Lcc_inputs" xfId="29313" xr:uid="{00000000-0005-0000-0000-0000A8720000}"/>
    <cellStyle name="Normal 38 7 2 3" xfId="29314" xr:uid="{00000000-0005-0000-0000-0000A9720000}"/>
    <cellStyle name="Normal 38 7 2 3 2" xfId="29315" xr:uid="{00000000-0005-0000-0000-0000AA720000}"/>
    <cellStyle name="Normal 38 7 2 3 2 2" xfId="29316" xr:uid="{00000000-0005-0000-0000-0000AB720000}"/>
    <cellStyle name="Normal 38 7 2 3 2 3" xfId="29317" xr:uid="{00000000-0005-0000-0000-0000AC720000}"/>
    <cellStyle name="Normal 38 7 2 3 3" xfId="29318" xr:uid="{00000000-0005-0000-0000-0000AD720000}"/>
    <cellStyle name="Normal 38 7 2 3 4" xfId="29319" xr:uid="{00000000-0005-0000-0000-0000AE720000}"/>
    <cellStyle name="Normal 38 7 2 3_Lcc_inputs" xfId="29320" xr:uid="{00000000-0005-0000-0000-0000AF720000}"/>
    <cellStyle name="Normal 38 7 2 4" xfId="29321" xr:uid="{00000000-0005-0000-0000-0000B0720000}"/>
    <cellStyle name="Normal 38 7 2 4 2" xfId="29322" xr:uid="{00000000-0005-0000-0000-0000B1720000}"/>
    <cellStyle name="Normal 38 7 2 4 2 2" xfId="29323" xr:uid="{00000000-0005-0000-0000-0000B2720000}"/>
    <cellStyle name="Normal 38 7 2 4 3" xfId="29324" xr:uid="{00000000-0005-0000-0000-0000B3720000}"/>
    <cellStyle name="Normal 38 7 2 5" xfId="29325" xr:uid="{00000000-0005-0000-0000-0000B4720000}"/>
    <cellStyle name="Normal 38 7 2 5 2" xfId="29326" xr:uid="{00000000-0005-0000-0000-0000B5720000}"/>
    <cellStyle name="Normal 38 7 2 6" xfId="29327" xr:uid="{00000000-0005-0000-0000-0000B6720000}"/>
    <cellStyle name="Normal 38 7 2 7" xfId="29328" xr:uid="{00000000-0005-0000-0000-0000B7720000}"/>
    <cellStyle name="Normal 38 7 2 8" xfId="29329" xr:uid="{00000000-0005-0000-0000-0000B8720000}"/>
    <cellStyle name="Normal 38 7 2_Lcc_inputs" xfId="29330" xr:uid="{00000000-0005-0000-0000-0000B9720000}"/>
    <cellStyle name="Normal 38 7 3" xfId="29331" xr:uid="{00000000-0005-0000-0000-0000BA720000}"/>
    <cellStyle name="Normal 38 7 3 2" xfId="29332" xr:uid="{00000000-0005-0000-0000-0000BB720000}"/>
    <cellStyle name="Normal 38 7 3 2 2" xfId="29333" xr:uid="{00000000-0005-0000-0000-0000BC720000}"/>
    <cellStyle name="Normal 38 7 3 2 2 2" xfId="29334" xr:uid="{00000000-0005-0000-0000-0000BD720000}"/>
    <cellStyle name="Normal 38 7 3 2 3" xfId="29335" xr:uid="{00000000-0005-0000-0000-0000BE720000}"/>
    <cellStyle name="Normal 38 7 3 3" xfId="29336" xr:uid="{00000000-0005-0000-0000-0000BF720000}"/>
    <cellStyle name="Normal 38 7 3 3 2" xfId="29337" xr:uid="{00000000-0005-0000-0000-0000C0720000}"/>
    <cellStyle name="Normal 38 7 3 3 2 2" xfId="29338" xr:uid="{00000000-0005-0000-0000-0000C1720000}"/>
    <cellStyle name="Normal 38 7 3 3 3" xfId="29339" xr:uid="{00000000-0005-0000-0000-0000C2720000}"/>
    <cellStyle name="Normal 38 7 3 4" xfId="29340" xr:uid="{00000000-0005-0000-0000-0000C3720000}"/>
    <cellStyle name="Normal 38 7 3 4 2" xfId="29341" xr:uid="{00000000-0005-0000-0000-0000C4720000}"/>
    <cellStyle name="Normal 38 7 3 5" xfId="29342" xr:uid="{00000000-0005-0000-0000-0000C5720000}"/>
    <cellStyle name="Normal 38 7 3_Lcc_inputs" xfId="29343" xr:uid="{00000000-0005-0000-0000-0000C6720000}"/>
    <cellStyle name="Normal 38 7 4" xfId="29344" xr:uid="{00000000-0005-0000-0000-0000C7720000}"/>
    <cellStyle name="Normal 38 7 4 2" xfId="29345" xr:uid="{00000000-0005-0000-0000-0000C8720000}"/>
    <cellStyle name="Normal 38 7 4 2 2" xfId="29346" xr:uid="{00000000-0005-0000-0000-0000C9720000}"/>
    <cellStyle name="Normal 38 7 4 2 3" xfId="29347" xr:uid="{00000000-0005-0000-0000-0000CA720000}"/>
    <cellStyle name="Normal 38 7 4 3" xfId="29348" xr:uid="{00000000-0005-0000-0000-0000CB720000}"/>
    <cellStyle name="Normal 38 7 4 4" xfId="29349" xr:uid="{00000000-0005-0000-0000-0000CC720000}"/>
    <cellStyle name="Normal 38 7 4_Lcc_inputs" xfId="29350" xr:uid="{00000000-0005-0000-0000-0000CD720000}"/>
    <cellStyle name="Normal 38 7 5" xfId="29351" xr:uid="{00000000-0005-0000-0000-0000CE720000}"/>
    <cellStyle name="Normal 38 7 5 2" xfId="29352" xr:uid="{00000000-0005-0000-0000-0000CF720000}"/>
    <cellStyle name="Normal 38 7 5 2 2" xfId="29353" xr:uid="{00000000-0005-0000-0000-0000D0720000}"/>
    <cellStyle name="Normal 38 7 5 3" xfId="29354" xr:uid="{00000000-0005-0000-0000-0000D1720000}"/>
    <cellStyle name="Normal 38 7 6" xfId="29355" xr:uid="{00000000-0005-0000-0000-0000D2720000}"/>
    <cellStyle name="Normal 38 7 6 2" xfId="29356" xr:uid="{00000000-0005-0000-0000-0000D3720000}"/>
    <cellStyle name="Normal 38 7 7" xfId="29357" xr:uid="{00000000-0005-0000-0000-0000D4720000}"/>
    <cellStyle name="Normal 38 7 8" xfId="29358" xr:uid="{00000000-0005-0000-0000-0000D5720000}"/>
    <cellStyle name="Normal 38 7 9" xfId="29359" xr:uid="{00000000-0005-0000-0000-0000D6720000}"/>
    <cellStyle name="Normal 38 7_Lcc_inputs" xfId="29360" xr:uid="{00000000-0005-0000-0000-0000D7720000}"/>
    <cellStyle name="Normal 38 8" xfId="29361" xr:uid="{00000000-0005-0000-0000-0000D8720000}"/>
    <cellStyle name="Normal 38 8 2" xfId="29362" xr:uid="{00000000-0005-0000-0000-0000D9720000}"/>
    <cellStyle name="Normal 38 8 2 2" xfId="29363" xr:uid="{00000000-0005-0000-0000-0000DA720000}"/>
    <cellStyle name="Normal 38 8 2 2 2" xfId="29364" xr:uid="{00000000-0005-0000-0000-0000DB720000}"/>
    <cellStyle name="Normal 38 8 2 2 2 2" xfId="29365" xr:uid="{00000000-0005-0000-0000-0000DC720000}"/>
    <cellStyle name="Normal 38 8 2 2 3" xfId="29366" xr:uid="{00000000-0005-0000-0000-0000DD720000}"/>
    <cellStyle name="Normal 38 8 2 3" xfId="29367" xr:uid="{00000000-0005-0000-0000-0000DE720000}"/>
    <cellStyle name="Normal 38 8 2 3 2" xfId="29368" xr:uid="{00000000-0005-0000-0000-0000DF720000}"/>
    <cellStyle name="Normal 38 8 2 3 2 2" xfId="29369" xr:uid="{00000000-0005-0000-0000-0000E0720000}"/>
    <cellStyle name="Normal 38 8 2 3 3" xfId="29370" xr:uid="{00000000-0005-0000-0000-0000E1720000}"/>
    <cellStyle name="Normal 38 8 2 4" xfId="29371" xr:uid="{00000000-0005-0000-0000-0000E2720000}"/>
    <cellStyle name="Normal 38 8 2 4 2" xfId="29372" xr:uid="{00000000-0005-0000-0000-0000E3720000}"/>
    <cellStyle name="Normal 38 8 2 5" xfId="29373" xr:uid="{00000000-0005-0000-0000-0000E4720000}"/>
    <cellStyle name="Normal 38 8 2_Lcc_inputs" xfId="29374" xr:uid="{00000000-0005-0000-0000-0000E5720000}"/>
    <cellStyle name="Normal 38 8 3" xfId="29375" xr:uid="{00000000-0005-0000-0000-0000E6720000}"/>
    <cellStyle name="Normal 38 8 3 2" xfId="29376" xr:uid="{00000000-0005-0000-0000-0000E7720000}"/>
    <cellStyle name="Normal 38 8 3 2 2" xfId="29377" xr:uid="{00000000-0005-0000-0000-0000E8720000}"/>
    <cellStyle name="Normal 38 8 3 2 3" xfId="29378" xr:uid="{00000000-0005-0000-0000-0000E9720000}"/>
    <cellStyle name="Normal 38 8 3 3" xfId="29379" xr:uid="{00000000-0005-0000-0000-0000EA720000}"/>
    <cellStyle name="Normal 38 8 3 4" xfId="29380" xr:uid="{00000000-0005-0000-0000-0000EB720000}"/>
    <cellStyle name="Normal 38 8 3_Lcc_inputs" xfId="29381" xr:uid="{00000000-0005-0000-0000-0000EC720000}"/>
    <cellStyle name="Normal 38 8 4" xfId="29382" xr:uid="{00000000-0005-0000-0000-0000ED720000}"/>
    <cellStyle name="Normal 38 8 4 2" xfId="29383" xr:uid="{00000000-0005-0000-0000-0000EE720000}"/>
    <cellStyle name="Normal 38 8 4 2 2" xfId="29384" xr:uid="{00000000-0005-0000-0000-0000EF720000}"/>
    <cellStyle name="Normal 38 8 4 3" xfId="29385" xr:uid="{00000000-0005-0000-0000-0000F0720000}"/>
    <cellStyle name="Normal 38 8 5" xfId="29386" xr:uid="{00000000-0005-0000-0000-0000F1720000}"/>
    <cellStyle name="Normal 38 8 5 2" xfId="29387" xr:uid="{00000000-0005-0000-0000-0000F2720000}"/>
    <cellStyle name="Normal 38 8 6" xfId="29388" xr:uid="{00000000-0005-0000-0000-0000F3720000}"/>
    <cellStyle name="Normal 38 8 7" xfId="29389" xr:uid="{00000000-0005-0000-0000-0000F4720000}"/>
    <cellStyle name="Normal 38 8 8" xfId="29390" xr:uid="{00000000-0005-0000-0000-0000F5720000}"/>
    <cellStyle name="Normal 38 8_Lcc_inputs" xfId="29391" xr:uid="{00000000-0005-0000-0000-0000F6720000}"/>
    <cellStyle name="Normal 38 9" xfId="29392" xr:uid="{00000000-0005-0000-0000-0000F7720000}"/>
    <cellStyle name="Normal 38 9 2" xfId="29393" xr:uid="{00000000-0005-0000-0000-0000F8720000}"/>
    <cellStyle name="Normal 38 9 2 2" xfId="29394" xr:uid="{00000000-0005-0000-0000-0000F9720000}"/>
    <cellStyle name="Normal 38 9 2 2 2" xfId="29395" xr:uid="{00000000-0005-0000-0000-0000FA720000}"/>
    <cellStyle name="Normal 38 9 2 2 2 2" xfId="29396" xr:uid="{00000000-0005-0000-0000-0000FB720000}"/>
    <cellStyle name="Normal 38 9 2 2 3" xfId="29397" xr:uid="{00000000-0005-0000-0000-0000FC720000}"/>
    <cellStyle name="Normal 38 9 2 3" xfId="29398" xr:uid="{00000000-0005-0000-0000-0000FD720000}"/>
    <cellStyle name="Normal 38 9 2 3 2" xfId="29399" xr:uid="{00000000-0005-0000-0000-0000FE720000}"/>
    <cellStyle name="Normal 38 9 2 3 2 2" xfId="29400" xr:uid="{00000000-0005-0000-0000-0000FF720000}"/>
    <cellStyle name="Normal 38 9 2 3 3" xfId="29401" xr:uid="{00000000-0005-0000-0000-000000730000}"/>
    <cellStyle name="Normal 38 9 2 4" xfId="29402" xr:uid="{00000000-0005-0000-0000-000001730000}"/>
    <cellStyle name="Normal 38 9 2 4 2" xfId="29403" xr:uid="{00000000-0005-0000-0000-000002730000}"/>
    <cellStyle name="Normal 38 9 2 5" xfId="29404" xr:uid="{00000000-0005-0000-0000-000003730000}"/>
    <cellStyle name="Normal 38 9 2_Lcc_inputs" xfId="29405" xr:uid="{00000000-0005-0000-0000-000004730000}"/>
    <cellStyle name="Normal 38 9 3" xfId="29406" xr:uid="{00000000-0005-0000-0000-000005730000}"/>
    <cellStyle name="Normal 38 9 3 2" xfId="29407" xr:uid="{00000000-0005-0000-0000-000006730000}"/>
    <cellStyle name="Normal 38 9 3 2 2" xfId="29408" xr:uid="{00000000-0005-0000-0000-000007730000}"/>
    <cellStyle name="Normal 38 9 3 2 3" xfId="29409" xr:uid="{00000000-0005-0000-0000-000008730000}"/>
    <cellStyle name="Normal 38 9 3 3" xfId="29410" xr:uid="{00000000-0005-0000-0000-000009730000}"/>
    <cellStyle name="Normal 38 9 3 4" xfId="29411" xr:uid="{00000000-0005-0000-0000-00000A730000}"/>
    <cellStyle name="Normal 38 9 3_Lcc_inputs" xfId="29412" xr:uid="{00000000-0005-0000-0000-00000B730000}"/>
    <cellStyle name="Normal 38 9 4" xfId="29413" xr:uid="{00000000-0005-0000-0000-00000C730000}"/>
    <cellStyle name="Normal 38 9 4 2" xfId="29414" xr:uid="{00000000-0005-0000-0000-00000D730000}"/>
    <cellStyle name="Normal 38 9 4 2 2" xfId="29415" xr:uid="{00000000-0005-0000-0000-00000E730000}"/>
    <cellStyle name="Normal 38 9 4 3" xfId="29416" xr:uid="{00000000-0005-0000-0000-00000F730000}"/>
    <cellStyle name="Normal 38 9 5" xfId="29417" xr:uid="{00000000-0005-0000-0000-000010730000}"/>
    <cellStyle name="Normal 38 9 5 2" xfId="29418" xr:uid="{00000000-0005-0000-0000-000011730000}"/>
    <cellStyle name="Normal 38 9 6" xfId="29419" xr:uid="{00000000-0005-0000-0000-000012730000}"/>
    <cellStyle name="Normal 38 9 7" xfId="29420" xr:uid="{00000000-0005-0000-0000-000013730000}"/>
    <cellStyle name="Normal 38 9 8" xfId="29421" xr:uid="{00000000-0005-0000-0000-000014730000}"/>
    <cellStyle name="Normal 38 9_Lcc_inputs" xfId="29422" xr:uid="{00000000-0005-0000-0000-000015730000}"/>
    <cellStyle name="Normal 38_Lcc_inputs" xfId="29423" xr:uid="{00000000-0005-0000-0000-000016730000}"/>
    <cellStyle name="Normal 39" xfId="29424" xr:uid="{00000000-0005-0000-0000-000017730000}"/>
    <cellStyle name="Normal 39 10" xfId="29425" xr:uid="{00000000-0005-0000-0000-000018730000}"/>
    <cellStyle name="Normal 39 10 2" xfId="29426" xr:uid="{00000000-0005-0000-0000-000019730000}"/>
    <cellStyle name="Normal 39 10 2 2" xfId="29427" xr:uid="{00000000-0005-0000-0000-00001A730000}"/>
    <cellStyle name="Normal 39 10 2 2 2" xfId="29428" xr:uid="{00000000-0005-0000-0000-00001B730000}"/>
    <cellStyle name="Normal 39 10 2 2 3" xfId="29429" xr:uid="{00000000-0005-0000-0000-00001C730000}"/>
    <cellStyle name="Normal 39 10 2 3" xfId="29430" xr:uid="{00000000-0005-0000-0000-00001D730000}"/>
    <cellStyle name="Normal 39 10 2 4" xfId="29431" xr:uid="{00000000-0005-0000-0000-00001E730000}"/>
    <cellStyle name="Normal 39 10 2_Lcc_inputs" xfId="29432" xr:uid="{00000000-0005-0000-0000-00001F730000}"/>
    <cellStyle name="Normal 39 10 3" xfId="29433" xr:uid="{00000000-0005-0000-0000-000020730000}"/>
    <cellStyle name="Normal 39 10 3 2" xfId="29434" xr:uid="{00000000-0005-0000-0000-000021730000}"/>
    <cellStyle name="Normal 39 10 3 2 2" xfId="29435" xr:uid="{00000000-0005-0000-0000-000022730000}"/>
    <cellStyle name="Normal 39 10 3 3" xfId="29436" xr:uid="{00000000-0005-0000-0000-000023730000}"/>
    <cellStyle name="Normal 39 10 4" xfId="29437" xr:uid="{00000000-0005-0000-0000-000024730000}"/>
    <cellStyle name="Normal 39 10 4 2" xfId="29438" xr:uid="{00000000-0005-0000-0000-000025730000}"/>
    <cellStyle name="Normal 39 10 5" xfId="29439" xr:uid="{00000000-0005-0000-0000-000026730000}"/>
    <cellStyle name="Normal 39 10 6" xfId="29440" xr:uid="{00000000-0005-0000-0000-000027730000}"/>
    <cellStyle name="Normal 39 10 7" xfId="29441" xr:uid="{00000000-0005-0000-0000-000028730000}"/>
    <cellStyle name="Normal 39 10_Lcc_inputs" xfId="29442" xr:uid="{00000000-0005-0000-0000-000029730000}"/>
    <cellStyle name="Normal 39 11" xfId="29443" xr:uid="{00000000-0005-0000-0000-00002A730000}"/>
    <cellStyle name="Normal 39 11 2" xfId="29444" xr:uid="{00000000-0005-0000-0000-00002B730000}"/>
    <cellStyle name="Normal 39 11 2 2" xfId="29445" xr:uid="{00000000-0005-0000-0000-00002C730000}"/>
    <cellStyle name="Normal 39 11 2 3" xfId="29446" xr:uid="{00000000-0005-0000-0000-00002D730000}"/>
    <cellStyle name="Normal 39 11 3" xfId="29447" xr:uid="{00000000-0005-0000-0000-00002E730000}"/>
    <cellStyle name="Normal 39 11 3 2" xfId="29448" xr:uid="{00000000-0005-0000-0000-00002F730000}"/>
    <cellStyle name="Normal 39 11 4" xfId="29449" xr:uid="{00000000-0005-0000-0000-000030730000}"/>
    <cellStyle name="Normal 39 11 5" xfId="29450" xr:uid="{00000000-0005-0000-0000-000031730000}"/>
    <cellStyle name="Normal 39 11_Lcc_inputs" xfId="29451" xr:uid="{00000000-0005-0000-0000-000032730000}"/>
    <cellStyle name="Normal 39 12" xfId="29452" xr:uid="{00000000-0005-0000-0000-000033730000}"/>
    <cellStyle name="Normal 39 12 2" xfId="29453" xr:uid="{00000000-0005-0000-0000-000034730000}"/>
    <cellStyle name="Normal 39 12 2 2" xfId="29454" xr:uid="{00000000-0005-0000-0000-000035730000}"/>
    <cellStyle name="Normal 39 12 2 3" xfId="29455" xr:uid="{00000000-0005-0000-0000-000036730000}"/>
    <cellStyle name="Normal 39 12 3" xfId="29456" xr:uid="{00000000-0005-0000-0000-000037730000}"/>
    <cellStyle name="Normal 39 12 4" xfId="29457" xr:uid="{00000000-0005-0000-0000-000038730000}"/>
    <cellStyle name="Normal 39 12_Lcc_inputs" xfId="29458" xr:uid="{00000000-0005-0000-0000-000039730000}"/>
    <cellStyle name="Normal 39 13" xfId="29459" xr:uid="{00000000-0005-0000-0000-00003A730000}"/>
    <cellStyle name="Normal 39 13 2" xfId="29460" xr:uid="{00000000-0005-0000-0000-00003B730000}"/>
    <cellStyle name="Normal 39 13 3" xfId="29461" xr:uid="{00000000-0005-0000-0000-00003C730000}"/>
    <cellStyle name="Normal 39 14" xfId="29462" xr:uid="{00000000-0005-0000-0000-00003D730000}"/>
    <cellStyle name="Normal 39 14 2" xfId="29463" xr:uid="{00000000-0005-0000-0000-00003E730000}"/>
    <cellStyle name="Normal 39 15" xfId="29464" xr:uid="{00000000-0005-0000-0000-00003F730000}"/>
    <cellStyle name="Normal 39 16" xfId="29465" xr:uid="{00000000-0005-0000-0000-000040730000}"/>
    <cellStyle name="Normal 39 2" xfId="29466" xr:uid="{00000000-0005-0000-0000-000041730000}"/>
    <cellStyle name="Normal 39 2 10" xfId="29467" xr:uid="{00000000-0005-0000-0000-000042730000}"/>
    <cellStyle name="Normal 39 2 2" xfId="29468" xr:uid="{00000000-0005-0000-0000-000043730000}"/>
    <cellStyle name="Normal 39 2 2 2" xfId="29469" xr:uid="{00000000-0005-0000-0000-000044730000}"/>
    <cellStyle name="Normal 39 2 2 2 2" xfId="29470" xr:uid="{00000000-0005-0000-0000-000045730000}"/>
    <cellStyle name="Normal 39 2 2 2 2 2" xfId="29471" xr:uid="{00000000-0005-0000-0000-000046730000}"/>
    <cellStyle name="Normal 39 2 2 2 2 2 2" xfId="29472" xr:uid="{00000000-0005-0000-0000-000047730000}"/>
    <cellStyle name="Normal 39 2 2 2 2 3" xfId="29473" xr:uid="{00000000-0005-0000-0000-000048730000}"/>
    <cellStyle name="Normal 39 2 2 2 3" xfId="29474" xr:uid="{00000000-0005-0000-0000-000049730000}"/>
    <cellStyle name="Normal 39 2 2 2 3 2" xfId="29475" xr:uid="{00000000-0005-0000-0000-00004A730000}"/>
    <cellStyle name="Normal 39 2 2 2 3 2 2" xfId="29476" xr:uid="{00000000-0005-0000-0000-00004B730000}"/>
    <cellStyle name="Normal 39 2 2 2 3 3" xfId="29477" xr:uid="{00000000-0005-0000-0000-00004C730000}"/>
    <cellStyle name="Normal 39 2 2 2 4" xfId="29478" xr:uid="{00000000-0005-0000-0000-00004D730000}"/>
    <cellStyle name="Normal 39 2 2 2 4 2" xfId="29479" xr:uid="{00000000-0005-0000-0000-00004E730000}"/>
    <cellStyle name="Normal 39 2 2 2 5" xfId="29480" xr:uid="{00000000-0005-0000-0000-00004F730000}"/>
    <cellStyle name="Normal 39 2 2 2_Lcc_inputs" xfId="29481" xr:uid="{00000000-0005-0000-0000-000050730000}"/>
    <cellStyle name="Normal 39 2 2 3" xfId="29482" xr:uid="{00000000-0005-0000-0000-000051730000}"/>
    <cellStyle name="Normal 39 2 2 3 2" xfId="29483" xr:uid="{00000000-0005-0000-0000-000052730000}"/>
    <cellStyle name="Normal 39 2 2 3 2 2" xfId="29484" xr:uid="{00000000-0005-0000-0000-000053730000}"/>
    <cellStyle name="Normal 39 2 2 3 2 3" xfId="29485" xr:uid="{00000000-0005-0000-0000-000054730000}"/>
    <cellStyle name="Normal 39 2 2 3 3" xfId="29486" xr:uid="{00000000-0005-0000-0000-000055730000}"/>
    <cellStyle name="Normal 39 2 2 3 4" xfId="29487" xr:uid="{00000000-0005-0000-0000-000056730000}"/>
    <cellStyle name="Normal 39 2 2 3_Lcc_inputs" xfId="29488" xr:uid="{00000000-0005-0000-0000-000057730000}"/>
    <cellStyle name="Normal 39 2 2 4" xfId="29489" xr:uid="{00000000-0005-0000-0000-000058730000}"/>
    <cellStyle name="Normal 39 2 2 4 2" xfId="29490" xr:uid="{00000000-0005-0000-0000-000059730000}"/>
    <cellStyle name="Normal 39 2 2 4 2 2" xfId="29491" xr:uid="{00000000-0005-0000-0000-00005A730000}"/>
    <cellStyle name="Normal 39 2 2 4 3" xfId="29492" xr:uid="{00000000-0005-0000-0000-00005B730000}"/>
    <cellStyle name="Normal 39 2 2 5" xfId="29493" xr:uid="{00000000-0005-0000-0000-00005C730000}"/>
    <cellStyle name="Normal 39 2 2 5 2" xfId="29494" xr:uid="{00000000-0005-0000-0000-00005D730000}"/>
    <cellStyle name="Normal 39 2 2 6" xfId="29495" xr:uid="{00000000-0005-0000-0000-00005E730000}"/>
    <cellStyle name="Normal 39 2 2 7" xfId="29496" xr:uid="{00000000-0005-0000-0000-00005F730000}"/>
    <cellStyle name="Normal 39 2 2 8" xfId="29497" xr:uid="{00000000-0005-0000-0000-000060730000}"/>
    <cellStyle name="Normal 39 2 2_Lcc_inputs" xfId="29498" xr:uid="{00000000-0005-0000-0000-000061730000}"/>
    <cellStyle name="Normal 39 2 3" xfId="29499" xr:uid="{00000000-0005-0000-0000-000062730000}"/>
    <cellStyle name="Normal 39 2 3 2" xfId="29500" xr:uid="{00000000-0005-0000-0000-000063730000}"/>
    <cellStyle name="Normal 39 2 3 2 2" xfId="29501" xr:uid="{00000000-0005-0000-0000-000064730000}"/>
    <cellStyle name="Normal 39 2 3 2 2 2" xfId="29502" xr:uid="{00000000-0005-0000-0000-000065730000}"/>
    <cellStyle name="Normal 39 2 3 2 2 3" xfId="29503" xr:uid="{00000000-0005-0000-0000-000066730000}"/>
    <cellStyle name="Normal 39 2 3 2 3" xfId="29504" xr:uid="{00000000-0005-0000-0000-000067730000}"/>
    <cellStyle name="Normal 39 2 3 2 4" xfId="29505" xr:uid="{00000000-0005-0000-0000-000068730000}"/>
    <cellStyle name="Normal 39 2 3 2_Lcc_inputs" xfId="29506" xr:uid="{00000000-0005-0000-0000-000069730000}"/>
    <cellStyle name="Normal 39 2 3 3" xfId="29507" xr:uid="{00000000-0005-0000-0000-00006A730000}"/>
    <cellStyle name="Normal 39 2 3 3 2" xfId="29508" xr:uid="{00000000-0005-0000-0000-00006B730000}"/>
    <cellStyle name="Normal 39 2 3 3 2 2" xfId="29509" xr:uid="{00000000-0005-0000-0000-00006C730000}"/>
    <cellStyle name="Normal 39 2 3 3 3" xfId="29510" xr:uid="{00000000-0005-0000-0000-00006D730000}"/>
    <cellStyle name="Normal 39 2 3 4" xfId="29511" xr:uid="{00000000-0005-0000-0000-00006E730000}"/>
    <cellStyle name="Normal 39 2 3 4 2" xfId="29512" xr:uid="{00000000-0005-0000-0000-00006F730000}"/>
    <cellStyle name="Normal 39 2 3 5" xfId="29513" xr:uid="{00000000-0005-0000-0000-000070730000}"/>
    <cellStyle name="Normal 39 2 3 6" xfId="29514" xr:uid="{00000000-0005-0000-0000-000071730000}"/>
    <cellStyle name="Normal 39 2 3 7" xfId="29515" xr:uid="{00000000-0005-0000-0000-000072730000}"/>
    <cellStyle name="Normal 39 2 3_Lcc_inputs" xfId="29516" xr:uid="{00000000-0005-0000-0000-000073730000}"/>
    <cellStyle name="Normal 39 2 4" xfId="29517" xr:uid="{00000000-0005-0000-0000-000074730000}"/>
    <cellStyle name="Normal 39 2 4 2" xfId="29518" xr:uid="{00000000-0005-0000-0000-000075730000}"/>
    <cellStyle name="Normal 39 2 4 2 2" xfId="29519" xr:uid="{00000000-0005-0000-0000-000076730000}"/>
    <cellStyle name="Normal 39 2 4 2 3" xfId="29520" xr:uid="{00000000-0005-0000-0000-000077730000}"/>
    <cellStyle name="Normal 39 2 4 3" xfId="29521" xr:uid="{00000000-0005-0000-0000-000078730000}"/>
    <cellStyle name="Normal 39 2 4 3 2" xfId="29522" xr:uid="{00000000-0005-0000-0000-000079730000}"/>
    <cellStyle name="Normal 39 2 4 4" xfId="29523" xr:uid="{00000000-0005-0000-0000-00007A730000}"/>
    <cellStyle name="Normal 39 2 4 5" xfId="29524" xr:uid="{00000000-0005-0000-0000-00007B730000}"/>
    <cellStyle name="Normal 39 2 4_Lcc_inputs" xfId="29525" xr:uid="{00000000-0005-0000-0000-00007C730000}"/>
    <cellStyle name="Normal 39 2 5" xfId="29526" xr:uid="{00000000-0005-0000-0000-00007D730000}"/>
    <cellStyle name="Normal 39 2 5 2" xfId="29527" xr:uid="{00000000-0005-0000-0000-00007E730000}"/>
    <cellStyle name="Normal 39 2 5 2 2" xfId="29528" xr:uid="{00000000-0005-0000-0000-00007F730000}"/>
    <cellStyle name="Normal 39 2 5 2 3" xfId="29529" xr:uid="{00000000-0005-0000-0000-000080730000}"/>
    <cellStyle name="Normal 39 2 5 3" xfId="29530" xr:uid="{00000000-0005-0000-0000-000081730000}"/>
    <cellStyle name="Normal 39 2 5 3 2" xfId="29531" xr:uid="{00000000-0005-0000-0000-000082730000}"/>
    <cellStyle name="Normal 39 2 5 4" xfId="29532" xr:uid="{00000000-0005-0000-0000-000083730000}"/>
    <cellStyle name="Normal 39 2 5 5" xfId="29533" xr:uid="{00000000-0005-0000-0000-000084730000}"/>
    <cellStyle name="Normal 39 2 5_Lcc_inputs" xfId="29534" xr:uid="{00000000-0005-0000-0000-000085730000}"/>
    <cellStyle name="Normal 39 2 6" xfId="29535" xr:uid="{00000000-0005-0000-0000-000086730000}"/>
    <cellStyle name="Normal 39 2 6 2" xfId="29536" xr:uid="{00000000-0005-0000-0000-000087730000}"/>
    <cellStyle name="Normal 39 2 6 2 2" xfId="29537" xr:uid="{00000000-0005-0000-0000-000088730000}"/>
    <cellStyle name="Normal 39 2 6 3" xfId="29538" xr:uid="{00000000-0005-0000-0000-000089730000}"/>
    <cellStyle name="Normal 39 2 6 4" xfId="29539" xr:uid="{00000000-0005-0000-0000-00008A730000}"/>
    <cellStyle name="Normal 39 2 6_Lcc_inputs" xfId="29540" xr:uid="{00000000-0005-0000-0000-00008B730000}"/>
    <cellStyle name="Normal 39 2 7" xfId="29541" xr:uid="{00000000-0005-0000-0000-00008C730000}"/>
    <cellStyle name="Normal 39 2 7 2" xfId="29542" xr:uid="{00000000-0005-0000-0000-00008D730000}"/>
    <cellStyle name="Normal 39 2 7 3" xfId="29543" xr:uid="{00000000-0005-0000-0000-00008E730000}"/>
    <cellStyle name="Normal 39 2 8" xfId="29544" xr:uid="{00000000-0005-0000-0000-00008F730000}"/>
    <cellStyle name="Normal 39 2 8 2" xfId="29545" xr:uid="{00000000-0005-0000-0000-000090730000}"/>
    <cellStyle name="Normal 39 2 9" xfId="29546" xr:uid="{00000000-0005-0000-0000-000091730000}"/>
    <cellStyle name="Normal 39 2_Lcc_inputs" xfId="29547" xr:uid="{00000000-0005-0000-0000-000092730000}"/>
    <cellStyle name="Normal 39 3" xfId="29548" xr:uid="{00000000-0005-0000-0000-000093730000}"/>
    <cellStyle name="Normal 39 3 2" xfId="29549" xr:uid="{00000000-0005-0000-0000-000094730000}"/>
    <cellStyle name="Normal 39 3 2 2" xfId="29550" xr:uid="{00000000-0005-0000-0000-000095730000}"/>
    <cellStyle name="Normal 39 3 2 2 2" xfId="29551" xr:uid="{00000000-0005-0000-0000-000096730000}"/>
    <cellStyle name="Normal 39 3 2 2 2 2" xfId="29552" xr:uid="{00000000-0005-0000-0000-000097730000}"/>
    <cellStyle name="Normal 39 3 2 2 2 2 2" xfId="29553" xr:uid="{00000000-0005-0000-0000-000098730000}"/>
    <cellStyle name="Normal 39 3 2 2 2 3" xfId="29554" xr:uid="{00000000-0005-0000-0000-000099730000}"/>
    <cellStyle name="Normal 39 3 2 2 3" xfId="29555" xr:uid="{00000000-0005-0000-0000-00009A730000}"/>
    <cellStyle name="Normal 39 3 2 2 3 2" xfId="29556" xr:uid="{00000000-0005-0000-0000-00009B730000}"/>
    <cellStyle name="Normal 39 3 2 2 3 2 2" xfId="29557" xr:uid="{00000000-0005-0000-0000-00009C730000}"/>
    <cellStyle name="Normal 39 3 2 2 3 3" xfId="29558" xr:uid="{00000000-0005-0000-0000-00009D730000}"/>
    <cellStyle name="Normal 39 3 2 2 4" xfId="29559" xr:uid="{00000000-0005-0000-0000-00009E730000}"/>
    <cellStyle name="Normal 39 3 2 2 4 2" xfId="29560" xr:uid="{00000000-0005-0000-0000-00009F730000}"/>
    <cellStyle name="Normal 39 3 2 2 5" xfId="29561" xr:uid="{00000000-0005-0000-0000-0000A0730000}"/>
    <cellStyle name="Normal 39 3 2 2_Lcc_inputs" xfId="29562" xr:uid="{00000000-0005-0000-0000-0000A1730000}"/>
    <cellStyle name="Normal 39 3 2 3" xfId="29563" xr:uid="{00000000-0005-0000-0000-0000A2730000}"/>
    <cellStyle name="Normal 39 3 2 3 2" xfId="29564" xr:uid="{00000000-0005-0000-0000-0000A3730000}"/>
    <cellStyle name="Normal 39 3 2 3 2 2" xfId="29565" xr:uid="{00000000-0005-0000-0000-0000A4730000}"/>
    <cellStyle name="Normal 39 3 2 3 2 3" xfId="29566" xr:uid="{00000000-0005-0000-0000-0000A5730000}"/>
    <cellStyle name="Normal 39 3 2 3 3" xfId="29567" xr:uid="{00000000-0005-0000-0000-0000A6730000}"/>
    <cellStyle name="Normal 39 3 2 3 4" xfId="29568" xr:uid="{00000000-0005-0000-0000-0000A7730000}"/>
    <cellStyle name="Normal 39 3 2 3_Lcc_inputs" xfId="29569" xr:uid="{00000000-0005-0000-0000-0000A8730000}"/>
    <cellStyle name="Normal 39 3 2 4" xfId="29570" xr:uid="{00000000-0005-0000-0000-0000A9730000}"/>
    <cellStyle name="Normal 39 3 2 4 2" xfId="29571" xr:uid="{00000000-0005-0000-0000-0000AA730000}"/>
    <cellStyle name="Normal 39 3 2 4 2 2" xfId="29572" xr:uid="{00000000-0005-0000-0000-0000AB730000}"/>
    <cellStyle name="Normal 39 3 2 4 3" xfId="29573" xr:uid="{00000000-0005-0000-0000-0000AC730000}"/>
    <cellStyle name="Normal 39 3 2 5" xfId="29574" xr:uid="{00000000-0005-0000-0000-0000AD730000}"/>
    <cellStyle name="Normal 39 3 2 5 2" xfId="29575" xr:uid="{00000000-0005-0000-0000-0000AE730000}"/>
    <cellStyle name="Normal 39 3 2 6" xfId="29576" xr:uid="{00000000-0005-0000-0000-0000AF730000}"/>
    <cellStyle name="Normal 39 3 2 7" xfId="29577" xr:uid="{00000000-0005-0000-0000-0000B0730000}"/>
    <cellStyle name="Normal 39 3 2 8" xfId="29578" xr:uid="{00000000-0005-0000-0000-0000B1730000}"/>
    <cellStyle name="Normal 39 3 2_Lcc_inputs" xfId="29579" xr:uid="{00000000-0005-0000-0000-0000B2730000}"/>
    <cellStyle name="Normal 39 3 3" xfId="29580" xr:uid="{00000000-0005-0000-0000-0000B3730000}"/>
    <cellStyle name="Normal 39 3 3 2" xfId="29581" xr:uid="{00000000-0005-0000-0000-0000B4730000}"/>
    <cellStyle name="Normal 39 3 3 2 2" xfId="29582" xr:uid="{00000000-0005-0000-0000-0000B5730000}"/>
    <cellStyle name="Normal 39 3 3 2 2 2" xfId="29583" xr:uid="{00000000-0005-0000-0000-0000B6730000}"/>
    <cellStyle name="Normal 39 3 3 2 2 3" xfId="29584" xr:uid="{00000000-0005-0000-0000-0000B7730000}"/>
    <cellStyle name="Normal 39 3 3 2 3" xfId="29585" xr:uid="{00000000-0005-0000-0000-0000B8730000}"/>
    <cellStyle name="Normal 39 3 3 2 4" xfId="29586" xr:uid="{00000000-0005-0000-0000-0000B9730000}"/>
    <cellStyle name="Normal 39 3 3 2_Lcc_inputs" xfId="29587" xr:uid="{00000000-0005-0000-0000-0000BA730000}"/>
    <cellStyle name="Normal 39 3 3 3" xfId="29588" xr:uid="{00000000-0005-0000-0000-0000BB730000}"/>
    <cellStyle name="Normal 39 3 3 3 2" xfId="29589" xr:uid="{00000000-0005-0000-0000-0000BC730000}"/>
    <cellStyle name="Normal 39 3 3 3 2 2" xfId="29590" xr:uid="{00000000-0005-0000-0000-0000BD730000}"/>
    <cellStyle name="Normal 39 3 3 3 3" xfId="29591" xr:uid="{00000000-0005-0000-0000-0000BE730000}"/>
    <cellStyle name="Normal 39 3 3 4" xfId="29592" xr:uid="{00000000-0005-0000-0000-0000BF730000}"/>
    <cellStyle name="Normal 39 3 3 4 2" xfId="29593" xr:uid="{00000000-0005-0000-0000-0000C0730000}"/>
    <cellStyle name="Normal 39 3 3 5" xfId="29594" xr:uid="{00000000-0005-0000-0000-0000C1730000}"/>
    <cellStyle name="Normal 39 3 3 6" xfId="29595" xr:uid="{00000000-0005-0000-0000-0000C2730000}"/>
    <cellStyle name="Normal 39 3 3 7" xfId="29596" xr:uid="{00000000-0005-0000-0000-0000C3730000}"/>
    <cellStyle name="Normal 39 3 3_Lcc_inputs" xfId="29597" xr:uid="{00000000-0005-0000-0000-0000C4730000}"/>
    <cellStyle name="Normal 39 3 4" xfId="29598" xr:uid="{00000000-0005-0000-0000-0000C5730000}"/>
    <cellStyle name="Normal 39 3 4 2" xfId="29599" xr:uid="{00000000-0005-0000-0000-0000C6730000}"/>
    <cellStyle name="Normal 39 3 4 2 2" xfId="29600" xr:uid="{00000000-0005-0000-0000-0000C7730000}"/>
    <cellStyle name="Normal 39 3 4 2 3" xfId="29601" xr:uid="{00000000-0005-0000-0000-0000C8730000}"/>
    <cellStyle name="Normal 39 3 4 3" xfId="29602" xr:uid="{00000000-0005-0000-0000-0000C9730000}"/>
    <cellStyle name="Normal 39 3 4 3 2" xfId="29603" xr:uid="{00000000-0005-0000-0000-0000CA730000}"/>
    <cellStyle name="Normal 39 3 4 4" xfId="29604" xr:uid="{00000000-0005-0000-0000-0000CB730000}"/>
    <cellStyle name="Normal 39 3 4 5" xfId="29605" xr:uid="{00000000-0005-0000-0000-0000CC730000}"/>
    <cellStyle name="Normal 39 3 4_Lcc_inputs" xfId="29606" xr:uid="{00000000-0005-0000-0000-0000CD730000}"/>
    <cellStyle name="Normal 39 3 5" xfId="29607" xr:uid="{00000000-0005-0000-0000-0000CE730000}"/>
    <cellStyle name="Normal 39 3 5 2" xfId="29608" xr:uid="{00000000-0005-0000-0000-0000CF730000}"/>
    <cellStyle name="Normal 39 3 5 2 2" xfId="29609" xr:uid="{00000000-0005-0000-0000-0000D0730000}"/>
    <cellStyle name="Normal 39 3 5 2 3" xfId="29610" xr:uid="{00000000-0005-0000-0000-0000D1730000}"/>
    <cellStyle name="Normal 39 3 5 3" xfId="29611" xr:uid="{00000000-0005-0000-0000-0000D2730000}"/>
    <cellStyle name="Normal 39 3 5 4" xfId="29612" xr:uid="{00000000-0005-0000-0000-0000D3730000}"/>
    <cellStyle name="Normal 39 3 5_Lcc_inputs" xfId="29613" xr:uid="{00000000-0005-0000-0000-0000D4730000}"/>
    <cellStyle name="Normal 39 3 6" xfId="29614" xr:uid="{00000000-0005-0000-0000-0000D5730000}"/>
    <cellStyle name="Normal 39 3 6 2" xfId="29615" xr:uid="{00000000-0005-0000-0000-0000D6730000}"/>
    <cellStyle name="Normal 39 3 6 3" xfId="29616" xr:uid="{00000000-0005-0000-0000-0000D7730000}"/>
    <cellStyle name="Normal 39 3 7" xfId="29617" xr:uid="{00000000-0005-0000-0000-0000D8730000}"/>
    <cellStyle name="Normal 39 3 7 2" xfId="29618" xr:uid="{00000000-0005-0000-0000-0000D9730000}"/>
    <cellStyle name="Normal 39 3 8" xfId="29619" xr:uid="{00000000-0005-0000-0000-0000DA730000}"/>
    <cellStyle name="Normal 39 3 9" xfId="29620" xr:uid="{00000000-0005-0000-0000-0000DB730000}"/>
    <cellStyle name="Normal 39 3_Lcc_inputs" xfId="29621" xr:uid="{00000000-0005-0000-0000-0000DC730000}"/>
    <cellStyle name="Normal 39 4" xfId="29622" xr:uid="{00000000-0005-0000-0000-0000DD730000}"/>
    <cellStyle name="Normal 39 4 2" xfId="29623" xr:uid="{00000000-0005-0000-0000-0000DE730000}"/>
    <cellStyle name="Normal 39 4 2 2" xfId="29624" xr:uid="{00000000-0005-0000-0000-0000DF730000}"/>
    <cellStyle name="Normal 39 4 2 2 2" xfId="29625" xr:uid="{00000000-0005-0000-0000-0000E0730000}"/>
    <cellStyle name="Normal 39 4 2 2 2 2" xfId="29626" xr:uid="{00000000-0005-0000-0000-0000E1730000}"/>
    <cellStyle name="Normal 39 4 2 2 2 2 2" xfId="29627" xr:uid="{00000000-0005-0000-0000-0000E2730000}"/>
    <cellStyle name="Normal 39 4 2 2 2 3" xfId="29628" xr:uid="{00000000-0005-0000-0000-0000E3730000}"/>
    <cellStyle name="Normal 39 4 2 2 3" xfId="29629" xr:uid="{00000000-0005-0000-0000-0000E4730000}"/>
    <cellStyle name="Normal 39 4 2 2 3 2" xfId="29630" xr:uid="{00000000-0005-0000-0000-0000E5730000}"/>
    <cellStyle name="Normal 39 4 2 2 3 2 2" xfId="29631" xr:uid="{00000000-0005-0000-0000-0000E6730000}"/>
    <cellStyle name="Normal 39 4 2 2 3 3" xfId="29632" xr:uid="{00000000-0005-0000-0000-0000E7730000}"/>
    <cellStyle name="Normal 39 4 2 2 4" xfId="29633" xr:uid="{00000000-0005-0000-0000-0000E8730000}"/>
    <cellStyle name="Normal 39 4 2 2 4 2" xfId="29634" xr:uid="{00000000-0005-0000-0000-0000E9730000}"/>
    <cellStyle name="Normal 39 4 2 2 5" xfId="29635" xr:uid="{00000000-0005-0000-0000-0000EA730000}"/>
    <cellStyle name="Normal 39 4 2 2_Lcc_inputs" xfId="29636" xr:uid="{00000000-0005-0000-0000-0000EB730000}"/>
    <cellStyle name="Normal 39 4 2 3" xfId="29637" xr:uid="{00000000-0005-0000-0000-0000EC730000}"/>
    <cellStyle name="Normal 39 4 2 3 2" xfId="29638" xr:uid="{00000000-0005-0000-0000-0000ED730000}"/>
    <cellStyle name="Normal 39 4 2 3 2 2" xfId="29639" xr:uid="{00000000-0005-0000-0000-0000EE730000}"/>
    <cellStyle name="Normal 39 4 2 3 2 3" xfId="29640" xr:uid="{00000000-0005-0000-0000-0000EF730000}"/>
    <cellStyle name="Normal 39 4 2 3 3" xfId="29641" xr:uid="{00000000-0005-0000-0000-0000F0730000}"/>
    <cellStyle name="Normal 39 4 2 3 4" xfId="29642" xr:uid="{00000000-0005-0000-0000-0000F1730000}"/>
    <cellStyle name="Normal 39 4 2 3_Lcc_inputs" xfId="29643" xr:uid="{00000000-0005-0000-0000-0000F2730000}"/>
    <cellStyle name="Normal 39 4 2 4" xfId="29644" xr:uid="{00000000-0005-0000-0000-0000F3730000}"/>
    <cellStyle name="Normal 39 4 2 4 2" xfId="29645" xr:uid="{00000000-0005-0000-0000-0000F4730000}"/>
    <cellStyle name="Normal 39 4 2 4 2 2" xfId="29646" xr:uid="{00000000-0005-0000-0000-0000F5730000}"/>
    <cellStyle name="Normal 39 4 2 4 3" xfId="29647" xr:uid="{00000000-0005-0000-0000-0000F6730000}"/>
    <cellStyle name="Normal 39 4 2 5" xfId="29648" xr:uid="{00000000-0005-0000-0000-0000F7730000}"/>
    <cellStyle name="Normal 39 4 2 5 2" xfId="29649" xr:uid="{00000000-0005-0000-0000-0000F8730000}"/>
    <cellStyle name="Normal 39 4 2 6" xfId="29650" xr:uid="{00000000-0005-0000-0000-0000F9730000}"/>
    <cellStyle name="Normal 39 4 2 7" xfId="29651" xr:uid="{00000000-0005-0000-0000-0000FA730000}"/>
    <cellStyle name="Normal 39 4 2 8" xfId="29652" xr:uid="{00000000-0005-0000-0000-0000FB730000}"/>
    <cellStyle name="Normal 39 4 2_Lcc_inputs" xfId="29653" xr:uid="{00000000-0005-0000-0000-0000FC730000}"/>
    <cellStyle name="Normal 39 4 3" xfId="29654" xr:uid="{00000000-0005-0000-0000-0000FD730000}"/>
    <cellStyle name="Normal 39 4 3 2" xfId="29655" xr:uid="{00000000-0005-0000-0000-0000FE730000}"/>
    <cellStyle name="Normal 39 4 3 2 2" xfId="29656" xr:uid="{00000000-0005-0000-0000-0000FF730000}"/>
    <cellStyle name="Normal 39 4 3 2 2 2" xfId="29657" xr:uid="{00000000-0005-0000-0000-000000740000}"/>
    <cellStyle name="Normal 39 4 3 2 3" xfId="29658" xr:uid="{00000000-0005-0000-0000-000001740000}"/>
    <cellStyle name="Normal 39 4 3 3" xfId="29659" xr:uid="{00000000-0005-0000-0000-000002740000}"/>
    <cellStyle name="Normal 39 4 3 3 2" xfId="29660" xr:uid="{00000000-0005-0000-0000-000003740000}"/>
    <cellStyle name="Normal 39 4 3 3 2 2" xfId="29661" xr:uid="{00000000-0005-0000-0000-000004740000}"/>
    <cellStyle name="Normal 39 4 3 3 3" xfId="29662" xr:uid="{00000000-0005-0000-0000-000005740000}"/>
    <cellStyle name="Normal 39 4 3 4" xfId="29663" xr:uid="{00000000-0005-0000-0000-000006740000}"/>
    <cellStyle name="Normal 39 4 3 4 2" xfId="29664" xr:uid="{00000000-0005-0000-0000-000007740000}"/>
    <cellStyle name="Normal 39 4 3 5" xfId="29665" xr:uid="{00000000-0005-0000-0000-000008740000}"/>
    <cellStyle name="Normal 39 4 3_Lcc_inputs" xfId="29666" xr:uid="{00000000-0005-0000-0000-000009740000}"/>
    <cellStyle name="Normal 39 4 4" xfId="29667" xr:uid="{00000000-0005-0000-0000-00000A740000}"/>
    <cellStyle name="Normal 39 4 4 2" xfId="29668" xr:uid="{00000000-0005-0000-0000-00000B740000}"/>
    <cellStyle name="Normal 39 4 4 2 2" xfId="29669" xr:uid="{00000000-0005-0000-0000-00000C740000}"/>
    <cellStyle name="Normal 39 4 4 2 3" xfId="29670" xr:uid="{00000000-0005-0000-0000-00000D740000}"/>
    <cellStyle name="Normal 39 4 4 3" xfId="29671" xr:uid="{00000000-0005-0000-0000-00000E740000}"/>
    <cellStyle name="Normal 39 4 4 4" xfId="29672" xr:uid="{00000000-0005-0000-0000-00000F740000}"/>
    <cellStyle name="Normal 39 4 4_Lcc_inputs" xfId="29673" xr:uid="{00000000-0005-0000-0000-000010740000}"/>
    <cellStyle name="Normal 39 4 5" xfId="29674" xr:uid="{00000000-0005-0000-0000-000011740000}"/>
    <cellStyle name="Normal 39 4 5 2" xfId="29675" xr:uid="{00000000-0005-0000-0000-000012740000}"/>
    <cellStyle name="Normal 39 4 5 2 2" xfId="29676" xr:uid="{00000000-0005-0000-0000-000013740000}"/>
    <cellStyle name="Normal 39 4 5 3" xfId="29677" xr:uid="{00000000-0005-0000-0000-000014740000}"/>
    <cellStyle name="Normal 39 4 6" xfId="29678" xr:uid="{00000000-0005-0000-0000-000015740000}"/>
    <cellStyle name="Normal 39 4 6 2" xfId="29679" xr:uid="{00000000-0005-0000-0000-000016740000}"/>
    <cellStyle name="Normal 39 4 7" xfId="29680" xr:uid="{00000000-0005-0000-0000-000017740000}"/>
    <cellStyle name="Normal 39 4 8" xfId="29681" xr:uid="{00000000-0005-0000-0000-000018740000}"/>
    <cellStyle name="Normal 39 4 9" xfId="29682" xr:uid="{00000000-0005-0000-0000-000019740000}"/>
    <cellStyle name="Normal 39 4_Lcc_inputs" xfId="29683" xr:uid="{00000000-0005-0000-0000-00001A740000}"/>
    <cellStyle name="Normal 39 5" xfId="29684" xr:uid="{00000000-0005-0000-0000-00001B740000}"/>
    <cellStyle name="Normal 39 5 2" xfId="29685" xr:uid="{00000000-0005-0000-0000-00001C740000}"/>
    <cellStyle name="Normal 39 5 2 2" xfId="29686" xr:uid="{00000000-0005-0000-0000-00001D740000}"/>
    <cellStyle name="Normal 39 5 2 2 2" xfId="29687" xr:uid="{00000000-0005-0000-0000-00001E740000}"/>
    <cellStyle name="Normal 39 5 2 2 2 2" xfId="29688" xr:uid="{00000000-0005-0000-0000-00001F740000}"/>
    <cellStyle name="Normal 39 5 2 2 2 2 2" xfId="29689" xr:uid="{00000000-0005-0000-0000-000020740000}"/>
    <cellStyle name="Normal 39 5 2 2 2 3" xfId="29690" xr:uid="{00000000-0005-0000-0000-000021740000}"/>
    <cellStyle name="Normal 39 5 2 2 3" xfId="29691" xr:uid="{00000000-0005-0000-0000-000022740000}"/>
    <cellStyle name="Normal 39 5 2 2 3 2" xfId="29692" xr:uid="{00000000-0005-0000-0000-000023740000}"/>
    <cellStyle name="Normal 39 5 2 2 3 2 2" xfId="29693" xr:uid="{00000000-0005-0000-0000-000024740000}"/>
    <cellStyle name="Normal 39 5 2 2 3 3" xfId="29694" xr:uid="{00000000-0005-0000-0000-000025740000}"/>
    <cellStyle name="Normal 39 5 2 2 4" xfId="29695" xr:uid="{00000000-0005-0000-0000-000026740000}"/>
    <cellStyle name="Normal 39 5 2 2 4 2" xfId="29696" xr:uid="{00000000-0005-0000-0000-000027740000}"/>
    <cellStyle name="Normal 39 5 2 2 5" xfId="29697" xr:uid="{00000000-0005-0000-0000-000028740000}"/>
    <cellStyle name="Normal 39 5 2 2_Lcc_inputs" xfId="29698" xr:uid="{00000000-0005-0000-0000-000029740000}"/>
    <cellStyle name="Normal 39 5 2 3" xfId="29699" xr:uid="{00000000-0005-0000-0000-00002A740000}"/>
    <cellStyle name="Normal 39 5 2 3 2" xfId="29700" xr:uid="{00000000-0005-0000-0000-00002B740000}"/>
    <cellStyle name="Normal 39 5 2 3 2 2" xfId="29701" xr:uid="{00000000-0005-0000-0000-00002C740000}"/>
    <cellStyle name="Normal 39 5 2 3 2 3" xfId="29702" xr:uid="{00000000-0005-0000-0000-00002D740000}"/>
    <cellStyle name="Normal 39 5 2 3 3" xfId="29703" xr:uid="{00000000-0005-0000-0000-00002E740000}"/>
    <cellStyle name="Normal 39 5 2 3 4" xfId="29704" xr:uid="{00000000-0005-0000-0000-00002F740000}"/>
    <cellStyle name="Normal 39 5 2 3_Lcc_inputs" xfId="29705" xr:uid="{00000000-0005-0000-0000-000030740000}"/>
    <cellStyle name="Normal 39 5 2 4" xfId="29706" xr:uid="{00000000-0005-0000-0000-000031740000}"/>
    <cellStyle name="Normal 39 5 2 4 2" xfId="29707" xr:uid="{00000000-0005-0000-0000-000032740000}"/>
    <cellStyle name="Normal 39 5 2 4 2 2" xfId="29708" xr:uid="{00000000-0005-0000-0000-000033740000}"/>
    <cellStyle name="Normal 39 5 2 4 3" xfId="29709" xr:uid="{00000000-0005-0000-0000-000034740000}"/>
    <cellStyle name="Normal 39 5 2 5" xfId="29710" xr:uid="{00000000-0005-0000-0000-000035740000}"/>
    <cellStyle name="Normal 39 5 2 5 2" xfId="29711" xr:uid="{00000000-0005-0000-0000-000036740000}"/>
    <cellStyle name="Normal 39 5 2 6" xfId="29712" xr:uid="{00000000-0005-0000-0000-000037740000}"/>
    <cellStyle name="Normal 39 5 2 7" xfId="29713" xr:uid="{00000000-0005-0000-0000-000038740000}"/>
    <cellStyle name="Normal 39 5 2 8" xfId="29714" xr:uid="{00000000-0005-0000-0000-000039740000}"/>
    <cellStyle name="Normal 39 5 2_Lcc_inputs" xfId="29715" xr:uid="{00000000-0005-0000-0000-00003A740000}"/>
    <cellStyle name="Normal 39 5 3" xfId="29716" xr:uid="{00000000-0005-0000-0000-00003B740000}"/>
    <cellStyle name="Normal 39 5 3 2" xfId="29717" xr:uid="{00000000-0005-0000-0000-00003C740000}"/>
    <cellStyle name="Normal 39 5 3 2 2" xfId="29718" xr:uid="{00000000-0005-0000-0000-00003D740000}"/>
    <cellStyle name="Normal 39 5 3 2 2 2" xfId="29719" xr:uid="{00000000-0005-0000-0000-00003E740000}"/>
    <cellStyle name="Normal 39 5 3 2 3" xfId="29720" xr:uid="{00000000-0005-0000-0000-00003F740000}"/>
    <cellStyle name="Normal 39 5 3 3" xfId="29721" xr:uid="{00000000-0005-0000-0000-000040740000}"/>
    <cellStyle name="Normal 39 5 3 3 2" xfId="29722" xr:uid="{00000000-0005-0000-0000-000041740000}"/>
    <cellStyle name="Normal 39 5 3 3 2 2" xfId="29723" xr:uid="{00000000-0005-0000-0000-000042740000}"/>
    <cellStyle name="Normal 39 5 3 3 3" xfId="29724" xr:uid="{00000000-0005-0000-0000-000043740000}"/>
    <cellStyle name="Normal 39 5 3 4" xfId="29725" xr:uid="{00000000-0005-0000-0000-000044740000}"/>
    <cellStyle name="Normal 39 5 3 4 2" xfId="29726" xr:uid="{00000000-0005-0000-0000-000045740000}"/>
    <cellStyle name="Normal 39 5 3 5" xfId="29727" xr:uid="{00000000-0005-0000-0000-000046740000}"/>
    <cellStyle name="Normal 39 5 3_Lcc_inputs" xfId="29728" xr:uid="{00000000-0005-0000-0000-000047740000}"/>
    <cellStyle name="Normal 39 5 4" xfId="29729" xr:uid="{00000000-0005-0000-0000-000048740000}"/>
    <cellStyle name="Normal 39 5 4 2" xfId="29730" xr:uid="{00000000-0005-0000-0000-000049740000}"/>
    <cellStyle name="Normal 39 5 4 2 2" xfId="29731" xr:uid="{00000000-0005-0000-0000-00004A740000}"/>
    <cellStyle name="Normal 39 5 4 2 3" xfId="29732" xr:uid="{00000000-0005-0000-0000-00004B740000}"/>
    <cellStyle name="Normal 39 5 4 3" xfId="29733" xr:uid="{00000000-0005-0000-0000-00004C740000}"/>
    <cellStyle name="Normal 39 5 4 4" xfId="29734" xr:uid="{00000000-0005-0000-0000-00004D740000}"/>
    <cellStyle name="Normal 39 5 4_Lcc_inputs" xfId="29735" xr:uid="{00000000-0005-0000-0000-00004E740000}"/>
    <cellStyle name="Normal 39 5 5" xfId="29736" xr:uid="{00000000-0005-0000-0000-00004F740000}"/>
    <cellStyle name="Normal 39 5 5 2" xfId="29737" xr:uid="{00000000-0005-0000-0000-000050740000}"/>
    <cellStyle name="Normal 39 5 5 2 2" xfId="29738" xr:uid="{00000000-0005-0000-0000-000051740000}"/>
    <cellStyle name="Normal 39 5 5 3" xfId="29739" xr:uid="{00000000-0005-0000-0000-000052740000}"/>
    <cellStyle name="Normal 39 5 6" xfId="29740" xr:uid="{00000000-0005-0000-0000-000053740000}"/>
    <cellStyle name="Normal 39 5 6 2" xfId="29741" xr:uid="{00000000-0005-0000-0000-000054740000}"/>
    <cellStyle name="Normal 39 5 7" xfId="29742" xr:uid="{00000000-0005-0000-0000-000055740000}"/>
    <cellStyle name="Normal 39 5 8" xfId="29743" xr:uid="{00000000-0005-0000-0000-000056740000}"/>
    <cellStyle name="Normal 39 5 9" xfId="29744" xr:uid="{00000000-0005-0000-0000-000057740000}"/>
    <cellStyle name="Normal 39 5_Lcc_inputs" xfId="29745" xr:uid="{00000000-0005-0000-0000-000058740000}"/>
    <cellStyle name="Normal 39 6" xfId="29746" xr:uid="{00000000-0005-0000-0000-000059740000}"/>
    <cellStyle name="Normal 39 6 2" xfId="29747" xr:uid="{00000000-0005-0000-0000-00005A740000}"/>
    <cellStyle name="Normal 39 6 2 2" xfId="29748" xr:uid="{00000000-0005-0000-0000-00005B740000}"/>
    <cellStyle name="Normal 39 6 2 2 2" xfId="29749" xr:uid="{00000000-0005-0000-0000-00005C740000}"/>
    <cellStyle name="Normal 39 6 2 2 2 2" xfId="29750" xr:uid="{00000000-0005-0000-0000-00005D740000}"/>
    <cellStyle name="Normal 39 6 2 2 2 2 2" xfId="29751" xr:uid="{00000000-0005-0000-0000-00005E740000}"/>
    <cellStyle name="Normal 39 6 2 2 2 3" xfId="29752" xr:uid="{00000000-0005-0000-0000-00005F740000}"/>
    <cellStyle name="Normal 39 6 2 2 3" xfId="29753" xr:uid="{00000000-0005-0000-0000-000060740000}"/>
    <cellStyle name="Normal 39 6 2 2 3 2" xfId="29754" xr:uid="{00000000-0005-0000-0000-000061740000}"/>
    <cellStyle name="Normal 39 6 2 2 3 2 2" xfId="29755" xr:uid="{00000000-0005-0000-0000-000062740000}"/>
    <cellStyle name="Normal 39 6 2 2 3 3" xfId="29756" xr:uid="{00000000-0005-0000-0000-000063740000}"/>
    <cellStyle name="Normal 39 6 2 2 4" xfId="29757" xr:uid="{00000000-0005-0000-0000-000064740000}"/>
    <cellStyle name="Normal 39 6 2 2 4 2" xfId="29758" xr:uid="{00000000-0005-0000-0000-000065740000}"/>
    <cellStyle name="Normal 39 6 2 2 5" xfId="29759" xr:uid="{00000000-0005-0000-0000-000066740000}"/>
    <cellStyle name="Normal 39 6 2 2_Lcc_inputs" xfId="29760" xr:uid="{00000000-0005-0000-0000-000067740000}"/>
    <cellStyle name="Normal 39 6 2 3" xfId="29761" xr:uid="{00000000-0005-0000-0000-000068740000}"/>
    <cellStyle name="Normal 39 6 2 3 2" xfId="29762" xr:uid="{00000000-0005-0000-0000-000069740000}"/>
    <cellStyle name="Normal 39 6 2 3 2 2" xfId="29763" xr:uid="{00000000-0005-0000-0000-00006A740000}"/>
    <cellStyle name="Normal 39 6 2 3 2 3" xfId="29764" xr:uid="{00000000-0005-0000-0000-00006B740000}"/>
    <cellStyle name="Normal 39 6 2 3 3" xfId="29765" xr:uid="{00000000-0005-0000-0000-00006C740000}"/>
    <cellStyle name="Normal 39 6 2 3 4" xfId="29766" xr:uid="{00000000-0005-0000-0000-00006D740000}"/>
    <cellStyle name="Normal 39 6 2 3_Lcc_inputs" xfId="29767" xr:uid="{00000000-0005-0000-0000-00006E740000}"/>
    <cellStyle name="Normal 39 6 2 4" xfId="29768" xr:uid="{00000000-0005-0000-0000-00006F740000}"/>
    <cellStyle name="Normal 39 6 2 4 2" xfId="29769" xr:uid="{00000000-0005-0000-0000-000070740000}"/>
    <cellStyle name="Normal 39 6 2 4 2 2" xfId="29770" xr:uid="{00000000-0005-0000-0000-000071740000}"/>
    <cellStyle name="Normal 39 6 2 4 3" xfId="29771" xr:uid="{00000000-0005-0000-0000-000072740000}"/>
    <cellStyle name="Normal 39 6 2 5" xfId="29772" xr:uid="{00000000-0005-0000-0000-000073740000}"/>
    <cellStyle name="Normal 39 6 2 5 2" xfId="29773" xr:uid="{00000000-0005-0000-0000-000074740000}"/>
    <cellStyle name="Normal 39 6 2 6" xfId="29774" xr:uid="{00000000-0005-0000-0000-000075740000}"/>
    <cellStyle name="Normal 39 6 2 7" xfId="29775" xr:uid="{00000000-0005-0000-0000-000076740000}"/>
    <cellStyle name="Normal 39 6 2 8" xfId="29776" xr:uid="{00000000-0005-0000-0000-000077740000}"/>
    <cellStyle name="Normal 39 6 2_Lcc_inputs" xfId="29777" xr:uid="{00000000-0005-0000-0000-000078740000}"/>
    <cellStyle name="Normal 39 6 3" xfId="29778" xr:uid="{00000000-0005-0000-0000-000079740000}"/>
    <cellStyle name="Normal 39 6 3 2" xfId="29779" xr:uid="{00000000-0005-0000-0000-00007A740000}"/>
    <cellStyle name="Normal 39 6 3 2 2" xfId="29780" xr:uid="{00000000-0005-0000-0000-00007B740000}"/>
    <cellStyle name="Normal 39 6 3 2 2 2" xfId="29781" xr:uid="{00000000-0005-0000-0000-00007C740000}"/>
    <cellStyle name="Normal 39 6 3 2 3" xfId="29782" xr:uid="{00000000-0005-0000-0000-00007D740000}"/>
    <cellStyle name="Normal 39 6 3 3" xfId="29783" xr:uid="{00000000-0005-0000-0000-00007E740000}"/>
    <cellStyle name="Normal 39 6 3 3 2" xfId="29784" xr:uid="{00000000-0005-0000-0000-00007F740000}"/>
    <cellStyle name="Normal 39 6 3 3 2 2" xfId="29785" xr:uid="{00000000-0005-0000-0000-000080740000}"/>
    <cellStyle name="Normal 39 6 3 3 3" xfId="29786" xr:uid="{00000000-0005-0000-0000-000081740000}"/>
    <cellStyle name="Normal 39 6 3 4" xfId="29787" xr:uid="{00000000-0005-0000-0000-000082740000}"/>
    <cellStyle name="Normal 39 6 3 4 2" xfId="29788" xr:uid="{00000000-0005-0000-0000-000083740000}"/>
    <cellStyle name="Normal 39 6 3 5" xfId="29789" xr:uid="{00000000-0005-0000-0000-000084740000}"/>
    <cellStyle name="Normal 39 6 3_Lcc_inputs" xfId="29790" xr:uid="{00000000-0005-0000-0000-000085740000}"/>
    <cellStyle name="Normal 39 6 4" xfId="29791" xr:uid="{00000000-0005-0000-0000-000086740000}"/>
    <cellStyle name="Normal 39 6 4 2" xfId="29792" xr:uid="{00000000-0005-0000-0000-000087740000}"/>
    <cellStyle name="Normal 39 6 4 2 2" xfId="29793" xr:uid="{00000000-0005-0000-0000-000088740000}"/>
    <cellStyle name="Normal 39 6 4 2 3" xfId="29794" xr:uid="{00000000-0005-0000-0000-000089740000}"/>
    <cellStyle name="Normal 39 6 4 3" xfId="29795" xr:uid="{00000000-0005-0000-0000-00008A740000}"/>
    <cellStyle name="Normal 39 6 4 4" xfId="29796" xr:uid="{00000000-0005-0000-0000-00008B740000}"/>
    <cellStyle name="Normal 39 6 4_Lcc_inputs" xfId="29797" xr:uid="{00000000-0005-0000-0000-00008C740000}"/>
    <cellStyle name="Normal 39 6 5" xfId="29798" xr:uid="{00000000-0005-0000-0000-00008D740000}"/>
    <cellStyle name="Normal 39 6 5 2" xfId="29799" xr:uid="{00000000-0005-0000-0000-00008E740000}"/>
    <cellStyle name="Normal 39 6 5 2 2" xfId="29800" xr:uid="{00000000-0005-0000-0000-00008F740000}"/>
    <cellStyle name="Normal 39 6 5 3" xfId="29801" xr:uid="{00000000-0005-0000-0000-000090740000}"/>
    <cellStyle name="Normal 39 6 6" xfId="29802" xr:uid="{00000000-0005-0000-0000-000091740000}"/>
    <cellStyle name="Normal 39 6 6 2" xfId="29803" xr:uid="{00000000-0005-0000-0000-000092740000}"/>
    <cellStyle name="Normal 39 6 7" xfId="29804" xr:uid="{00000000-0005-0000-0000-000093740000}"/>
    <cellStyle name="Normal 39 6 8" xfId="29805" xr:uid="{00000000-0005-0000-0000-000094740000}"/>
    <cellStyle name="Normal 39 6 9" xfId="29806" xr:uid="{00000000-0005-0000-0000-000095740000}"/>
    <cellStyle name="Normal 39 6_Lcc_inputs" xfId="29807" xr:uid="{00000000-0005-0000-0000-000096740000}"/>
    <cellStyle name="Normal 39 7" xfId="29808" xr:uid="{00000000-0005-0000-0000-000097740000}"/>
    <cellStyle name="Normal 39 7 2" xfId="29809" xr:uid="{00000000-0005-0000-0000-000098740000}"/>
    <cellStyle name="Normal 39 7 2 2" xfId="29810" xr:uid="{00000000-0005-0000-0000-000099740000}"/>
    <cellStyle name="Normal 39 7 2 2 2" xfId="29811" xr:uid="{00000000-0005-0000-0000-00009A740000}"/>
    <cellStyle name="Normal 39 7 2 2 2 2" xfId="29812" xr:uid="{00000000-0005-0000-0000-00009B740000}"/>
    <cellStyle name="Normal 39 7 2 2 2 2 2" xfId="29813" xr:uid="{00000000-0005-0000-0000-00009C740000}"/>
    <cellStyle name="Normal 39 7 2 2 2 3" xfId="29814" xr:uid="{00000000-0005-0000-0000-00009D740000}"/>
    <cellStyle name="Normal 39 7 2 2 3" xfId="29815" xr:uid="{00000000-0005-0000-0000-00009E740000}"/>
    <cellStyle name="Normal 39 7 2 2 3 2" xfId="29816" xr:uid="{00000000-0005-0000-0000-00009F740000}"/>
    <cellStyle name="Normal 39 7 2 2 3 2 2" xfId="29817" xr:uid="{00000000-0005-0000-0000-0000A0740000}"/>
    <cellStyle name="Normal 39 7 2 2 3 3" xfId="29818" xr:uid="{00000000-0005-0000-0000-0000A1740000}"/>
    <cellStyle name="Normal 39 7 2 2 4" xfId="29819" xr:uid="{00000000-0005-0000-0000-0000A2740000}"/>
    <cellStyle name="Normal 39 7 2 2 4 2" xfId="29820" xr:uid="{00000000-0005-0000-0000-0000A3740000}"/>
    <cellStyle name="Normal 39 7 2 2 5" xfId="29821" xr:uid="{00000000-0005-0000-0000-0000A4740000}"/>
    <cellStyle name="Normal 39 7 2 2_Lcc_inputs" xfId="29822" xr:uid="{00000000-0005-0000-0000-0000A5740000}"/>
    <cellStyle name="Normal 39 7 2 3" xfId="29823" xr:uid="{00000000-0005-0000-0000-0000A6740000}"/>
    <cellStyle name="Normal 39 7 2 3 2" xfId="29824" xr:uid="{00000000-0005-0000-0000-0000A7740000}"/>
    <cellStyle name="Normal 39 7 2 3 2 2" xfId="29825" xr:uid="{00000000-0005-0000-0000-0000A8740000}"/>
    <cellStyle name="Normal 39 7 2 3 2 3" xfId="29826" xr:uid="{00000000-0005-0000-0000-0000A9740000}"/>
    <cellStyle name="Normal 39 7 2 3 3" xfId="29827" xr:uid="{00000000-0005-0000-0000-0000AA740000}"/>
    <cellStyle name="Normal 39 7 2 3 4" xfId="29828" xr:uid="{00000000-0005-0000-0000-0000AB740000}"/>
    <cellStyle name="Normal 39 7 2 3_Lcc_inputs" xfId="29829" xr:uid="{00000000-0005-0000-0000-0000AC740000}"/>
    <cellStyle name="Normal 39 7 2 4" xfId="29830" xr:uid="{00000000-0005-0000-0000-0000AD740000}"/>
    <cellStyle name="Normal 39 7 2 4 2" xfId="29831" xr:uid="{00000000-0005-0000-0000-0000AE740000}"/>
    <cellStyle name="Normal 39 7 2 4 2 2" xfId="29832" xr:uid="{00000000-0005-0000-0000-0000AF740000}"/>
    <cellStyle name="Normal 39 7 2 4 3" xfId="29833" xr:uid="{00000000-0005-0000-0000-0000B0740000}"/>
    <cellStyle name="Normal 39 7 2 5" xfId="29834" xr:uid="{00000000-0005-0000-0000-0000B1740000}"/>
    <cellStyle name="Normal 39 7 2 5 2" xfId="29835" xr:uid="{00000000-0005-0000-0000-0000B2740000}"/>
    <cellStyle name="Normal 39 7 2 6" xfId="29836" xr:uid="{00000000-0005-0000-0000-0000B3740000}"/>
    <cellStyle name="Normal 39 7 2 7" xfId="29837" xr:uid="{00000000-0005-0000-0000-0000B4740000}"/>
    <cellStyle name="Normal 39 7 2 8" xfId="29838" xr:uid="{00000000-0005-0000-0000-0000B5740000}"/>
    <cellStyle name="Normal 39 7 2_Lcc_inputs" xfId="29839" xr:uid="{00000000-0005-0000-0000-0000B6740000}"/>
    <cellStyle name="Normal 39 7 3" xfId="29840" xr:uid="{00000000-0005-0000-0000-0000B7740000}"/>
    <cellStyle name="Normal 39 7 3 2" xfId="29841" xr:uid="{00000000-0005-0000-0000-0000B8740000}"/>
    <cellStyle name="Normal 39 7 3 2 2" xfId="29842" xr:uid="{00000000-0005-0000-0000-0000B9740000}"/>
    <cellStyle name="Normal 39 7 3 2 2 2" xfId="29843" xr:uid="{00000000-0005-0000-0000-0000BA740000}"/>
    <cellStyle name="Normal 39 7 3 2 3" xfId="29844" xr:uid="{00000000-0005-0000-0000-0000BB740000}"/>
    <cellStyle name="Normal 39 7 3 3" xfId="29845" xr:uid="{00000000-0005-0000-0000-0000BC740000}"/>
    <cellStyle name="Normal 39 7 3 3 2" xfId="29846" xr:uid="{00000000-0005-0000-0000-0000BD740000}"/>
    <cellStyle name="Normal 39 7 3 3 2 2" xfId="29847" xr:uid="{00000000-0005-0000-0000-0000BE740000}"/>
    <cellStyle name="Normal 39 7 3 3 3" xfId="29848" xr:uid="{00000000-0005-0000-0000-0000BF740000}"/>
    <cellStyle name="Normal 39 7 3 4" xfId="29849" xr:uid="{00000000-0005-0000-0000-0000C0740000}"/>
    <cellStyle name="Normal 39 7 3 4 2" xfId="29850" xr:uid="{00000000-0005-0000-0000-0000C1740000}"/>
    <cellStyle name="Normal 39 7 3 5" xfId="29851" xr:uid="{00000000-0005-0000-0000-0000C2740000}"/>
    <cellStyle name="Normal 39 7 3_Lcc_inputs" xfId="29852" xr:uid="{00000000-0005-0000-0000-0000C3740000}"/>
    <cellStyle name="Normal 39 7 4" xfId="29853" xr:uid="{00000000-0005-0000-0000-0000C4740000}"/>
    <cellStyle name="Normal 39 7 4 2" xfId="29854" xr:uid="{00000000-0005-0000-0000-0000C5740000}"/>
    <cellStyle name="Normal 39 7 4 2 2" xfId="29855" xr:uid="{00000000-0005-0000-0000-0000C6740000}"/>
    <cellStyle name="Normal 39 7 4 2 3" xfId="29856" xr:uid="{00000000-0005-0000-0000-0000C7740000}"/>
    <cellStyle name="Normal 39 7 4 3" xfId="29857" xr:uid="{00000000-0005-0000-0000-0000C8740000}"/>
    <cellStyle name="Normal 39 7 4 4" xfId="29858" xr:uid="{00000000-0005-0000-0000-0000C9740000}"/>
    <cellStyle name="Normal 39 7 4_Lcc_inputs" xfId="29859" xr:uid="{00000000-0005-0000-0000-0000CA740000}"/>
    <cellStyle name="Normal 39 7 5" xfId="29860" xr:uid="{00000000-0005-0000-0000-0000CB740000}"/>
    <cellStyle name="Normal 39 7 5 2" xfId="29861" xr:uid="{00000000-0005-0000-0000-0000CC740000}"/>
    <cellStyle name="Normal 39 7 5 2 2" xfId="29862" xr:uid="{00000000-0005-0000-0000-0000CD740000}"/>
    <cellStyle name="Normal 39 7 5 3" xfId="29863" xr:uid="{00000000-0005-0000-0000-0000CE740000}"/>
    <cellStyle name="Normal 39 7 6" xfId="29864" xr:uid="{00000000-0005-0000-0000-0000CF740000}"/>
    <cellStyle name="Normal 39 7 6 2" xfId="29865" xr:uid="{00000000-0005-0000-0000-0000D0740000}"/>
    <cellStyle name="Normal 39 7 7" xfId="29866" xr:uid="{00000000-0005-0000-0000-0000D1740000}"/>
    <cellStyle name="Normal 39 7 8" xfId="29867" xr:uid="{00000000-0005-0000-0000-0000D2740000}"/>
    <cellStyle name="Normal 39 7 9" xfId="29868" xr:uid="{00000000-0005-0000-0000-0000D3740000}"/>
    <cellStyle name="Normal 39 7_Lcc_inputs" xfId="29869" xr:uid="{00000000-0005-0000-0000-0000D4740000}"/>
    <cellStyle name="Normal 39 8" xfId="29870" xr:uid="{00000000-0005-0000-0000-0000D5740000}"/>
    <cellStyle name="Normal 39 8 2" xfId="29871" xr:uid="{00000000-0005-0000-0000-0000D6740000}"/>
    <cellStyle name="Normal 39 8 2 2" xfId="29872" xr:uid="{00000000-0005-0000-0000-0000D7740000}"/>
    <cellStyle name="Normal 39 8 2 2 2" xfId="29873" xr:uid="{00000000-0005-0000-0000-0000D8740000}"/>
    <cellStyle name="Normal 39 8 2 2 2 2" xfId="29874" xr:uid="{00000000-0005-0000-0000-0000D9740000}"/>
    <cellStyle name="Normal 39 8 2 2 3" xfId="29875" xr:uid="{00000000-0005-0000-0000-0000DA740000}"/>
    <cellStyle name="Normal 39 8 2 3" xfId="29876" xr:uid="{00000000-0005-0000-0000-0000DB740000}"/>
    <cellStyle name="Normal 39 8 2 3 2" xfId="29877" xr:uid="{00000000-0005-0000-0000-0000DC740000}"/>
    <cellStyle name="Normal 39 8 2 3 2 2" xfId="29878" xr:uid="{00000000-0005-0000-0000-0000DD740000}"/>
    <cellStyle name="Normal 39 8 2 3 3" xfId="29879" xr:uid="{00000000-0005-0000-0000-0000DE740000}"/>
    <cellStyle name="Normal 39 8 2 4" xfId="29880" xr:uid="{00000000-0005-0000-0000-0000DF740000}"/>
    <cellStyle name="Normal 39 8 2 4 2" xfId="29881" xr:uid="{00000000-0005-0000-0000-0000E0740000}"/>
    <cellStyle name="Normal 39 8 2 5" xfId="29882" xr:uid="{00000000-0005-0000-0000-0000E1740000}"/>
    <cellStyle name="Normal 39 8 2_Lcc_inputs" xfId="29883" xr:uid="{00000000-0005-0000-0000-0000E2740000}"/>
    <cellStyle name="Normal 39 8 3" xfId="29884" xr:uid="{00000000-0005-0000-0000-0000E3740000}"/>
    <cellStyle name="Normal 39 8 3 2" xfId="29885" xr:uid="{00000000-0005-0000-0000-0000E4740000}"/>
    <cellStyle name="Normal 39 8 3 2 2" xfId="29886" xr:uid="{00000000-0005-0000-0000-0000E5740000}"/>
    <cellStyle name="Normal 39 8 3 2 3" xfId="29887" xr:uid="{00000000-0005-0000-0000-0000E6740000}"/>
    <cellStyle name="Normal 39 8 3 3" xfId="29888" xr:uid="{00000000-0005-0000-0000-0000E7740000}"/>
    <cellStyle name="Normal 39 8 3 4" xfId="29889" xr:uid="{00000000-0005-0000-0000-0000E8740000}"/>
    <cellStyle name="Normal 39 8 3_Lcc_inputs" xfId="29890" xr:uid="{00000000-0005-0000-0000-0000E9740000}"/>
    <cellStyle name="Normal 39 8 4" xfId="29891" xr:uid="{00000000-0005-0000-0000-0000EA740000}"/>
    <cellStyle name="Normal 39 8 4 2" xfId="29892" xr:uid="{00000000-0005-0000-0000-0000EB740000}"/>
    <cellStyle name="Normal 39 8 4 2 2" xfId="29893" xr:uid="{00000000-0005-0000-0000-0000EC740000}"/>
    <cellStyle name="Normal 39 8 4 3" xfId="29894" xr:uid="{00000000-0005-0000-0000-0000ED740000}"/>
    <cellStyle name="Normal 39 8 5" xfId="29895" xr:uid="{00000000-0005-0000-0000-0000EE740000}"/>
    <cellStyle name="Normal 39 8 5 2" xfId="29896" xr:uid="{00000000-0005-0000-0000-0000EF740000}"/>
    <cellStyle name="Normal 39 8 6" xfId="29897" xr:uid="{00000000-0005-0000-0000-0000F0740000}"/>
    <cellStyle name="Normal 39 8 7" xfId="29898" xr:uid="{00000000-0005-0000-0000-0000F1740000}"/>
    <cellStyle name="Normal 39 8 8" xfId="29899" xr:uid="{00000000-0005-0000-0000-0000F2740000}"/>
    <cellStyle name="Normal 39 8_Lcc_inputs" xfId="29900" xr:uid="{00000000-0005-0000-0000-0000F3740000}"/>
    <cellStyle name="Normal 39 9" xfId="29901" xr:uid="{00000000-0005-0000-0000-0000F4740000}"/>
    <cellStyle name="Normal 39 9 2" xfId="29902" xr:uid="{00000000-0005-0000-0000-0000F5740000}"/>
    <cellStyle name="Normal 39 9 2 2" xfId="29903" xr:uid="{00000000-0005-0000-0000-0000F6740000}"/>
    <cellStyle name="Normal 39 9 2 2 2" xfId="29904" xr:uid="{00000000-0005-0000-0000-0000F7740000}"/>
    <cellStyle name="Normal 39 9 2 2 2 2" xfId="29905" xr:uid="{00000000-0005-0000-0000-0000F8740000}"/>
    <cellStyle name="Normal 39 9 2 2 3" xfId="29906" xr:uid="{00000000-0005-0000-0000-0000F9740000}"/>
    <cellStyle name="Normal 39 9 2 3" xfId="29907" xr:uid="{00000000-0005-0000-0000-0000FA740000}"/>
    <cellStyle name="Normal 39 9 2 3 2" xfId="29908" xr:uid="{00000000-0005-0000-0000-0000FB740000}"/>
    <cellStyle name="Normal 39 9 2 3 2 2" xfId="29909" xr:uid="{00000000-0005-0000-0000-0000FC740000}"/>
    <cellStyle name="Normal 39 9 2 3 3" xfId="29910" xr:uid="{00000000-0005-0000-0000-0000FD740000}"/>
    <cellStyle name="Normal 39 9 2 4" xfId="29911" xr:uid="{00000000-0005-0000-0000-0000FE740000}"/>
    <cellStyle name="Normal 39 9 2 4 2" xfId="29912" xr:uid="{00000000-0005-0000-0000-0000FF740000}"/>
    <cellStyle name="Normal 39 9 2 5" xfId="29913" xr:uid="{00000000-0005-0000-0000-000000750000}"/>
    <cellStyle name="Normal 39 9 2_Lcc_inputs" xfId="29914" xr:uid="{00000000-0005-0000-0000-000001750000}"/>
    <cellStyle name="Normal 39 9 3" xfId="29915" xr:uid="{00000000-0005-0000-0000-000002750000}"/>
    <cellStyle name="Normal 39 9 3 2" xfId="29916" xr:uid="{00000000-0005-0000-0000-000003750000}"/>
    <cellStyle name="Normal 39 9 3 2 2" xfId="29917" xr:uid="{00000000-0005-0000-0000-000004750000}"/>
    <cellStyle name="Normal 39 9 3 2 3" xfId="29918" xr:uid="{00000000-0005-0000-0000-000005750000}"/>
    <cellStyle name="Normal 39 9 3 3" xfId="29919" xr:uid="{00000000-0005-0000-0000-000006750000}"/>
    <cellStyle name="Normal 39 9 3 4" xfId="29920" xr:uid="{00000000-0005-0000-0000-000007750000}"/>
    <cellStyle name="Normal 39 9 3_Lcc_inputs" xfId="29921" xr:uid="{00000000-0005-0000-0000-000008750000}"/>
    <cellStyle name="Normal 39 9 4" xfId="29922" xr:uid="{00000000-0005-0000-0000-000009750000}"/>
    <cellStyle name="Normal 39 9 4 2" xfId="29923" xr:uid="{00000000-0005-0000-0000-00000A750000}"/>
    <cellStyle name="Normal 39 9 4 2 2" xfId="29924" xr:uid="{00000000-0005-0000-0000-00000B750000}"/>
    <cellStyle name="Normal 39 9 4 3" xfId="29925" xr:uid="{00000000-0005-0000-0000-00000C750000}"/>
    <cellStyle name="Normal 39 9 5" xfId="29926" xr:uid="{00000000-0005-0000-0000-00000D750000}"/>
    <cellStyle name="Normal 39 9 5 2" xfId="29927" xr:uid="{00000000-0005-0000-0000-00000E750000}"/>
    <cellStyle name="Normal 39 9 6" xfId="29928" xr:uid="{00000000-0005-0000-0000-00000F750000}"/>
    <cellStyle name="Normal 39 9 7" xfId="29929" xr:uid="{00000000-0005-0000-0000-000010750000}"/>
    <cellStyle name="Normal 39 9 8" xfId="29930" xr:uid="{00000000-0005-0000-0000-000011750000}"/>
    <cellStyle name="Normal 39 9_Lcc_inputs" xfId="29931" xr:uid="{00000000-0005-0000-0000-000012750000}"/>
    <cellStyle name="Normal 39_Lcc_inputs" xfId="29932" xr:uid="{00000000-0005-0000-0000-000013750000}"/>
    <cellStyle name="Normal 4" xfId="14" xr:uid="{00000000-0005-0000-0000-000014750000}"/>
    <cellStyle name="Normal 4 10" xfId="29933" xr:uid="{00000000-0005-0000-0000-000015750000}"/>
    <cellStyle name="Normal 4 10 2" xfId="29934" xr:uid="{00000000-0005-0000-0000-000016750000}"/>
    <cellStyle name="Normal 4 10 2 2" xfId="29935" xr:uid="{00000000-0005-0000-0000-000017750000}"/>
    <cellStyle name="Normal 4 10 2 3" xfId="29936" xr:uid="{00000000-0005-0000-0000-000018750000}"/>
    <cellStyle name="Normal 4 10 3" xfId="29937" xr:uid="{00000000-0005-0000-0000-000019750000}"/>
    <cellStyle name="Normal 4 10 3 2" xfId="29938" xr:uid="{00000000-0005-0000-0000-00001A750000}"/>
    <cellStyle name="Normal 4 10 4" xfId="29939" xr:uid="{00000000-0005-0000-0000-00001B750000}"/>
    <cellStyle name="Normal 4 10_Lcc_inputs" xfId="29940" xr:uid="{00000000-0005-0000-0000-00001C750000}"/>
    <cellStyle name="Normal 4 11" xfId="29941" xr:uid="{00000000-0005-0000-0000-00001D750000}"/>
    <cellStyle name="Normal 4 12" xfId="29942" xr:uid="{00000000-0005-0000-0000-00001E750000}"/>
    <cellStyle name="Normal 4 13" xfId="29943" xr:uid="{00000000-0005-0000-0000-00001F750000}"/>
    <cellStyle name="Normal 4 14" xfId="29944" xr:uid="{00000000-0005-0000-0000-000020750000}"/>
    <cellStyle name="Normal 4 15" xfId="29945" xr:uid="{00000000-0005-0000-0000-000021750000}"/>
    <cellStyle name="Normal 4 16" xfId="29946" xr:uid="{00000000-0005-0000-0000-000022750000}"/>
    <cellStyle name="Normal 4 17" xfId="29947" xr:uid="{00000000-0005-0000-0000-000023750000}"/>
    <cellStyle name="Normal 4 18" xfId="29948" xr:uid="{00000000-0005-0000-0000-000024750000}"/>
    <cellStyle name="Normal 4 19" xfId="29949" xr:uid="{00000000-0005-0000-0000-000025750000}"/>
    <cellStyle name="Normal 4 2" xfId="29950" xr:uid="{00000000-0005-0000-0000-000026750000}"/>
    <cellStyle name="Normal 4 2 2" xfId="29951" xr:uid="{00000000-0005-0000-0000-000027750000}"/>
    <cellStyle name="Normal 4 2 2 2" xfId="29952" xr:uid="{00000000-0005-0000-0000-000028750000}"/>
    <cellStyle name="Normal 4 2 2 2 2" xfId="29953" xr:uid="{00000000-0005-0000-0000-000029750000}"/>
    <cellStyle name="Normal 4 2 2 2 2 2" xfId="29954" xr:uid="{00000000-0005-0000-0000-00002A750000}"/>
    <cellStyle name="Normal 4 2 2 2 2 3" xfId="29955" xr:uid="{00000000-0005-0000-0000-00002B750000}"/>
    <cellStyle name="Normal 4 2 2 2 3" xfId="29956" xr:uid="{00000000-0005-0000-0000-00002C750000}"/>
    <cellStyle name="Normal 4 2 2 2 3 2" xfId="29957" xr:uid="{00000000-0005-0000-0000-00002D750000}"/>
    <cellStyle name="Normal 4 2 2 2 4" xfId="29958" xr:uid="{00000000-0005-0000-0000-00002E750000}"/>
    <cellStyle name="Normal 4 2 2 2 5" xfId="29959" xr:uid="{00000000-0005-0000-0000-00002F750000}"/>
    <cellStyle name="Normal 4 2 2 2_Lcc_inputs" xfId="29960" xr:uid="{00000000-0005-0000-0000-000030750000}"/>
    <cellStyle name="Normal 4 2 2 3" xfId="29961" xr:uid="{00000000-0005-0000-0000-000031750000}"/>
    <cellStyle name="Normal 4 2 2 3 2" xfId="29962" xr:uid="{00000000-0005-0000-0000-000032750000}"/>
    <cellStyle name="Normal 4 2 2 3 2 2" xfId="29963" xr:uid="{00000000-0005-0000-0000-000033750000}"/>
    <cellStyle name="Normal 4 2 2 3 3" xfId="29964" xr:uid="{00000000-0005-0000-0000-000034750000}"/>
    <cellStyle name="Normal 4 2 2 3 4" xfId="29965" xr:uid="{00000000-0005-0000-0000-000035750000}"/>
    <cellStyle name="Normal 4 2 2 3_Lcc_inputs" xfId="29966" xr:uid="{00000000-0005-0000-0000-000036750000}"/>
    <cellStyle name="Normal 4 2 2 4" xfId="29967" xr:uid="{00000000-0005-0000-0000-000037750000}"/>
    <cellStyle name="Normal 4 2 2 4 2" xfId="29968" xr:uid="{00000000-0005-0000-0000-000038750000}"/>
    <cellStyle name="Normal 4 2 2 4 3" xfId="29969" xr:uid="{00000000-0005-0000-0000-000039750000}"/>
    <cellStyle name="Normal 4 2 2 5" xfId="29970" xr:uid="{00000000-0005-0000-0000-00003A750000}"/>
    <cellStyle name="Normal 4 2 2 5 2" xfId="29971" xr:uid="{00000000-0005-0000-0000-00003B750000}"/>
    <cellStyle name="Normal 4 2 2 6" xfId="29972" xr:uid="{00000000-0005-0000-0000-00003C750000}"/>
    <cellStyle name="Normal 4 2 2 7" xfId="29973" xr:uid="{00000000-0005-0000-0000-00003D750000}"/>
    <cellStyle name="Normal 4 2 2 8" xfId="29974" xr:uid="{00000000-0005-0000-0000-00003E750000}"/>
    <cellStyle name="Normal 4 2 2_Lcc_inputs" xfId="29975" xr:uid="{00000000-0005-0000-0000-00003F750000}"/>
    <cellStyle name="Normal 4 2 3" xfId="29976" xr:uid="{00000000-0005-0000-0000-000040750000}"/>
    <cellStyle name="Normal 4 2 3 2" xfId="29977" xr:uid="{00000000-0005-0000-0000-000041750000}"/>
    <cellStyle name="Normal 4 2 3 2 2" xfId="29978" xr:uid="{00000000-0005-0000-0000-000042750000}"/>
    <cellStyle name="Normal 4 2 3 2 3" xfId="29979" xr:uid="{00000000-0005-0000-0000-000043750000}"/>
    <cellStyle name="Normal 4 2 3 3" xfId="29980" xr:uid="{00000000-0005-0000-0000-000044750000}"/>
    <cellStyle name="Normal 4 2 3 3 2" xfId="29981" xr:uid="{00000000-0005-0000-0000-000045750000}"/>
    <cellStyle name="Normal 4 2 3 4" xfId="29982" xr:uid="{00000000-0005-0000-0000-000046750000}"/>
    <cellStyle name="Normal 4 2 3 5" xfId="29983" xr:uid="{00000000-0005-0000-0000-000047750000}"/>
    <cellStyle name="Normal 4 2 3_Lcc_inputs" xfId="29984" xr:uid="{00000000-0005-0000-0000-000048750000}"/>
    <cellStyle name="Normal 4 2 4" xfId="29985" xr:uid="{00000000-0005-0000-0000-000049750000}"/>
    <cellStyle name="Normal 4 2 4 2" xfId="29986" xr:uid="{00000000-0005-0000-0000-00004A750000}"/>
    <cellStyle name="Normal 4 2 4 2 2" xfId="29987" xr:uid="{00000000-0005-0000-0000-00004B750000}"/>
    <cellStyle name="Normal 4 2 4 2 3" xfId="29988" xr:uid="{00000000-0005-0000-0000-00004C750000}"/>
    <cellStyle name="Normal 4 2 4 3" xfId="29989" xr:uid="{00000000-0005-0000-0000-00004D750000}"/>
    <cellStyle name="Normal 4 2 4 3 2" xfId="29990" xr:uid="{00000000-0005-0000-0000-00004E750000}"/>
    <cellStyle name="Normal 4 2 4 4" xfId="29991" xr:uid="{00000000-0005-0000-0000-00004F750000}"/>
    <cellStyle name="Normal 4 2 4_Lcc_inputs" xfId="29992" xr:uid="{00000000-0005-0000-0000-000050750000}"/>
    <cellStyle name="Normal 4 2 5" xfId="29993" xr:uid="{00000000-0005-0000-0000-000051750000}"/>
    <cellStyle name="Normal 4 2 6" xfId="29994" xr:uid="{00000000-0005-0000-0000-000052750000}"/>
    <cellStyle name="Normal 4 2_Lcc_inputs" xfId="29995" xr:uid="{00000000-0005-0000-0000-000053750000}"/>
    <cellStyle name="Normal 4 20" xfId="29996" xr:uid="{00000000-0005-0000-0000-000054750000}"/>
    <cellStyle name="Normal 4 21" xfId="55297" xr:uid="{00000000-0005-0000-0000-000055750000}"/>
    <cellStyle name="Normal 4 22" xfId="55304" xr:uid="{00000000-0005-0000-0000-000056750000}"/>
    <cellStyle name="Normal 4 3" xfId="29997" xr:uid="{00000000-0005-0000-0000-000057750000}"/>
    <cellStyle name="Normal 4 3 10" xfId="29998" xr:uid="{00000000-0005-0000-0000-000058750000}"/>
    <cellStyle name="Normal 4 3 11" xfId="29999" xr:uid="{00000000-0005-0000-0000-000059750000}"/>
    <cellStyle name="Normal 4 3 2" xfId="30000" xr:uid="{00000000-0005-0000-0000-00005A750000}"/>
    <cellStyle name="Normal 4 3 2 2" xfId="30001" xr:uid="{00000000-0005-0000-0000-00005B750000}"/>
    <cellStyle name="Normal 4 3 2 2 2" xfId="30002" xr:uid="{00000000-0005-0000-0000-00005C750000}"/>
    <cellStyle name="Normal 4 3 2 2 3" xfId="30003" xr:uid="{00000000-0005-0000-0000-00005D750000}"/>
    <cellStyle name="Normal 4 3 2 2 3 2" xfId="30004" xr:uid="{00000000-0005-0000-0000-00005E750000}"/>
    <cellStyle name="Normal 4 3 2 2 3 2 2" xfId="30005" xr:uid="{00000000-0005-0000-0000-00005F750000}"/>
    <cellStyle name="Normal 4 3 2 2 3 2 2 2" xfId="30006" xr:uid="{00000000-0005-0000-0000-000060750000}"/>
    <cellStyle name="Normal 4 3 2 2 3 2 3" xfId="30007" xr:uid="{00000000-0005-0000-0000-000061750000}"/>
    <cellStyle name="Normal 4 3 2 2 3 3" xfId="30008" xr:uid="{00000000-0005-0000-0000-000062750000}"/>
    <cellStyle name="Normal 4 3 2 2 3 3 2" xfId="30009" xr:uid="{00000000-0005-0000-0000-000063750000}"/>
    <cellStyle name="Normal 4 3 2 2 3 3 2 2" xfId="30010" xr:uid="{00000000-0005-0000-0000-000064750000}"/>
    <cellStyle name="Normal 4 3 2 2 3 3 3" xfId="30011" xr:uid="{00000000-0005-0000-0000-000065750000}"/>
    <cellStyle name="Normal 4 3 2 2 3 4" xfId="30012" xr:uid="{00000000-0005-0000-0000-000066750000}"/>
    <cellStyle name="Normal 4 3 2 2 3 4 2" xfId="30013" xr:uid="{00000000-0005-0000-0000-000067750000}"/>
    <cellStyle name="Normal 4 3 2 2 3 5" xfId="30014" xr:uid="{00000000-0005-0000-0000-000068750000}"/>
    <cellStyle name="Normal 4 3 2 2 3_Lcc_inputs" xfId="30015" xr:uid="{00000000-0005-0000-0000-000069750000}"/>
    <cellStyle name="Normal 4 3 2 2 4" xfId="30016" xr:uid="{00000000-0005-0000-0000-00006A750000}"/>
    <cellStyle name="Normal 4 3 2 2 4 2" xfId="30017" xr:uid="{00000000-0005-0000-0000-00006B750000}"/>
    <cellStyle name="Normal 4 3 2 2 4 2 2" xfId="30018" xr:uid="{00000000-0005-0000-0000-00006C750000}"/>
    <cellStyle name="Normal 4 3 2 2 4 2 3" xfId="30019" xr:uid="{00000000-0005-0000-0000-00006D750000}"/>
    <cellStyle name="Normal 4 3 2 2 4 3" xfId="30020" xr:uid="{00000000-0005-0000-0000-00006E750000}"/>
    <cellStyle name="Normal 4 3 2 2 4 4" xfId="30021" xr:uid="{00000000-0005-0000-0000-00006F750000}"/>
    <cellStyle name="Normal 4 3 2 2 4_Lcc_inputs" xfId="30022" xr:uid="{00000000-0005-0000-0000-000070750000}"/>
    <cellStyle name="Normal 4 3 2 2 5" xfId="30023" xr:uid="{00000000-0005-0000-0000-000071750000}"/>
    <cellStyle name="Normal 4 3 2 2 5 2" xfId="30024" xr:uid="{00000000-0005-0000-0000-000072750000}"/>
    <cellStyle name="Normal 4 3 2 2 5 2 2" xfId="30025" xr:uid="{00000000-0005-0000-0000-000073750000}"/>
    <cellStyle name="Normal 4 3 2 2 5 3" xfId="30026" xr:uid="{00000000-0005-0000-0000-000074750000}"/>
    <cellStyle name="Normal 4 3 2 2 6" xfId="30027" xr:uid="{00000000-0005-0000-0000-000075750000}"/>
    <cellStyle name="Normal 4 3 2 2 6 2" xfId="30028" xr:uid="{00000000-0005-0000-0000-000076750000}"/>
    <cellStyle name="Normal 4 3 2 2 7" xfId="30029" xr:uid="{00000000-0005-0000-0000-000077750000}"/>
    <cellStyle name="Normal 4 3 2 2 8" xfId="30030" xr:uid="{00000000-0005-0000-0000-000078750000}"/>
    <cellStyle name="Normal 4 3 2 2 9" xfId="30031" xr:uid="{00000000-0005-0000-0000-000079750000}"/>
    <cellStyle name="Normal 4 3 2 2_Lcc_inputs" xfId="30032" xr:uid="{00000000-0005-0000-0000-00007A750000}"/>
    <cellStyle name="Normal 4 3 2 3" xfId="30033" xr:uid="{00000000-0005-0000-0000-00007B750000}"/>
    <cellStyle name="Normal 4 3 2 3 2" xfId="30034" xr:uid="{00000000-0005-0000-0000-00007C750000}"/>
    <cellStyle name="Normal 4 3 2 3 2 2" xfId="30035" xr:uid="{00000000-0005-0000-0000-00007D750000}"/>
    <cellStyle name="Normal 4 3 2 3 2 2 2" xfId="30036" xr:uid="{00000000-0005-0000-0000-00007E750000}"/>
    <cellStyle name="Normal 4 3 2 3 2 2 2 2" xfId="30037" xr:uid="{00000000-0005-0000-0000-00007F750000}"/>
    <cellStyle name="Normal 4 3 2 3 2 2 3" xfId="30038" xr:uid="{00000000-0005-0000-0000-000080750000}"/>
    <cellStyle name="Normal 4 3 2 3 2 3" xfId="30039" xr:uid="{00000000-0005-0000-0000-000081750000}"/>
    <cellStyle name="Normal 4 3 2 3 2 3 2" xfId="30040" xr:uid="{00000000-0005-0000-0000-000082750000}"/>
    <cellStyle name="Normal 4 3 2 3 2 3 2 2" xfId="30041" xr:uid="{00000000-0005-0000-0000-000083750000}"/>
    <cellStyle name="Normal 4 3 2 3 2 3 3" xfId="30042" xr:uid="{00000000-0005-0000-0000-000084750000}"/>
    <cellStyle name="Normal 4 3 2 3 2 4" xfId="30043" xr:uid="{00000000-0005-0000-0000-000085750000}"/>
    <cellStyle name="Normal 4 3 2 3 2 4 2" xfId="30044" xr:uid="{00000000-0005-0000-0000-000086750000}"/>
    <cellStyle name="Normal 4 3 2 3 2 5" xfId="30045" xr:uid="{00000000-0005-0000-0000-000087750000}"/>
    <cellStyle name="Normal 4 3 2 3 2_Lcc_inputs" xfId="30046" xr:uid="{00000000-0005-0000-0000-000088750000}"/>
    <cellStyle name="Normal 4 3 2 3 3" xfId="30047" xr:uid="{00000000-0005-0000-0000-000089750000}"/>
    <cellStyle name="Normal 4 3 2 3 3 2" xfId="30048" xr:uid="{00000000-0005-0000-0000-00008A750000}"/>
    <cellStyle name="Normal 4 3 2 3 3 2 2" xfId="30049" xr:uid="{00000000-0005-0000-0000-00008B750000}"/>
    <cellStyle name="Normal 4 3 2 3 3 2 3" xfId="30050" xr:uid="{00000000-0005-0000-0000-00008C750000}"/>
    <cellStyle name="Normal 4 3 2 3 3 3" xfId="30051" xr:uid="{00000000-0005-0000-0000-00008D750000}"/>
    <cellStyle name="Normal 4 3 2 3 3 4" xfId="30052" xr:uid="{00000000-0005-0000-0000-00008E750000}"/>
    <cellStyle name="Normal 4 3 2 3 3_Lcc_inputs" xfId="30053" xr:uid="{00000000-0005-0000-0000-00008F750000}"/>
    <cellStyle name="Normal 4 3 2 3 4" xfId="30054" xr:uid="{00000000-0005-0000-0000-000090750000}"/>
    <cellStyle name="Normal 4 3 2 3 4 2" xfId="30055" xr:uid="{00000000-0005-0000-0000-000091750000}"/>
    <cellStyle name="Normal 4 3 2 3 4 2 2" xfId="30056" xr:uid="{00000000-0005-0000-0000-000092750000}"/>
    <cellStyle name="Normal 4 3 2 3 4 3" xfId="30057" xr:uid="{00000000-0005-0000-0000-000093750000}"/>
    <cellStyle name="Normal 4 3 2 3 5" xfId="30058" xr:uid="{00000000-0005-0000-0000-000094750000}"/>
    <cellStyle name="Normal 4 3 2 3 5 2" xfId="30059" xr:uid="{00000000-0005-0000-0000-000095750000}"/>
    <cellStyle name="Normal 4 3 2 3 6" xfId="30060" xr:uid="{00000000-0005-0000-0000-000096750000}"/>
    <cellStyle name="Normal 4 3 2 3 7" xfId="30061" xr:uid="{00000000-0005-0000-0000-000097750000}"/>
    <cellStyle name="Normal 4 3 2 3 8" xfId="30062" xr:uid="{00000000-0005-0000-0000-000098750000}"/>
    <cellStyle name="Normal 4 3 2 3_Lcc_inputs" xfId="30063" xr:uid="{00000000-0005-0000-0000-000099750000}"/>
    <cellStyle name="Normal 4 3 2 4" xfId="30064" xr:uid="{00000000-0005-0000-0000-00009A750000}"/>
    <cellStyle name="Normal 4 3 2 5" xfId="30065" xr:uid="{00000000-0005-0000-0000-00009B750000}"/>
    <cellStyle name="Normal 4 3 2 6" xfId="30066" xr:uid="{00000000-0005-0000-0000-00009C750000}"/>
    <cellStyle name="Normal 4 3 2 7" xfId="30067" xr:uid="{00000000-0005-0000-0000-00009D750000}"/>
    <cellStyle name="Normal 4 3 2_Lcc_inputs" xfId="30068" xr:uid="{00000000-0005-0000-0000-00009E750000}"/>
    <cellStyle name="Normal 4 3 3" xfId="30069" xr:uid="{00000000-0005-0000-0000-00009F750000}"/>
    <cellStyle name="Normal 4 3 3 10" xfId="30070" xr:uid="{00000000-0005-0000-0000-0000A0750000}"/>
    <cellStyle name="Normal 4 3 3 11" xfId="30071" xr:uid="{00000000-0005-0000-0000-0000A1750000}"/>
    <cellStyle name="Normal 4 3 3 2" xfId="30072" xr:uid="{00000000-0005-0000-0000-0000A2750000}"/>
    <cellStyle name="Normal 4 3 3 2 2" xfId="30073" xr:uid="{00000000-0005-0000-0000-0000A3750000}"/>
    <cellStyle name="Normal 4 3 3 2 2 2" xfId="30074" xr:uid="{00000000-0005-0000-0000-0000A4750000}"/>
    <cellStyle name="Normal 4 3 3 2 2 2 2" xfId="30075" xr:uid="{00000000-0005-0000-0000-0000A5750000}"/>
    <cellStyle name="Normal 4 3 3 2 2 2 2 2" xfId="30076" xr:uid="{00000000-0005-0000-0000-0000A6750000}"/>
    <cellStyle name="Normal 4 3 3 2 2 2 3" xfId="30077" xr:uid="{00000000-0005-0000-0000-0000A7750000}"/>
    <cellStyle name="Normal 4 3 3 2 2 3" xfId="30078" xr:uid="{00000000-0005-0000-0000-0000A8750000}"/>
    <cellStyle name="Normal 4 3 3 2 2 3 2" xfId="30079" xr:uid="{00000000-0005-0000-0000-0000A9750000}"/>
    <cellStyle name="Normal 4 3 3 2 2 3 2 2" xfId="30080" xr:uid="{00000000-0005-0000-0000-0000AA750000}"/>
    <cellStyle name="Normal 4 3 3 2 2 3 3" xfId="30081" xr:uid="{00000000-0005-0000-0000-0000AB750000}"/>
    <cellStyle name="Normal 4 3 3 2 2 4" xfId="30082" xr:uid="{00000000-0005-0000-0000-0000AC750000}"/>
    <cellStyle name="Normal 4 3 3 2 2 4 2" xfId="30083" xr:uid="{00000000-0005-0000-0000-0000AD750000}"/>
    <cellStyle name="Normal 4 3 3 2 2 5" xfId="30084" xr:uid="{00000000-0005-0000-0000-0000AE750000}"/>
    <cellStyle name="Normal 4 3 3 2 2_Lcc_inputs" xfId="30085" xr:uid="{00000000-0005-0000-0000-0000AF750000}"/>
    <cellStyle name="Normal 4 3 3 2 3" xfId="30086" xr:uid="{00000000-0005-0000-0000-0000B0750000}"/>
    <cellStyle name="Normal 4 3 3 2 3 2" xfId="30087" xr:uid="{00000000-0005-0000-0000-0000B1750000}"/>
    <cellStyle name="Normal 4 3 3 2 3 2 2" xfId="30088" xr:uid="{00000000-0005-0000-0000-0000B2750000}"/>
    <cellStyle name="Normal 4 3 3 2 3 2 3" xfId="30089" xr:uid="{00000000-0005-0000-0000-0000B3750000}"/>
    <cellStyle name="Normal 4 3 3 2 3 3" xfId="30090" xr:uid="{00000000-0005-0000-0000-0000B4750000}"/>
    <cellStyle name="Normal 4 3 3 2 3 4" xfId="30091" xr:uid="{00000000-0005-0000-0000-0000B5750000}"/>
    <cellStyle name="Normal 4 3 3 2 3_Lcc_inputs" xfId="30092" xr:uid="{00000000-0005-0000-0000-0000B6750000}"/>
    <cellStyle name="Normal 4 3 3 2 4" xfId="30093" xr:uid="{00000000-0005-0000-0000-0000B7750000}"/>
    <cellStyle name="Normal 4 3 3 2 4 2" xfId="30094" xr:uid="{00000000-0005-0000-0000-0000B8750000}"/>
    <cellStyle name="Normal 4 3 3 2 4 2 2" xfId="30095" xr:uid="{00000000-0005-0000-0000-0000B9750000}"/>
    <cellStyle name="Normal 4 3 3 2 4 3" xfId="30096" xr:uid="{00000000-0005-0000-0000-0000BA750000}"/>
    <cellStyle name="Normal 4 3 3 2 5" xfId="30097" xr:uid="{00000000-0005-0000-0000-0000BB750000}"/>
    <cellStyle name="Normal 4 3 3 2 5 2" xfId="30098" xr:uid="{00000000-0005-0000-0000-0000BC750000}"/>
    <cellStyle name="Normal 4 3 3 2 6" xfId="30099" xr:uid="{00000000-0005-0000-0000-0000BD750000}"/>
    <cellStyle name="Normal 4 3 3 2 7" xfId="30100" xr:uid="{00000000-0005-0000-0000-0000BE750000}"/>
    <cellStyle name="Normal 4 3 3 2 8" xfId="30101" xr:uid="{00000000-0005-0000-0000-0000BF750000}"/>
    <cellStyle name="Normal 4 3 3 2_Lcc_inputs" xfId="30102" xr:uid="{00000000-0005-0000-0000-0000C0750000}"/>
    <cellStyle name="Normal 4 3 3 3" xfId="30103" xr:uid="{00000000-0005-0000-0000-0000C1750000}"/>
    <cellStyle name="Normal 4 3 3 3 2" xfId="30104" xr:uid="{00000000-0005-0000-0000-0000C2750000}"/>
    <cellStyle name="Normal 4 3 3 3 2 2" xfId="30105" xr:uid="{00000000-0005-0000-0000-0000C3750000}"/>
    <cellStyle name="Normal 4 3 3 3 2 2 2" xfId="30106" xr:uid="{00000000-0005-0000-0000-0000C4750000}"/>
    <cellStyle name="Normal 4 3 3 3 2 2 3" xfId="30107" xr:uid="{00000000-0005-0000-0000-0000C5750000}"/>
    <cellStyle name="Normal 4 3 3 3 2 3" xfId="30108" xr:uid="{00000000-0005-0000-0000-0000C6750000}"/>
    <cellStyle name="Normal 4 3 3 3 2 4" xfId="30109" xr:uid="{00000000-0005-0000-0000-0000C7750000}"/>
    <cellStyle name="Normal 4 3 3 3 2_Lcc_inputs" xfId="30110" xr:uid="{00000000-0005-0000-0000-0000C8750000}"/>
    <cellStyle name="Normal 4 3 3 3 3" xfId="30111" xr:uid="{00000000-0005-0000-0000-0000C9750000}"/>
    <cellStyle name="Normal 4 3 3 3 3 2" xfId="30112" xr:uid="{00000000-0005-0000-0000-0000CA750000}"/>
    <cellStyle name="Normal 4 3 3 3 3 2 2" xfId="30113" xr:uid="{00000000-0005-0000-0000-0000CB750000}"/>
    <cellStyle name="Normal 4 3 3 3 3 3" xfId="30114" xr:uid="{00000000-0005-0000-0000-0000CC750000}"/>
    <cellStyle name="Normal 4 3 3 3 4" xfId="30115" xr:uid="{00000000-0005-0000-0000-0000CD750000}"/>
    <cellStyle name="Normal 4 3 3 3 4 2" xfId="30116" xr:uid="{00000000-0005-0000-0000-0000CE750000}"/>
    <cellStyle name="Normal 4 3 3 3 5" xfId="30117" xr:uid="{00000000-0005-0000-0000-0000CF750000}"/>
    <cellStyle name="Normal 4 3 3 3 6" xfId="30118" xr:uid="{00000000-0005-0000-0000-0000D0750000}"/>
    <cellStyle name="Normal 4 3 3 3 7" xfId="30119" xr:uid="{00000000-0005-0000-0000-0000D1750000}"/>
    <cellStyle name="Normal 4 3 3 3_Lcc_inputs" xfId="30120" xr:uid="{00000000-0005-0000-0000-0000D2750000}"/>
    <cellStyle name="Normal 4 3 3 4" xfId="30121" xr:uid="{00000000-0005-0000-0000-0000D3750000}"/>
    <cellStyle name="Normal 4 3 3 4 2" xfId="30122" xr:uid="{00000000-0005-0000-0000-0000D4750000}"/>
    <cellStyle name="Normal 4 3 3 4 2 2" xfId="30123" xr:uid="{00000000-0005-0000-0000-0000D5750000}"/>
    <cellStyle name="Normal 4 3 3 4 3" xfId="30124" xr:uid="{00000000-0005-0000-0000-0000D6750000}"/>
    <cellStyle name="Normal 4 3 3 4 3 2" xfId="30125" xr:uid="{00000000-0005-0000-0000-0000D7750000}"/>
    <cellStyle name="Normal 4 3 3 4 3 3" xfId="30126" xr:uid="{00000000-0005-0000-0000-0000D8750000}"/>
    <cellStyle name="Normal 4 3 3 4 4" xfId="30127" xr:uid="{00000000-0005-0000-0000-0000D9750000}"/>
    <cellStyle name="Normal 4 3 3 4 5" xfId="30128" xr:uid="{00000000-0005-0000-0000-0000DA750000}"/>
    <cellStyle name="Normal 4 3 3 4_Lcc_inputs" xfId="30129" xr:uid="{00000000-0005-0000-0000-0000DB750000}"/>
    <cellStyle name="Normal 4 3 3 5" xfId="30130" xr:uid="{00000000-0005-0000-0000-0000DC750000}"/>
    <cellStyle name="Normal 4 3 3 5 2" xfId="30131" xr:uid="{00000000-0005-0000-0000-0000DD750000}"/>
    <cellStyle name="Normal 4 3 3 5 2 2" xfId="30132" xr:uid="{00000000-0005-0000-0000-0000DE750000}"/>
    <cellStyle name="Normal 4 3 3 5 2 3" xfId="30133" xr:uid="{00000000-0005-0000-0000-0000DF750000}"/>
    <cellStyle name="Normal 4 3 3 5 3" xfId="30134" xr:uid="{00000000-0005-0000-0000-0000E0750000}"/>
    <cellStyle name="Normal 4 3 3 5 4" xfId="30135" xr:uid="{00000000-0005-0000-0000-0000E1750000}"/>
    <cellStyle name="Normal 4 3 3 5_Lcc_inputs" xfId="30136" xr:uid="{00000000-0005-0000-0000-0000E2750000}"/>
    <cellStyle name="Normal 4 3 3 6" xfId="30137" xr:uid="{00000000-0005-0000-0000-0000E3750000}"/>
    <cellStyle name="Normal 4 3 3 6 2" xfId="30138" xr:uid="{00000000-0005-0000-0000-0000E4750000}"/>
    <cellStyle name="Normal 4 3 3 6 2 2" xfId="30139" xr:uid="{00000000-0005-0000-0000-0000E5750000}"/>
    <cellStyle name="Normal 4 3 3 6 3" xfId="30140" xr:uid="{00000000-0005-0000-0000-0000E6750000}"/>
    <cellStyle name="Normal 4 3 3 7" xfId="30141" xr:uid="{00000000-0005-0000-0000-0000E7750000}"/>
    <cellStyle name="Normal 4 3 3 7 2" xfId="30142" xr:uid="{00000000-0005-0000-0000-0000E8750000}"/>
    <cellStyle name="Normal 4 3 3 8" xfId="30143" xr:uid="{00000000-0005-0000-0000-0000E9750000}"/>
    <cellStyle name="Normal 4 3 3 9" xfId="30144" xr:uid="{00000000-0005-0000-0000-0000EA750000}"/>
    <cellStyle name="Normal 4 3 3_Lcc_inputs" xfId="30145" xr:uid="{00000000-0005-0000-0000-0000EB750000}"/>
    <cellStyle name="Normal 4 3 4" xfId="30146" xr:uid="{00000000-0005-0000-0000-0000EC750000}"/>
    <cellStyle name="Normal 4 3 4 2" xfId="30147" xr:uid="{00000000-0005-0000-0000-0000ED750000}"/>
    <cellStyle name="Normal 4 3 4 3" xfId="30148" xr:uid="{00000000-0005-0000-0000-0000EE750000}"/>
    <cellStyle name="Normal 4 3 4 3 2" xfId="30149" xr:uid="{00000000-0005-0000-0000-0000EF750000}"/>
    <cellStyle name="Normal 4 3 4 3 2 2" xfId="30150" xr:uid="{00000000-0005-0000-0000-0000F0750000}"/>
    <cellStyle name="Normal 4 3 4 3 2 2 2" xfId="30151" xr:uid="{00000000-0005-0000-0000-0000F1750000}"/>
    <cellStyle name="Normal 4 3 4 3 2 2 2 2" xfId="30152" xr:uid="{00000000-0005-0000-0000-0000F2750000}"/>
    <cellStyle name="Normal 4 3 4 3 2 2 3" xfId="30153" xr:uid="{00000000-0005-0000-0000-0000F3750000}"/>
    <cellStyle name="Normal 4 3 4 3 2 3" xfId="30154" xr:uid="{00000000-0005-0000-0000-0000F4750000}"/>
    <cellStyle name="Normal 4 3 4 3 2 3 2" xfId="30155" xr:uid="{00000000-0005-0000-0000-0000F5750000}"/>
    <cellStyle name="Normal 4 3 4 3 2 3 2 2" xfId="30156" xr:uid="{00000000-0005-0000-0000-0000F6750000}"/>
    <cellStyle name="Normal 4 3 4 3 2 3 3" xfId="30157" xr:uid="{00000000-0005-0000-0000-0000F7750000}"/>
    <cellStyle name="Normal 4 3 4 3 2 4" xfId="30158" xr:uid="{00000000-0005-0000-0000-0000F8750000}"/>
    <cellStyle name="Normal 4 3 4 3 2 4 2" xfId="30159" xr:uid="{00000000-0005-0000-0000-0000F9750000}"/>
    <cellStyle name="Normal 4 3 4 3 2 5" xfId="30160" xr:uid="{00000000-0005-0000-0000-0000FA750000}"/>
    <cellStyle name="Normal 4 3 4 3 2_Lcc_inputs" xfId="30161" xr:uid="{00000000-0005-0000-0000-0000FB750000}"/>
    <cellStyle name="Normal 4 3 4 3 3" xfId="30162" xr:uid="{00000000-0005-0000-0000-0000FC750000}"/>
    <cellStyle name="Normal 4 3 4 3 3 2" xfId="30163" xr:uid="{00000000-0005-0000-0000-0000FD750000}"/>
    <cellStyle name="Normal 4 3 4 3 3 2 2" xfId="30164" xr:uid="{00000000-0005-0000-0000-0000FE750000}"/>
    <cellStyle name="Normal 4 3 4 3 3 2 3" xfId="30165" xr:uid="{00000000-0005-0000-0000-0000FF750000}"/>
    <cellStyle name="Normal 4 3 4 3 3 3" xfId="30166" xr:uid="{00000000-0005-0000-0000-000000760000}"/>
    <cellStyle name="Normal 4 3 4 3 3 4" xfId="30167" xr:uid="{00000000-0005-0000-0000-000001760000}"/>
    <cellStyle name="Normal 4 3 4 3 3_Lcc_inputs" xfId="30168" xr:uid="{00000000-0005-0000-0000-000002760000}"/>
    <cellStyle name="Normal 4 3 4 3 4" xfId="30169" xr:uid="{00000000-0005-0000-0000-000003760000}"/>
    <cellStyle name="Normal 4 3 4 3 4 2" xfId="30170" xr:uid="{00000000-0005-0000-0000-000004760000}"/>
    <cellStyle name="Normal 4 3 4 3 4 2 2" xfId="30171" xr:uid="{00000000-0005-0000-0000-000005760000}"/>
    <cellStyle name="Normal 4 3 4 3 4 3" xfId="30172" xr:uid="{00000000-0005-0000-0000-000006760000}"/>
    <cellStyle name="Normal 4 3 4 3 5" xfId="30173" xr:uid="{00000000-0005-0000-0000-000007760000}"/>
    <cellStyle name="Normal 4 3 4 3 5 2" xfId="30174" xr:uid="{00000000-0005-0000-0000-000008760000}"/>
    <cellStyle name="Normal 4 3 4 3 6" xfId="30175" xr:uid="{00000000-0005-0000-0000-000009760000}"/>
    <cellStyle name="Normal 4 3 4 3 7" xfId="30176" xr:uid="{00000000-0005-0000-0000-00000A760000}"/>
    <cellStyle name="Normal 4 3 4 3 8" xfId="30177" xr:uid="{00000000-0005-0000-0000-00000B760000}"/>
    <cellStyle name="Normal 4 3 4 3_Lcc_inputs" xfId="30178" xr:uid="{00000000-0005-0000-0000-00000C760000}"/>
    <cellStyle name="Normal 4 3 4 4" xfId="30179" xr:uid="{00000000-0005-0000-0000-00000D760000}"/>
    <cellStyle name="Normal 4 3 4 4 2" xfId="30180" xr:uid="{00000000-0005-0000-0000-00000E760000}"/>
    <cellStyle name="Normal 4 3 4 4 2 2" xfId="30181" xr:uid="{00000000-0005-0000-0000-00000F760000}"/>
    <cellStyle name="Normal 4 3 4 4 2 2 2" xfId="30182" xr:uid="{00000000-0005-0000-0000-000010760000}"/>
    <cellStyle name="Normal 4 3 4 4 2 3" xfId="30183" xr:uid="{00000000-0005-0000-0000-000011760000}"/>
    <cellStyle name="Normal 4 3 4 4 3" xfId="30184" xr:uid="{00000000-0005-0000-0000-000012760000}"/>
    <cellStyle name="Normal 4 3 4 4 3 2" xfId="30185" xr:uid="{00000000-0005-0000-0000-000013760000}"/>
    <cellStyle name="Normal 4 3 4 4 3 2 2" xfId="30186" xr:uid="{00000000-0005-0000-0000-000014760000}"/>
    <cellStyle name="Normal 4 3 4 4 3 3" xfId="30187" xr:uid="{00000000-0005-0000-0000-000015760000}"/>
    <cellStyle name="Normal 4 3 4 4 4" xfId="30188" xr:uid="{00000000-0005-0000-0000-000016760000}"/>
    <cellStyle name="Normal 4 3 4 4 4 2" xfId="30189" xr:uid="{00000000-0005-0000-0000-000017760000}"/>
    <cellStyle name="Normal 4 3 4 4 5" xfId="30190" xr:uid="{00000000-0005-0000-0000-000018760000}"/>
    <cellStyle name="Normal 4 3 4 4_Lcc_inputs" xfId="30191" xr:uid="{00000000-0005-0000-0000-000019760000}"/>
    <cellStyle name="Normal 4 3 4 5" xfId="30192" xr:uid="{00000000-0005-0000-0000-00001A760000}"/>
    <cellStyle name="Normal 4 3 4 5 2" xfId="30193" xr:uid="{00000000-0005-0000-0000-00001B760000}"/>
    <cellStyle name="Normal 4 3 4 5 2 2" xfId="30194" xr:uid="{00000000-0005-0000-0000-00001C760000}"/>
    <cellStyle name="Normal 4 3 4 5 2 2 2" xfId="30195" xr:uid="{00000000-0005-0000-0000-00001D760000}"/>
    <cellStyle name="Normal 4 3 4 5 2 3" xfId="30196" xr:uid="{00000000-0005-0000-0000-00001E760000}"/>
    <cellStyle name="Normal 4 3 4 5 3" xfId="30197" xr:uid="{00000000-0005-0000-0000-00001F760000}"/>
    <cellStyle name="Normal 4 3 4 5 3 2" xfId="30198" xr:uid="{00000000-0005-0000-0000-000020760000}"/>
    <cellStyle name="Normal 4 3 4 5 4" xfId="30199" xr:uid="{00000000-0005-0000-0000-000021760000}"/>
    <cellStyle name="Normal 4 3 4 5_Lcc_inputs" xfId="30200" xr:uid="{00000000-0005-0000-0000-000022760000}"/>
    <cellStyle name="Normal 4 3 4 6" xfId="30201" xr:uid="{00000000-0005-0000-0000-000023760000}"/>
    <cellStyle name="Normal 4 3 4 6 2" xfId="30202" xr:uid="{00000000-0005-0000-0000-000024760000}"/>
    <cellStyle name="Normal 4 3 4 6 3" xfId="30203" xr:uid="{00000000-0005-0000-0000-000025760000}"/>
    <cellStyle name="Normal 4 3 4 7" xfId="30204" xr:uid="{00000000-0005-0000-0000-000026760000}"/>
    <cellStyle name="Normal 4 3 4 7 2" xfId="30205" xr:uid="{00000000-0005-0000-0000-000027760000}"/>
    <cellStyle name="Normal 4 3 4 8" xfId="30206" xr:uid="{00000000-0005-0000-0000-000028760000}"/>
    <cellStyle name="Normal 4 3 4 9" xfId="30207" xr:uid="{00000000-0005-0000-0000-000029760000}"/>
    <cellStyle name="Normal 4 3 4_Lcc_inputs" xfId="30208" xr:uid="{00000000-0005-0000-0000-00002A760000}"/>
    <cellStyle name="Normal 4 3 5" xfId="30209" xr:uid="{00000000-0005-0000-0000-00002B760000}"/>
    <cellStyle name="Normal 4 3 6" xfId="30210" xr:uid="{00000000-0005-0000-0000-00002C760000}"/>
    <cellStyle name="Normal 4 3 6 2" xfId="30211" xr:uid="{00000000-0005-0000-0000-00002D760000}"/>
    <cellStyle name="Normal 4 3 7" xfId="30212" xr:uid="{00000000-0005-0000-0000-00002E760000}"/>
    <cellStyle name="Normal 4 3 8" xfId="30213" xr:uid="{00000000-0005-0000-0000-00002F760000}"/>
    <cellStyle name="Normal 4 3 9" xfId="30214" xr:uid="{00000000-0005-0000-0000-000030760000}"/>
    <cellStyle name="Normal 4 3_Lcc_inputs" xfId="30215" xr:uid="{00000000-0005-0000-0000-000031760000}"/>
    <cellStyle name="Normal 4 4" xfId="30216" xr:uid="{00000000-0005-0000-0000-000032760000}"/>
    <cellStyle name="Normal 4 4 2" xfId="30217" xr:uid="{00000000-0005-0000-0000-000033760000}"/>
    <cellStyle name="Normal 4 4 2 10" xfId="30218" xr:uid="{00000000-0005-0000-0000-000034760000}"/>
    <cellStyle name="Normal 4 4 2 2" xfId="30219" xr:uid="{00000000-0005-0000-0000-000035760000}"/>
    <cellStyle name="Normal 4 4 2 3" xfId="30220" xr:uid="{00000000-0005-0000-0000-000036760000}"/>
    <cellStyle name="Normal 4 4 2 3 2" xfId="30221" xr:uid="{00000000-0005-0000-0000-000037760000}"/>
    <cellStyle name="Normal 4 4 2 3 2 2" xfId="30222" xr:uid="{00000000-0005-0000-0000-000038760000}"/>
    <cellStyle name="Normal 4 4 2 3 2 2 2" xfId="30223" xr:uid="{00000000-0005-0000-0000-000039760000}"/>
    <cellStyle name="Normal 4 4 2 3 2 3" xfId="30224" xr:uid="{00000000-0005-0000-0000-00003A760000}"/>
    <cellStyle name="Normal 4 4 2 3 3" xfId="30225" xr:uid="{00000000-0005-0000-0000-00003B760000}"/>
    <cellStyle name="Normal 4 4 2 3 3 2" xfId="30226" xr:uid="{00000000-0005-0000-0000-00003C760000}"/>
    <cellStyle name="Normal 4 4 2 3 3 2 2" xfId="30227" xr:uid="{00000000-0005-0000-0000-00003D760000}"/>
    <cellStyle name="Normal 4 4 2 3 3 3" xfId="30228" xr:uid="{00000000-0005-0000-0000-00003E760000}"/>
    <cellStyle name="Normal 4 4 2 3 4" xfId="30229" xr:uid="{00000000-0005-0000-0000-00003F760000}"/>
    <cellStyle name="Normal 4 4 2 3 4 2" xfId="30230" xr:uid="{00000000-0005-0000-0000-000040760000}"/>
    <cellStyle name="Normal 4 4 2 3 5" xfId="30231" xr:uid="{00000000-0005-0000-0000-000041760000}"/>
    <cellStyle name="Normal 4 4 2 3_Lcc_inputs" xfId="30232" xr:uid="{00000000-0005-0000-0000-000042760000}"/>
    <cellStyle name="Normal 4 4 2 4" xfId="30233" xr:uid="{00000000-0005-0000-0000-000043760000}"/>
    <cellStyle name="Normal 4 4 2 4 2" xfId="30234" xr:uid="{00000000-0005-0000-0000-000044760000}"/>
    <cellStyle name="Normal 4 4 2 4 2 2" xfId="30235" xr:uid="{00000000-0005-0000-0000-000045760000}"/>
    <cellStyle name="Normal 4 4 2 4 2 3" xfId="30236" xr:uid="{00000000-0005-0000-0000-000046760000}"/>
    <cellStyle name="Normal 4 4 2 4 3" xfId="30237" xr:uid="{00000000-0005-0000-0000-000047760000}"/>
    <cellStyle name="Normal 4 4 2 4 4" xfId="30238" xr:uid="{00000000-0005-0000-0000-000048760000}"/>
    <cellStyle name="Normal 4 4 2 4_Lcc_inputs" xfId="30239" xr:uid="{00000000-0005-0000-0000-000049760000}"/>
    <cellStyle name="Normal 4 4 2 5" xfId="30240" xr:uid="{00000000-0005-0000-0000-00004A760000}"/>
    <cellStyle name="Normal 4 4 2 5 2" xfId="30241" xr:uid="{00000000-0005-0000-0000-00004B760000}"/>
    <cellStyle name="Normal 4 4 2 5 2 2" xfId="30242" xr:uid="{00000000-0005-0000-0000-00004C760000}"/>
    <cellStyle name="Normal 4 4 2 5 3" xfId="30243" xr:uid="{00000000-0005-0000-0000-00004D760000}"/>
    <cellStyle name="Normal 4 4 2 6" xfId="30244" xr:uid="{00000000-0005-0000-0000-00004E760000}"/>
    <cellStyle name="Normal 4 4 2 6 2" xfId="30245" xr:uid="{00000000-0005-0000-0000-00004F760000}"/>
    <cellStyle name="Normal 4 4 2 7" xfId="30246" xr:uid="{00000000-0005-0000-0000-000050760000}"/>
    <cellStyle name="Normal 4 4 2 8" xfId="30247" xr:uid="{00000000-0005-0000-0000-000051760000}"/>
    <cellStyle name="Normal 4 4 2 9" xfId="30248" xr:uid="{00000000-0005-0000-0000-000052760000}"/>
    <cellStyle name="Normal 4 4 2_Lcc_inputs" xfId="30249" xr:uid="{00000000-0005-0000-0000-000053760000}"/>
    <cellStyle name="Normal 4 4 3" xfId="30250" xr:uid="{00000000-0005-0000-0000-000054760000}"/>
    <cellStyle name="Normal 4 4 3 2" xfId="30251" xr:uid="{00000000-0005-0000-0000-000055760000}"/>
    <cellStyle name="Normal 4 4 3 2 2" xfId="30252" xr:uid="{00000000-0005-0000-0000-000056760000}"/>
    <cellStyle name="Normal 4 4 3 2 2 2" xfId="30253" xr:uid="{00000000-0005-0000-0000-000057760000}"/>
    <cellStyle name="Normal 4 4 3 2 2 2 2" xfId="30254" xr:uid="{00000000-0005-0000-0000-000058760000}"/>
    <cellStyle name="Normal 4 4 3 2 2 3" xfId="30255" xr:uid="{00000000-0005-0000-0000-000059760000}"/>
    <cellStyle name="Normal 4 4 3 2 3" xfId="30256" xr:uid="{00000000-0005-0000-0000-00005A760000}"/>
    <cellStyle name="Normal 4 4 3 2 3 2" xfId="30257" xr:uid="{00000000-0005-0000-0000-00005B760000}"/>
    <cellStyle name="Normal 4 4 3 2 3 2 2" xfId="30258" xr:uid="{00000000-0005-0000-0000-00005C760000}"/>
    <cellStyle name="Normal 4 4 3 2 3 3" xfId="30259" xr:uid="{00000000-0005-0000-0000-00005D760000}"/>
    <cellStyle name="Normal 4 4 3 2 4" xfId="30260" xr:uid="{00000000-0005-0000-0000-00005E760000}"/>
    <cellStyle name="Normal 4 4 3 2 4 2" xfId="30261" xr:uid="{00000000-0005-0000-0000-00005F760000}"/>
    <cellStyle name="Normal 4 4 3 2 5" xfId="30262" xr:uid="{00000000-0005-0000-0000-000060760000}"/>
    <cellStyle name="Normal 4 4 3 2_Lcc_inputs" xfId="30263" xr:uid="{00000000-0005-0000-0000-000061760000}"/>
    <cellStyle name="Normal 4 4 3 3" xfId="30264" xr:uid="{00000000-0005-0000-0000-000062760000}"/>
    <cellStyle name="Normal 4 4 3 3 2" xfId="30265" xr:uid="{00000000-0005-0000-0000-000063760000}"/>
    <cellStyle name="Normal 4 4 3 3 2 2" xfId="30266" xr:uid="{00000000-0005-0000-0000-000064760000}"/>
    <cellStyle name="Normal 4 4 3 3 2 3" xfId="30267" xr:uid="{00000000-0005-0000-0000-000065760000}"/>
    <cellStyle name="Normal 4 4 3 3 3" xfId="30268" xr:uid="{00000000-0005-0000-0000-000066760000}"/>
    <cellStyle name="Normal 4 4 3 3 4" xfId="30269" xr:uid="{00000000-0005-0000-0000-000067760000}"/>
    <cellStyle name="Normal 4 4 3 3_Lcc_inputs" xfId="30270" xr:uid="{00000000-0005-0000-0000-000068760000}"/>
    <cellStyle name="Normal 4 4 3 4" xfId="30271" xr:uid="{00000000-0005-0000-0000-000069760000}"/>
    <cellStyle name="Normal 4 4 3 4 2" xfId="30272" xr:uid="{00000000-0005-0000-0000-00006A760000}"/>
    <cellStyle name="Normal 4 4 3 4 2 2" xfId="30273" xr:uid="{00000000-0005-0000-0000-00006B760000}"/>
    <cellStyle name="Normal 4 4 3 4 3" xfId="30274" xr:uid="{00000000-0005-0000-0000-00006C760000}"/>
    <cellStyle name="Normal 4 4 3 5" xfId="30275" xr:uid="{00000000-0005-0000-0000-00006D760000}"/>
    <cellStyle name="Normal 4 4 3 5 2" xfId="30276" xr:uid="{00000000-0005-0000-0000-00006E760000}"/>
    <cellStyle name="Normal 4 4 3 6" xfId="30277" xr:uid="{00000000-0005-0000-0000-00006F760000}"/>
    <cellStyle name="Normal 4 4 3 7" xfId="30278" xr:uid="{00000000-0005-0000-0000-000070760000}"/>
    <cellStyle name="Normal 4 4 3 8" xfId="30279" xr:uid="{00000000-0005-0000-0000-000071760000}"/>
    <cellStyle name="Normal 4 4 3_Lcc_inputs" xfId="30280" xr:uid="{00000000-0005-0000-0000-000072760000}"/>
    <cellStyle name="Normal 4 4 4" xfId="30281" xr:uid="{00000000-0005-0000-0000-000073760000}"/>
    <cellStyle name="Normal 4 4 5" xfId="30282" xr:uid="{00000000-0005-0000-0000-000074760000}"/>
    <cellStyle name="Normal 4 4_Lcc_inputs" xfId="30283" xr:uid="{00000000-0005-0000-0000-000075760000}"/>
    <cellStyle name="Normal 4 5" xfId="30284" xr:uid="{00000000-0005-0000-0000-000076760000}"/>
    <cellStyle name="Normal 4 5 2" xfId="30285" xr:uid="{00000000-0005-0000-0000-000077760000}"/>
    <cellStyle name="Normal 4 5 2 2" xfId="30286" xr:uid="{00000000-0005-0000-0000-000078760000}"/>
    <cellStyle name="Normal 4 5 2 3" xfId="30287" xr:uid="{00000000-0005-0000-0000-000079760000}"/>
    <cellStyle name="Normal 4 5 3" xfId="30288" xr:uid="{00000000-0005-0000-0000-00007A760000}"/>
    <cellStyle name="Normal 4 5 4" xfId="30289" xr:uid="{00000000-0005-0000-0000-00007B760000}"/>
    <cellStyle name="Normal 4 5 5" xfId="30290" xr:uid="{00000000-0005-0000-0000-00007C760000}"/>
    <cellStyle name="Normal 4 5 6" xfId="30291" xr:uid="{00000000-0005-0000-0000-00007D760000}"/>
    <cellStyle name="Normal 4 6" xfId="30292" xr:uid="{00000000-0005-0000-0000-00007E760000}"/>
    <cellStyle name="Normal 4 6 2" xfId="30293" xr:uid="{00000000-0005-0000-0000-00007F760000}"/>
    <cellStyle name="Normal 4 6 2 2" xfId="30294" xr:uid="{00000000-0005-0000-0000-000080760000}"/>
    <cellStyle name="Normal 4 6 3" xfId="30295" xr:uid="{00000000-0005-0000-0000-000081760000}"/>
    <cellStyle name="Normal 4 7" xfId="30296" xr:uid="{00000000-0005-0000-0000-000082760000}"/>
    <cellStyle name="Normal 4 7 2" xfId="30297" xr:uid="{00000000-0005-0000-0000-000083760000}"/>
    <cellStyle name="Normal 4 7 2 2" xfId="30298" xr:uid="{00000000-0005-0000-0000-000084760000}"/>
    <cellStyle name="Normal 4 7 2 2 2" xfId="30299" xr:uid="{00000000-0005-0000-0000-000085760000}"/>
    <cellStyle name="Normal 4 7 2 2 2 2" xfId="30300" xr:uid="{00000000-0005-0000-0000-000086760000}"/>
    <cellStyle name="Normal 4 7 2 2 3" xfId="30301" xr:uid="{00000000-0005-0000-0000-000087760000}"/>
    <cellStyle name="Normal 4 7 2 3" xfId="30302" xr:uid="{00000000-0005-0000-0000-000088760000}"/>
    <cellStyle name="Normal 4 7 2 3 2" xfId="30303" xr:uid="{00000000-0005-0000-0000-000089760000}"/>
    <cellStyle name="Normal 4 7 2 4" xfId="30304" xr:uid="{00000000-0005-0000-0000-00008A760000}"/>
    <cellStyle name="Normal 4 7 2_Lcc_inputs" xfId="30305" xr:uid="{00000000-0005-0000-0000-00008B760000}"/>
    <cellStyle name="Normal 4 7 3" xfId="30306" xr:uid="{00000000-0005-0000-0000-00008C760000}"/>
    <cellStyle name="Normal 4 7 4" xfId="30307" xr:uid="{00000000-0005-0000-0000-00008D760000}"/>
    <cellStyle name="Normal 4 7_Lcc_inputs" xfId="30308" xr:uid="{00000000-0005-0000-0000-00008E760000}"/>
    <cellStyle name="Normal 4 8" xfId="30309" xr:uid="{00000000-0005-0000-0000-00008F760000}"/>
    <cellStyle name="Normal 4 8 2" xfId="30310" xr:uid="{00000000-0005-0000-0000-000090760000}"/>
    <cellStyle name="Normal 4 8 2 2" xfId="30311" xr:uid="{00000000-0005-0000-0000-000091760000}"/>
    <cellStyle name="Normal 4 8 2 2 2" xfId="30312" xr:uid="{00000000-0005-0000-0000-000092760000}"/>
    <cellStyle name="Normal 4 8 2 2 2 2" xfId="30313" xr:uid="{00000000-0005-0000-0000-000093760000}"/>
    <cellStyle name="Normal 4 8 2 2 2 3" xfId="30314" xr:uid="{00000000-0005-0000-0000-000094760000}"/>
    <cellStyle name="Normal 4 8 2 2 3" xfId="30315" xr:uid="{00000000-0005-0000-0000-000095760000}"/>
    <cellStyle name="Normal 4 8 2 2 4" xfId="30316" xr:uid="{00000000-0005-0000-0000-000096760000}"/>
    <cellStyle name="Normal 4 8 2 2_Lcc_inputs" xfId="30317" xr:uid="{00000000-0005-0000-0000-000097760000}"/>
    <cellStyle name="Normal 4 8 2 3" xfId="30318" xr:uid="{00000000-0005-0000-0000-000098760000}"/>
    <cellStyle name="Normal 4 8 2 3 2" xfId="30319" xr:uid="{00000000-0005-0000-0000-000099760000}"/>
    <cellStyle name="Normal 4 8 2 3 2 2" xfId="30320" xr:uid="{00000000-0005-0000-0000-00009A760000}"/>
    <cellStyle name="Normal 4 8 2 3 3" xfId="30321" xr:uid="{00000000-0005-0000-0000-00009B760000}"/>
    <cellStyle name="Normal 4 8 2 4" xfId="30322" xr:uid="{00000000-0005-0000-0000-00009C760000}"/>
    <cellStyle name="Normal 4 8 2 4 2" xfId="30323" xr:uid="{00000000-0005-0000-0000-00009D760000}"/>
    <cellStyle name="Normal 4 8 2 5" xfId="30324" xr:uid="{00000000-0005-0000-0000-00009E760000}"/>
    <cellStyle name="Normal 4 8 2 6" xfId="30325" xr:uid="{00000000-0005-0000-0000-00009F760000}"/>
    <cellStyle name="Normal 4 8 2 7" xfId="30326" xr:uid="{00000000-0005-0000-0000-0000A0760000}"/>
    <cellStyle name="Normal 4 8 2_Lcc_inputs" xfId="30327" xr:uid="{00000000-0005-0000-0000-0000A1760000}"/>
    <cellStyle name="Normal 4 8 3" xfId="30328" xr:uid="{00000000-0005-0000-0000-0000A2760000}"/>
    <cellStyle name="Normal 4 8 3 2" xfId="30329" xr:uid="{00000000-0005-0000-0000-0000A3760000}"/>
    <cellStyle name="Normal 4 8 3 2 2" xfId="30330" xr:uid="{00000000-0005-0000-0000-0000A4760000}"/>
    <cellStyle name="Normal 4 8 3 2 3" xfId="30331" xr:uid="{00000000-0005-0000-0000-0000A5760000}"/>
    <cellStyle name="Normal 4 8 3 3" xfId="30332" xr:uid="{00000000-0005-0000-0000-0000A6760000}"/>
    <cellStyle name="Normal 4 8 3 3 2" xfId="30333" xr:uid="{00000000-0005-0000-0000-0000A7760000}"/>
    <cellStyle name="Normal 4 8 3 4" xfId="30334" xr:uid="{00000000-0005-0000-0000-0000A8760000}"/>
    <cellStyle name="Normal 4 8 3 5" xfId="30335" xr:uid="{00000000-0005-0000-0000-0000A9760000}"/>
    <cellStyle name="Normal 4 8 3_Lcc_inputs" xfId="30336" xr:uid="{00000000-0005-0000-0000-0000AA760000}"/>
    <cellStyle name="Normal 4 8 4" xfId="30337" xr:uid="{00000000-0005-0000-0000-0000AB760000}"/>
    <cellStyle name="Normal 4 8 4 2" xfId="30338" xr:uid="{00000000-0005-0000-0000-0000AC760000}"/>
    <cellStyle name="Normal 4 8 4 2 2" xfId="30339" xr:uid="{00000000-0005-0000-0000-0000AD760000}"/>
    <cellStyle name="Normal 4 8 4 2 3" xfId="30340" xr:uid="{00000000-0005-0000-0000-0000AE760000}"/>
    <cellStyle name="Normal 4 8 4 3" xfId="30341" xr:uid="{00000000-0005-0000-0000-0000AF760000}"/>
    <cellStyle name="Normal 4 8 4 4" xfId="30342" xr:uid="{00000000-0005-0000-0000-0000B0760000}"/>
    <cellStyle name="Normal 4 8 4_Lcc_inputs" xfId="30343" xr:uid="{00000000-0005-0000-0000-0000B1760000}"/>
    <cellStyle name="Normal 4 8 5" xfId="30344" xr:uid="{00000000-0005-0000-0000-0000B2760000}"/>
    <cellStyle name="Normal 4 8 5 2" xfId="30345" xr:uid="{00000000-0005-0000-0000-0000B3760000}"/>
    <cellStyle name="Normal 4 8 5 3" xfId="30346" xr:uid="{00000000-0005-0000-0000-0000B4760000}"/>
    <cellStyle name="Normal 4 8 6" xfId="30347" xr:uid="{00000000-0005-0000-0000-0000B5760000}"/>
    <cellStyle name="Normal 4 8 6 2" xfId="30348" xr:uid="{00000000-0005-0000-0000-0000B6760000}"/>
    <cellStyle name="Normal 4 8 7" xfId="30349" xr:uid="{00000000-0005-0000-0000-0000B7760000}"/>
    <cellStyle name="Normal 4 8 8" xfId="30350" xr:uid="{00000000-0005-0000-0000-0000B8760000}"/>
    <cellStyle name="Normal 4 8 9" xfId="30351" xr:uid="{00000000-0005-0000-0000-0000B9760000}"/>
    <cellStyle name="Normal 4 8_Lcc_inputs" xfId="30352" xr:uid="{00000000-0005-0000-0000-0000BA760000}"/>
    <cellStyle name="Normal 4 9" xfId="30353" xr:uid="{00000000-0005-0000-0000-0000BB760000}"/>
    <cellStyle name="Normal 4 9 2" xfId="30354" xr:uid="{00000000-0005-0000-0000-0000BC760000}"/>
    <cellStyle name="Normal 4 9 2 2" xfId="30355" xr:uid="{00000000-0005-0000-0000-0000BD760000}"/>
    <cellStyle name="Normal 4 9 2 3" xfId="30356" xr:uid="{00000000-0005-0000-0000-0000BE760000}"/>
    <cellStyle name="Normal 4 9 3" xfId="30357" xr:uid="{00000000-0005-0000-0000-0000BF760000}"/>
    <cellStyle name="Normal 4 9 3 2" xfId="30358" xr:uid="{00000000-0005-0000-0000-0000C0760000}"/>
    <cellStyle name="Normal 4 9 4" xfId="30359" xr:uid="{00000000-0005-0000-0000-0000C1760000}"/>
    <cellStyle name="Normal 4 9 5" xfId="30360" xr:uid="{00000000-0005-0000-0000-0000C2760000}"/>
    <cellStyle name="Normal 4 9_Lcc_inputs" xfId="30361" xr:uid="{00000000-0005-0000-0000-0000C3760000}"/>
    <cellStyle name="Normal 4_Lcc_inputs" xfId="30362" xr:uid="{00000000-0005-0000-0000-0000C4760000}"/>
    <cellStyle name="Normal 40" xfId="30363" xr:uid="{00000000-0005-0000-0000-0000C5760000}"/>
    <cellStyle name="Normal 40 10" xfId="30364" xr:uid="{00000000-0005-0000-0000-0000C6760000}"/>
    <cellStyle name="Normal 40 10 2" xfId="30365" xr:uid="{00000000-0005-0000-0000-0000C7760000}"/>
    <cellStyle name="Normal 40 10 2 2" xfId="30366" xr:uid="{00000000-0005-0000-0000-0000C8760000}"/>
    <cellStyle name="Normal 40 10 2 2 2" xfId="30367" xr:uid="{00000000-0005-0000-0000-0000C9760000}"/>
    <cellStyle name="Normal 40 10 2 2 3" xfId="30368" xr:uid="{00000000-0005-0000-0000-0000CA760000}"/>
    <cellStyle name="Normal 40 10 2 3" xfId="30369" xr:uid="{00000000-0005-0000-0000-0000CB760000}"/>
    <cellStyle name="Normal 40 10 2 4" xfId="30370" xr:uid="{00000000-0005-0000-0000-0000CC760000}"/>
    <cellStyle name="Normal 40 10 2_Lcc_inputs" xfId="30371" xr:uid="{00000000-0005-0000-0000-0000CD760000}"/>
    <cellStyle name="Normal 40 10 3" xfId="30372" xr:uid="{00000000-0005-0000-0000-0000CE760000}"/>
    <cellStyle name="Normal 40 10 3 2" xfId="30373" xr:uid="{00000000-0005-0000-0000-0000CF760000}"/>
    <cellStyle name="Normal 40 10 3 2 2" xfId="30374" xr:uid="{00000000-0005-0000-0000-0000D0760000}"/>
    <cellStyle name="Normal 40 10 3 3" xfId="30375" xr:uid="{00000000-0005-0000-0000-0000D1760000}"/>
    <cellStyle name="Normal 40 10 4" xfId="30376" xr:uid="{00000000-0005-0000-0000-0000D2760000}"/>
    <cellStyle name="Normal 40 10 4 2" xfId="30377" xr:uid="{00000000-0005-0000-0000-0000D3760000}"/>
    <cellStyle name="Normal 40 10 5" xfId="30378" xr:uid="{00000000-0005-0000-0000-0000D4760000}"/>
    <cellStyle name="Normal 40 10 6" xfId="30379" xr:uid="{00000000-0005-0000-0000-0000D5760000}"/>
    <cellStyle name="Normal 40 10 7" xfId="30380" xr:uid="{00000000-0005-0000-0000-0000D6760000}"/>
    <cellStyle name="Normal 40 10_Lcc_inputs" xfId="30381" xr:uid="{00000000-0005-0000-0000-0000D7760000}"/>
    <cellStyle name="Normal 40 11" xfId="30382" xr:uid="{00000000-0005-0000-0000-0000D8760000}"/>
    <cellStyle name="Normal 40 11 2" xfId="30383" xr:uid="{00000000-0005-0000-0000-0000D9760000}"/>
    <cellStyle name="Normal 40 11 2 2" xfId="30384" xr:uid="{00000000-0005-0000-0000-0000DA760000}"/>
    <cellStyle name="Normal 40 11 2 3" xfId="30385" xr:uid="{00000000-0005-0000-0000-0000DB760000}"/>
    <cellStyle name="Normal 40 11 3" xfId="30386" xr:uid="{00000000-0005-0000-0000-0000DC760000}"/>
    <cellStyle name="Normal 40 11 3 2" xfId="30387" xr:uid="{00000000-0005-0000-0000-0000DD760000}"/>
    <cellStyle name="Normal 40 11 4" xfId="30388" xr:uid="{00000000-0005-0000-0000-0000DE760000}"/>
    <cellStyle name="Normal 40 11 5" xfId="30389" xr:uid="{00000000-0005-0000-0000-0000DF760000}"/>
    <cellStyle name="Normal 40 11_Lcc_inputs" xfId="30390" xr:uid="{00000000-0005-0000-0000-0000E0760000}"/>
    <cellStyle name="Normal 40 12" xfId="30391" xr:uid="{00000000-0005-0000-0000-0000E1760000}"/>
    <cellStyle name="Normal 40 12 2" xfId="30392" xr:uid="{00000000-0005-0000-0000-0000E2760000}"/>
    <cellStyle name="Normal 40 12 2 2" xfId="30393" xr:uid="{00000000-0005-0000-0000-0000E3760000}"/>
    <cellStyle name="Normal 40 12 2 3" xfId="30394" xr:uid="{00000000-0005-0000-0000-0000E4760000}"/>
    <cellStyle name="Normal 40 12 3" xfId="30395" xr:uid="{00000000-0005-0000-0000-0000E5760000}"/>
    <cellStyle name="Normal 40 12 4" xfId="30396" xr:uid="{00000000-0005-0000-0000-0000E6760000}"/>
    <cellStyle name="Normal 40 12_Lcc_inputs" xfId="30397" xr:uid="{00000000-0005-0000-0000-0000E7760000}"/>
    <cellStyle name="Normal 40 13" xfId="30398" xr:uid="{00000000-0005-0000-0000-0000E8760000}"/>
    <cellStyle name="Normal 40 13 2" xfId="30399" xr:uid="{00000000-0005-0000-0000-0000E9760000}"/>
    <cellStyle name="Normal 40 13 3" xfId="30400" xr:uid="{00000000-0005-0000-0000-0000EA760000}"/>
    <cellStyle name="Normal 40 14" xfId="30401" xr:uid="{00000000-0005-0000-0000-0000EB760000}"/>
    <cellStyle name="Normal 40 14 2" xfId="30402" xr:uid="{00000000-0005-0000-0000-0000EC760000}"/>
    <cellStyle name="Normal 40 15" xfId="30403" xr:uid="{00000000-0005-0000-0000-0000ED760000}"/>
    <cellStyle name="Normal 40 16" xfId="30404" xr:uid="{00000000-0005-0000-0000-0000EE760000}"/>
    <cellStyle name="Normal 40 2" xfId="30405" xr:uid="{00000000-0005-0000-0000-0000EF760000}"/>
    <cellStyle name="Normal 40 2 10" xfId="30406" xr:uid="{00000000-0005-0000-0000-0000F0760000}"/>
    <cellStyle name="Normal 40 2 2" xfId="30407" xr:uid="{00000000-0005-0000-0000-0000F1760000}"/>
    <cellStyle name="Normal 40 2 2 2" xfId="30408" xr:uid="{00000000-0005-0000-0000-0000F2760000}"/>
    <cellStyle name="Normal 40 2 2 2 2" xfId="30409" xr:uid="{00000000-0005-0000-0000-0000F3760000}"/>
    <cellStyle name="Normal 40 2 2 2 2 2" xfId="30410" xr:uid="{00000000-0005-0000-0000-0000F4760000}"/>
    <cellStyle name="Normal 40 2 2 2 2 2 2" xfId="30411" xr:uid="{00000000-0005-0000-0000-0000F5760000}"/>
    <cellStyle name="Normal 40 2 2 2 2 3" xfId="30412" xr:uid="{00000000-0005-0000-0000-0000F6760000}"/>
    <cellStyle name="Normal 40 2 2 2 3" xfId="30413" xr:uid="{00000000-0005-0000-0000-0000F7760000}"/>
    <cellStyle name="Normal 40 2 2 2 3 2" xfId="30414" xr:uid="{00000000-0005-0000-0000-0000F8760000}"/>
    <cellStyle name="Normal 40 2 2 2 3 2 2" xfId="30415" xr:uid="{00000000-0005-0000-0000-0000F9760000}"/>
    <cellStyle name="Normal 40 2 2 2 3 3" xfId="30416" xr:uid="{00000000-0005-0000-0000-0000FA760000}"/>
    <cellStyle name="Normal 40 2 2 2 4" xfId="30417" xr:uid="{00000000-0005-0000-0000-0000FB760000}"/>
    <cellStyle name="Normal 40 2 2 2 4 2" xfId="30418" xr:uid="{00000000-0005-0000-0000-0000FC760000}"/>
    <cellStyle name="Normal 40 2 2 2 5" xfId="30419" xr:uid="{00000000-0005-0000-0000-0000FD760000}"/>
    <cellStyle name="Normal 40 2 2 2_Lcc_inputs" xfId="30420" xr:uid="{00000000-0005-0000-0000-0000FE760000}"/>
    <cellStyle name="Normal 40 2 2 3" xfId="30421" xr:uid="{00000000-0005-0000-0000-0000FF760000}"/>
    <cellStyle name="Normal 40 2 2 3 2" xfId="30422" xr:uid="{00000000-0005-0000-0000-000000770000}"/>
    <cellStyle name="Normal 40 2 2 3 2 2" xfId="30423" xr:uid="{00000000-0005-0000-0000-000001770000}"/>
    <cellStyle name="Normal 40 2 2 3 2 3" xfId="30424" xr:uid="{00000000-0005-0000-0000-000002770000}"/>
    <cellStyle name="Normal 40 2 2 3 3" xfId="30425" xr:uid="{00000000-0005-0000-0000-000003770000}"/>
    <cellStyle name="Normal 40 2 2 3 4" xfId="30426" xr:uid="{00000000-0005-0000-0000-000004770000}"/>
    <cellStyle name="Normal 40 2 2 3_Lcc_inputs" xfId="30427" xr:uid="{00000000-0005-0000-0000-000005770000}"/>
    <cellStyle name="Normal 40 2 2 4" xfId="30428" xr:uid="{00000000-0005-0000-0000-000006770000}"/>
    <cellStyle name="Normal 40 2 2 4 2" xfId="30429" xr:uid="{00000000-0005-0000-0000-000007770000}"/>
    <cellStyle name="Normal 40 2 2 4 2 2" xfId="30430" xr:uid="{00000000-0005-0000-0000-000008770000}"/>
    <cellStyle name="Normal 40 2 2 4 3" xfId="30431" xr:uid="{00000000-0005-0000-0000-000009770000}"/>
    <cellStyle name="Normal 40 2 2 5" xfId="30432" xr:uid="{00000000-0005-0000-0000-00000A770000}"/>
    <cellStyle name="Normal 40 2 2 5 2" xfId="30433" xr:uid="{00000000-0005-0000-0000-00000B770000}"/>
    <cellStyle name="Normal 40 2 2 6" xfId="30434" xr:uid="{00000000-0005-0000-0000-00000C770000}"/>
    <cellStyle name="Normal 40 2 2 7" xfId="30435" xr:uid="{00000000-0005-0000-0000-00000D770000}"/>
    <cellStyle name="Normal 40 2 2 8" xfId="30436" xr:uid="{00000000-0005-0000-0000-00000E770000}"/>
    <cellStyle name="Normal 40 2 2_Lcc_inputs" xfId="30437" xr:uid="{00000000-0005-0000-0000-00000F770000}"/>
    <cellStyle name="Normal 40 2 3" xfId="30438" xr:uid="{00000000-0005-0000-0000-000010770000}"/>
    <cellStyle name="Normal 40 2 3 2" xfId="30439" xr:uid="{00000000-0005-0000-0000-000011770000}"/>
    <cellStyle name="Normal 40 2 3 2 2" xfId="30440" xr:uid="{00000000-0005-0000-0000-000012770000}"/>
    <cellStyle name="Normal 40 2 3 2 2 2" xfId="30441" xr:uid="{00000000-0005-0000-0000-000013770000}"/>
    <cellStyle name="Normal 40 2 3 2 2 3" xfId="30442" xr:uid="{00000000-0005-0000-0000-000014770000}"/>
    <cellStyle name="Normal 40 2 3 2 3" xfId="30443" xr:uid="{00000000-0005-0000-0000-000015770000}"/>
    <cellStyle name="Normal 40 2 3 2 4" xfId="30444" xr:uid="{00000000-0005-0000-0000-000016770000}"/>
    <cellStyle name="Normal 40 2 3 2_Lcc_inputs" xfId="30445" xr:uid="{00000000-0005-0000-0000-000017770000}"/>
    <cellStyle name="Normal 40 2 3 3" xfId="30446" xr:uid="{00000000-0005-0000-0000-000018770000}"/>
    <cellStyle name="Normal 40 2 3 3 2" xfId="30447" xr:uid="{00000000-0005-0000-0000-000019770000}"/>
    <cellStyle name="Normal 40 2 3 3 2 2" xfId="30448" xr:uid="{00000000-0005-0000-0000-00001A770000}"/>
    <cellStyle name="Normal 40 2 3 3 3" xfId="30449" xr:uid="{00000000-0005-0000-0000-00001B770000}"/>
    <cellStyle name="Normal 40 2 3 4" xfId="30450" xr:uid="{00000000-0005-0000-0000-00001C770000}"/>
    <cellStyle name="Normal 40 2 3 4 2" xfId="30451" xr:uid="{00000000-0005-0000-0000-00001D770000}"/>
    <cellStyle name="Normal 40 2 3 5" xfId="30452" xr:uid="{00000000-0005-0000-0000-00001E770000}"/>
    <cellStyle name="Normal 40 2 3 6" xfId="30453" xr:uid="{00000000-0005-0000-0000-00001F770000}"/>
    <cellStyle name="Normal 40 2 3 7" xfId="30454" xr:uid="{00000000-0005-0000-0000-000020770000}"/>
    <cellStyle name="Normal 40 2 3_Lcc_inputs" xfId="30455" xr:uid="{00000000-0005-0000-0000-000021770000}"/>
    <cellStyle name="Normal 40 2 4" xfId="30456" xr:uid="{00000000-0005-0000-0000-000022770000}"/>
    <cellStyle name="Normal 40 2 4 2" xfId="30457" xr:uid="{00000000-0005-0000-0000-000023770000}"/>
    <cellStyle name="Normal 40 2 4 2 2" xfId="30458" xr:uid="{00000000-0005-0000-0000-000024770000}"/>
    <cellStyle name="Normal 40 2 4 2 3" xfId="30459" xr:uid="{00000000-0005-0000-0000-000025770000}"/>
    <cellStyle name="Normal 40 2 4 3" xfId="30460" xr:uid="{00000000-0005-0000-0000-000026770000}"/>
    <cellStyle name="Normal 40 2 4 3 2" xfId="30461" xr:uid="{00000000-0005-0000-0000-000027770000}"/>
    <cellStyle name="Normal 40 2 4 4" xfId="30462" xr:uid="{00000000-0005-0000-0000-000028770000}"/>
    <cellStyle name="Normal 40 2 4 5" xfId="30463" xr:uid="{00000000-0005-0000-0000-000029770000}"/>
    <cellStyle name="Normal 40 2 4_Lcc_inputs" xfId="30464" xr:uid="{00000000-0005-0000-0000-00002A770000}"/>
    <cellStyle name="Normal 40 2 5" xfId="30465" xr:uid="{00000000-0005-0000-0000-00002B770000}"/>
    <cellStyle name="Normal 40 2 5 2" xfId="30466" xr:uid="{00000000-0005-0000-0000-00002C770000}"/>
    <cellStyle name="Normal 40 2 5 2 2" xfId="30467" xr:uid="{00000000-0005-0000-0000-00002D770000}"/>
    <cellStyle name="Normal 40 2 5 2 3" xfId="30468" xr:uid="{00000000-0005-0000-0000-00002E770000}"/>
    <cellStyle name="Normal 40 2 5 3" xfId="30469" xr:uid="{00000000-0005-0000-0000-00002F770000}"/>
    <cellStyle name="Normal 40 2 5 3 2" xfId="30470" xr:uid="{00000000-0005-0000-0000-000030770000}"/>
    <cellStyle name="Normal 40 2 5 4" xfId="30471" xr:uid="{00000000-0005-0000-0000-000031770000}"/>
    <cellStyle name="Normal 40 2 5 5" xfId="30472" xr:uid="{00000000-0005-0000-0000-000032770000}"/>
    <cellStyle name="Normal 40 2 5_Lcc_inputs" xfId="30473" xr:uid="{00000000-0005-0000-0000-000033770000}"/>
    <cellStyle name="Normal 40 2 6" xfId="30474" xr:uid="{00000000-0005-0000-0000-000034770000}"/>
    <cellStyle name="Normal 40 2 6 2" xfId="30475" xr:uid="{00000000-0005-0000-0000-000035770000}"/>
    <cellStyle name="Normal 40 2 6 2 2" xfId="30476" xr:uid="{00000000-0005-0000-0000-000036770000}"/>
    <cellStyle name="Normal 40 2 6 3" xfId="30477" xr:uid="{00000000-0005-0000-0000-000037770000}"/>
    <cellStyle name="Normal 40 2 6 4" xfId="30478" xr:uid="{00000000-0005-0000-0000-000038770000}"/>
    <cellStyle name="Normal 40 2 6_Lcc_inputs" xfId="30479" xr:uid="{00000000-0005-0000-0000-000039770000}"/>
    <cellStyle name="Normal 40 2 7" xfId="30480" xr:uid="{00000000-0005-0000-0000-00003A770000}"/>
    <cellStyle name="Normal 40 2 7 2" xfId="30481" xr:uid="{00000000-0005-0000-0000-00003B770000}"/>
    <cellStyle name="Normal 40 2 7 3" xfId="30482" xr:uid="{00000000-0005-0000-0000-00003C770000}"/>
    <cellStyle name="Normal 40 2 8" xfId="30483" xr:uid="{00000000-0005-0000-0000-00003D770000}"/>
    <cellStyle name="Normal 40 2 8 2" xfId="30484" xr:uid="{00000000-0005-0000-0000-00003E770000}"/>
    <cellStyle name="Normal 40 2 9" xfId="30485" xr:uid="{00000000-0005-0000-0000-00003F770000}"/>
    <cellStyle name="Normal 40 2_Lcc_inputs" xfId="30486" xr:uid="{00000000-0005-0000-0000-000040770000}"/>
    <cellStyle name="Normal 40 3" xfId="30487" xr:uid="{00000000-0005-0000-0000-000041770000}"/>
    <cellStyle name="Normal 40 3 2" xfId="30488" xr:uid="{00000000-0005-0000-0000-000042770000}"/>
    <cellStyle name="Normal 40 3 2 2" xfId="30489" xr:uid="{00000000-0005-0000-0000-000043770000}"/>
    <cellStyle name="Normal 40 3 2 2 2" xfId="30490" xr:uid="{00000000-0005-0000-0000-000044770000}"/>
    <cellStyle name="Normal 40 3 2 2 2 2" xfId="30491" xr:uid="{00000000-0005-0000-0000-000045770000}"/>
    <cellStyle name="Normal 40 3 2 2 2 2 2" xfId="30492" xr:uid="{00000000-0005-0000-0000-000046770000}"/>
    <cellStyle name="Normal 40 3 2 2 2 3" xfId="30493" xr:uid="{00000000-0005-0000-0000-000047770000}"/>
    <cellStyle name="Normal 40 3 2 2 3" xfId="30494" xr:uid="{00000000-0005-0000-0000-000048770000}"/>
    <cellStyle name="Normal 40 3 2 2 3 2" xfId="30495" xr:uid="{00000000-0005-0000-0000-000049770000}"/>
    <cellStyle name="Normal 40 3 2 2 3 2 2" xfId="30496" xr:uid="{00000000-0005-0000-0000-00004A770000}"/>
    <cellStyle name="Normal 40 3 2 2 3 3" xfId="30497" xr:uid="{00000000-0005-0000-0000-00004B770000}"/>
    <cellStyle name="Normal 40 3 2 2 4" xfId="30498" xr:uid="{00000000-0005-0000-0000-00004C770000}"/>
    <cellStyle name="Normal 40 3 2 2 4 2" xfId="30499" xr:uid="{00000000-0005-0000-0000-00004D770000}"/>
    <cellStyle name="Normal 40 3 2 2 5" xfId="30500" xr:uid="{00000000-0005-0000-0000-00004E770000}"/>
    <cellStyle name="Normal 40 3 2 2_Lcc_inputs" xfId="30501" xr:uid="{00000000-0005-0000-0000-00004F770000}"/>
    <cellStyle name="Normal 40 3 2 3" xfId="30502" xr:uid="{00000000-0005-0000-0000-000050770000}"/>
    <cellStyle name="Normal 40 3 2 3 2" xfId="30503" xr:uid="{00000000-0005-0000-0000-000051770000}"/>
    <cellStyle name="Normal 40 3 2 3 2 2" xfId="30504" xr:uid="{00000000-0005-0000-0000-000052770000}"/>
    <cellStyle name="Normal 40 3 2 3 2 3" xfId="30505" xr:uid="{00000000-0005-0000-0000-000053770000}"/>
    <cellStyle name="Normal 40 3 2 3 3" xfId="30506" xr:uid="{00000000-0005-0000-0000-000054770000}"/>
    <cellStyle name="Normal 40 3 2 3 4" xfId="30507" xr:uid="{00000000-0005-0000-0000-000055770000}"/>
    <cellStyle name="Normal 40 3 2 3_Lcc_inputs" xfId="30508" xr:uid="{00000000-0005-0000-0000-000056770000}"/>
    <cellStyle name="Normal 40 3 2 4" xfId="30509" xr:uid="{00000000-0005-0000-0000-000057770000}"/>
    <cellStyle name="Normal 40 3 2 4 2" xfId="30510" xr:uid="{00000000-0005-0000-0000-000058770000}"/>
    <cellStyle name="Normal 40 3 2 4 2 2" xfId="30511" xr:uid="{00000000-0005-0000-0000-000059770000}"/>
    <cellStyle name="Normal 40 3 2 4 3" xfId="30512" xr:uid="{00000000-0005-0000-0000-00005A770000}"/>
    <cellStyle name="Normal 40 3 2 5" xfId="30513" xr:uid="{00000000-0005-0000-0000-00005B770000}"/>
    <cellStyle name="Normal 40 3 2 5 2" xfId="30514" xr:uid="{00000000-0005-0000-0000-00005C770000}"/>
    <cellStyle name="Normal 40 3 2 6" xfId="30515" xr:uid="{00000000-0005-0000-0000-00005D770000}"/>
    <cellStyle name="Normal 40 3 2 7" xfId="30516" xr:uid="{00000000-0005-0000-0000-00005E770000}"/>
    <cellStyle name="Normal 40 3 2 8" xfId="30517" xr:uid="{00000000-0005-0000-0000-00005F770000}"/>
    <cellStyle name="Normal 40 3 2_Lcc_inputs" xfId="30518" xr:uid="{00000000-0005-0000-0000-000060770000}"/>
    <cellStyle name="Normal 40 3 3" xfId="30519" xr:uid="{00000000-0005-0000-0000-000061770000}"/>
    <cellStyle name="Normal 40 3 3 2" xfId="30520" xr:uid="{00000000-0005-0000-0000-000062770000}"/>
    <cellStyle name="Normal 40 3 3 2 2" xfId="30521" xr:uid="{00000000-0005-0000-0000-000063770000}"/>
    <cellStyle name="Normal 40 3 3 2 2 2" xfId="30522" xr:uid="{00000000-0005-0000-0000-000064770000}"/>
    <cellStyle name="Normal 40 3 3 2 2 3" xfId="30523" xr:uid="{00000000-0005-0000-0000-000065770000}"/>
    <cellStyle name="Normal 40 3 3 2 3" xfId="30524" xr:uid="{00000000-0005-0000-0000-000066770000}"/>
    <cellStyle name="Normal 40 3 3 2 4" xfId="30525" xr:uid="{00000000-0005-0000-0000-000067770000}"/>
    <cellStyle name="Normal 40 3 3 2_Lcc_inputs" xfId="30526" xr:uid="{00000000-0005-0000-0000-000068770000}"/>
    <cellStyle name="Normal 40 3 3 3" xfId="30527" xr:uid="{00000000-0005-0000-0000-000069770000}"/>
    <cellStyle name="Normal 40 3 3 3 2" xfId="30528" xr:uid="{00000000-0005-0000-0000-00006A770000}"/>
    <cellStyle name="Normal 40 3 3 3 2 2" xfId="30529" xr:uid="{00000000-0005-0000-0000-00006B770000}"/>
    <cellStyle name="Normal 40 3 3 3 3" xfId="30530" xr:uid="{00000000-0005-0000-0000-00006C770000}"/>
    <cellStyle name="Normal 40 3 3 4" xfId="30531" xr:uid="{00000000-0005-0000-0000-00006D770000}"/>
    <cellStyle name="Normal 40 3 3 4 2" xfId="30532" xr:uid="{00000000-0005-0000-0000-00006E770000}"/>
    <cellStyle name="Normal 40 3 3 5" xfId="30533" xr:uid="{00000000-0005-0000-0000-00006F770000}"/>
    <cellStyle name="Normal 40 3 3 6" xfId="30534" xr:uid="{00000000-0005-0000-0000-000070770000}"/>
    <cellStyle name="Normal 40 3 3 7" xfId="30535" xr:uid="{00000000-0005-0000-0000-000071770000}"/>
    <cellStyle name="Normal 40 3 3_Lcc_inputs" xfId="30536" xr:uid="{00000000-0005-0000-0000-000072770000}"/>
    <cellStyle name="Normal 40 3 4" xfId="30537" xr:uid="{00000000-0005-0000-0000-000073770000}"/>
    <cellStyle name="Normal 40 3 4 2" xfId="30538" xr:uid="{00000000-0005-0000-0000-000074770000}"/>
    <cellStyle name="Normal 40 3 4 2 2" xfId="30539" xr:uid="{00000000-0005-0000-0000-000075770000}"/>
    <cellStyle name="Normal 40 3 4 2 3" xfId="30540" xr:uid="{00000000-0005-0000-0000-000076770000}"/>
    <cellStyle name="Normal 40 3 4 3" xfId="30541" xr:uid="{00000000-0005-0000-0000-000077770000}"/>
    <cellStyle name="Normal 40 3 4 3 2" xfId="30542" xr:uid="{00000000-0005-0000-0000-000078770000}"/>
    <cellStyle name="Normal 40 3 4 4" xfId="30543" xr:uid="{00000000-0005-0000-0000-000079770000}"/>
    <cellStyle name="Normal 40 3 4 5" xfId="30544" xr:uid="{00000000-0005-0000-0000-00007A770000}"/>
    <cellStyle name="Normal 40 3 4_Lcc_inputs" xfId="30545" xr:uid="{00000000-0005-0000-0000-00007B770000}"/>
    <cellStyle name="Normal 40 3 5" xfId="30546" xr:uid="{00000000-0005-0000-0000-00007C770000}"/>
    <cellStyle name="Normal 40 3 5 2" xfId="30547" xr:uid="{00000000-0005-0000-0000-00007D770000}"/>
    <cellStyle name="Normal 40 3 5 2 2" xfId="30548" xr:uid="{00000000-0005-0000-0000-00007E770000}"/>
    <cellStyle name="Normal 40 3 5 2 3" xfId="30549" xr:uid="{00000000-0005-0000-0000-00007F770000}"/>
    <cellStyle name="Normal 40 3 5 3" xfId="30550" xr:uid="{00000000-0005-0000-0000-000080770000}"/>
    <cellStyle name="Normal 40 3 5 4" xfId="30551" xr:uid="{00000000-0005-0000-0000-000081770000}"/>
    <cellStyle name="Normal 40 3 5_Lcc_inputs" xfId="30552" xr:uid="{00000000-0005-0000-0000-000082770000}"/>
    <cellStyle name="Normal 40 3 6" xfId="30553" xr:uid="{00000000-0005-0000-0000-000083770000}"/>
    <cellStyle name="Normal 40 3 6 2" xfId="30554" xr:uid="{00000000-0005-0000-0000-000084770000}"/>
    <cellStyle name="Normal 40 3 6 3" xfId="30555" xr:uid="{00000000-0005-0000-0000-000085770000}"/>
    <cellStyle name="Normal 40 3 7" xfId="30556" xr:uid="{00000000-0005-0000-0000-000086770000}"/>
    <cellStyle name="Normal 40 3 7 2" xfId="30557" xr:uid="{00000000-0005-0000-0000-000087770000}"/>
    <cellStyle name="Normal 40 3 8" xfId="30558" xr:uid="{00000000-0005-0000-0000-000088770000}"/>
    <cellStyle name="Normal 40 3 9" xfId="30559" xr:uid="{00000000-0005-0000-0000-000089770000}"/>
    <cellStyle name="Normal 40 3_Lcc_inputs" xfId="30560" xr:uid="{00000000-0005-0000-0000-00008A770000}"/>
    <cellStyle name="Normal 40 4" xfId="30561" xr:uid="{00000000-0005-0000-0000-00008B770000}"/>
    <cellStyle name="Normal 40 4 2" xfId="30562" xr:uid="{00000000-0005-0000-0000-00008C770000}"/>
    <cellStyle name="Normal 40 4 2 2" xfId="30563" xr:uid="{00000000-0005-0000-0000-00008D770000}"/>
    <cellStyle name="Normal 40 4 2 2 2" xfId="30564" xr:uid="{00000000-0005-0000-0000-00008E770000}"/>
    <cellStyle name="Normal 40 4 2 2 2 2" xfId="30565" xr:uid="{00000000-0005-0000-0000-00008F770000}"/>
    <cellStyle name="Normal 40 4 2 2 2 2 2" xfId="30566" xr:uid="{00000000-0005-0000-0000-000090770000}"/>
    <cellStyle name="Normal 40 4 2 2 2 3" xfId="30567" xr:uid="{00000000-0005-0000-0000-000091770000}"/>
    <cellStyle name="Normal 40 4 2 2 3" xfId="30568" xr:uid="{00000000-0005-0000-0000-000092770000}"/>
    <cellStyle name="Normal 40 4 2 2 3 2" xfId="30569" xr:uid="{00000000-0005-0000-0000-000093770000}"/>
    <cellStyle name="Normal 40 4 2 2 3 2 2" xfId="30570" xr:uid="{00000000-0005-0000-0000-000094770000}"/>
    <cellStyle name="Normal 40 4 2 2 3 3" xfId="30571" xr:uid="{00000000-0005-0000-0000-000095770000}"/>
    <cellStyle name="Normal 40 4 2 2 4" xfId="30572" xr:uid="{00000000-0005-0000-0000-000096770000}"/>
    <cellStyle name="Normal 40 4 2 2 4 2" xfId="30573" xr:uid="{00000000-0005-0000-0000-000097770000}"/>
    <cellStyle name="Normal 40 4 2 2 5" xfId="30574" xr:uid="{00000000-0005-0000-0000-000098770000}"/>
    <cellStyle name="Normal 40 4 2 2_Lcc_inputs" xfId="30575" xr:uid="{00000000-0005-0000-0000-000099770000}"/>
    <cellStyle name="Normal 40 4 2 3" xfId="30576" xr:uid="{00000000-0005-0000-0000-00009A770000}"/>
    <cellStyle name="Normal 40 4 2 3 2" xfId="30577" xr:uid="{00000000-0005-0000-0000-00009B770000}"/>
    <cellStyle name="Normal 40 4 2 3 2 2" xfId="30578" xr:uid="{00000000-0005-0000-0000-00009C770000}"/>
    <cellStyle name="Normal 40 4 2 3 2 3" xfId="30579" xr:uid="{00000000-0005-0000-0000-00009D770000}"/>
    <cellStyle name="Normal 40 4 2 3 3" xfId="30580" xr:uid="{00000000-0005-0000-0000-00009E770000}"/>
    <cellStyle name="Normal 40 4 2 3 4" xfId="30581" xr:uid="{00000000-0005-0000-0000-00009F770000}"/>
    <cellStyle name="Normal 40 4 2 3_Lcc_inputs" xfId="30582" xr:uid="{00000000-0005-0000-0000-0000A0770000}"/>
    <cellStyle name="Normal 40 4 2 4" xfId="30583" xr:uid="{00000000-0005-0000-0000-0000A1770000}"/>
    <cellStyle name="Normal 40 4 2 4 2" xfId="30584" xr:uid="{00000000-0005-0000-0000-0000A2770000}"/>
    <cellStyle name="Normal 40 4 2 4 2 2" xfId="30585" xr:uid="{00000000-0005-0000-0000-0000A3770000}"/>
    <cellStyle name="Normal 40 4 2 4 3" xfId="30586" xr:uid="{00000000-0005-0000-0000-0000A4770000}"/>
    <cellStyle name="Normal 40 4 2 5" xfId="30587" xr:uid="{00000000-0005-0000-0000-0000A5770000}"/>
    <cellStyle name="Normal 40 4 2 5 2" xfId="30588" xr:uid="{00000000-0005-0000-0000-0000A6770000}"/>
    <cellStyle name="Normal 40 4 2 6" xfId="30589" xr:uid="{00000000-0005-0000-0000-0000A7770000}"/>
    <cellStyle name="Normal 40 4 2 7" xfId="30590" xr:uid="{00000000-0005-0000-0000-0000A8770000}"/>
    <cellStyle name="Normal 40 4 2 8" xfId="30591" xr:uid="{00000000-0005-0000-0000-0000A9770000}"/>
    <cellStyle name="Normal 40 4 2_Lcc_inputs" xfId="30592" xr:uid="{00000000-0005-0000-0000-0000AA770000}"/>
    <cellStyle name="Normal 40 4 3" xfId="30593" xr:uid="{00000000-0005-0000-0000-0000AB770000}"/>
    <cellStyle name="Normal 40 4 3 2" xfId="30594" xr:uid="{00000000-0005-0000-0000-0000AC770000}"/>
    <cellStyle name="Normal 40 4 3 2 2" xfId="30595" xr:uid="{00000000-0005-0000-0000-0000AD770000}"/>
    <cellStyle name="Normal 40 4 3 2 2 2" xfId="30596" xr:uid="{00000000-0005-0000-0000-0000AE770000}"/>
    <cellStyle name="Normal 40 4 3 2 3" xfId="30597" xr:uid="{00000000-0005-0000-0000-0000AF770000}"/>
    <cellStyle name="Normal 40 4 3 3" xfId="30598" xr:uid="{00000000-0005-0000-0000-0000B0770000}"/>
    <cellStyle name="Normal 40 4 3 3 2" xfId="30599" xr:uid="{00000000-0005-0000-0000-0000B1770000}"/>
    <cellStyle name="Normal 40 4 3 3 2 2" xfId="30600" xr:uid="{00000000-0005-0000-0000-0000B2770000}"/>
    <cellStyle name="Normal 40 4 3 3 3" xfId="30601" xr:uid="{00000000-0005-0000-0000-0000B3770000}"/>
    <cellStyle name="Normal 40 4 3 4" xfId="30602" xr:uid="{00000000-0005-0000-0000-0000B4770000}"/>
    <cellStyle name="Normal 40 4 3 4 2" xfId="30603" xr:uid="{00000000-0005-0000-0000-0000B5770000}"/>
    <cellStyle name="Normal 40 4 3 5" xfId="30604" xr:uid="{00000000-0005-0000-0000-0000B6770000}"/>
    <cellStyle name="Normal 40 4 3_Lcc_inputs" xfId="30605" xr:uid="{00000000-0005-0000-0000-0000B7770000}"/>
    <cellStyle name="Normal 40 4 4" xfId="30606" xr:uid="{00000000-0005-0000-0000-0000B8770000}"/>
    <cellStyle name="Normal 40 4 4 2" xfId="30607" xr:uid="{00000000-0005-0000-0000-0000B9770000}"/>
    <cellStyle name="Normal 40 4 4 2 2" xfId="30608" xr:uid="{00000000-0005-0000-0000-0000BA770000}"/>
    <cellStyle name="Normal 40 4 4 2 3" xfId="30609" xr:uid="{00000000-0005-0000-0000-0000BB770000}"/>
    <cellStyle name="Normal 40 4 4 3" xfId="30610" xr:uid="{00000000-0005-0000-0000-0000BC770000}"/>
    <cellStyle name="Normal 40 4 4 4" xfId="30611" xr:uid="{00000000-0005-0000-0000-0000BD770000}"/>
    <cellStyle name="Normal 40 4 4_Lcc_inputs" xfId="30612" xr:uid="{00000000-0005-0000-0000-0000BE770000}"/>
    <cellStyle name="Normal 40 4 5" xfId="30613" xr:uid="{00000000-0005-0000-0000-0000BF770000}"/>
    <cellStyle name="Normal 40 4 5 2" xfId="30614" xr:uid="{00000000-0005-0000-0000-0000C0770000}"/>
    <cellStyle name="Normal 40 4 5 2 2" xfId="30615" xr:uid="{00000000-0005-0000-0000-0000C1770000}"/>
    <cellStyle name="Normal 40 4 5 3" xfId="30616" xr:uid="{00000000-0005-0000-0000-0000C2770000}"/>
    <cellStyle name="Normal 40 4 6" xfId="30617" xr:uid="{00000000-0005-0000-0000-0000C3770000}"/>
    <cellStyle name="Normal 40 4 6 2" xfId="30618" xr:uid="{00000000-0005-0000-0000-0000C4770000}"/>
    <cellStyle name="Normal 40 4 7" xfId="30619" xr:uid="{00000000-0005-0000-0000-0000C5770000}"/>
    <cellStyle name="Normal 40 4 8" xfId="30620" xr:uid="{00000000-0005-0000-0000-0000C6770000}"/>
    <cellStyle name="Normal 40 4 9" xfId="30621" xr:uid="{00000000-0005-0000-0000-0000C7770000}"/>
    <cellStyle name="Normal 40 4_Lcc_inputs" xfId="30622" xr:uid="{00000000-0005-0000-0000-0000C8770000}"/>
    <cellStyle name="Normal 40 5" xfId="30623" xr:uid="{00000000-0005-0000-0000-0000C9770000}"/>
    <cellStyle name="Normal 40 5 2" xfId="30624" xr:uid="{00000000-0005-0000-0000-0000CA770000}"/>
    <cellStyle name="Normal 40 5 2 2" xfId="30625" xr:uid="{00000000-0005-0000-0000-0000CB770000}"/>
    <cellStyle name="Normal 40 5 2 2 2" xfId="30626" xr:uid="{00000000-0005-0000-0000-0000CC770000}"/>
    <cellStyle name="Normal 40 5 2 2 2 2" xfId="30627" xr:uid="{00000000-0005-0000-0000-0000CD770000}"/>
    <cellStyle name="Normal 40 5 2 2 2 2 2" xfId="30628" xr:uid="{00000000-0005-0000-0000-0000CE770000}"/>
    <cellStyle name="Normal 40 5 2 2 2 3" xfId="30629" xr:uid="{00000000-0005-0000-0000-0000CF770000}"/>
    <cellStyle name="Normal 40 5 2 2 3" xfId="30630" xr:uid="{00000000-0005-0000-0000-0000D0770000}"/>
    <cellStyle name="Normal 40 5 2 2 3 2" xfId="30631" xr:uid="{00000000-0005-0000-0000-0000D1770000}"/>
    <cellStyle name="Normal 40 5 2 2 3 2 2" xfId="30632" xr:uid="{00000000-0005-0000-0000-0000D2770000}"/>
    <cellStyle name="Normal 40 5 2 2 3 3" xfId="30633" xr:uid="{00000000-0005-0000-0000-0000D3770000}"/>
    <cellStyle name="Normal 40 5 2 2 4" xfId="30634" xr:uid="{00000000-0005-0000-0000-0000D4770000}"/>
    <cellStyle name="Normal 40 5 2 2 4 2" xfId="30635" xr:uid="{00000000-0005-0000-0000-0000D5770000}"/>
    <cellStyle name="Normal 40 5 2 2 5" xfId="30636" xr:uid="{00000000-0005-0000-0000-0000D6770000}"/>
    <cellStyle name="Normal 40 5 2 2_Lcc_inputs" xfId="30637" xr:uid="{00000000-0005-0000-0000-0000D7770000}"/>
    <cellStyle name="Normal 40 5 2 3" xfId="30638" xr:uid="{00000000-0005-0000-0000-0000D8770000}"/>
    <cellStyle name="Normal 40 5 2 3 2" xfId="30639" xr:uid="{00000000-0005-0000-0000-0000D9770000}"/>
    <cellStyle name="Normal 40 5 2 3 2 2" xfId="30640" xr:uid="{00000000-0005-0000-0000-0000DA770000}"/>
    <cellStyle name="Normal 40 5 2 3 2 3" xfId="30641" xr:uid="{00000000-0005-0000-0000-0000DB770000}"/>
    <cellStyle name="Normal 40 5 2 3 3" xfId="30642" xr:uid="{00000000-0005-0000-0000-0000DC770000}"/>
    <cellStyle name="Normal 40 5 2 3 4" xfId="30643" xr:uid="{00000000-0005-0000-0000-0000DD770000}"/>
    <cellStyle name="Normal 40 5 2 3_Lcc_inputs" xfId="30644" xr:uid="{00000000-0005-0000-0000-0000DE770000}"/>
    <cellStyle name="Normal 40 5 2 4" xfId="30645" xr:uid="{00000000-0005-0000-0000-0000DF770000}"/>
    <cellStyle name="Normal 40 5 2 4 2" xfId="30646" xr:uid="{00000000-0005-0000-0000-0000E0770000}"/>
    <cellStyle name="Normal 40 5 2 4 2 2" xfId="30647" xr:uid="{00000000-0005-0000-0000-0000E1770000}"/>
    <cellStyle name="Normal 40 5 2 4 3" xfId="30648" xr:uid="{00000000-0005-0000-0000-0000E2770000}"/>
    <cellStyle name="Normal 40 5 2 5" xfId="30649" xr:uid="{00000000-0005-0000-0000-0000E3770000}"/>
    <cellStyle name="Normal 40 5 2 5 2" xfId="30650" xr:uid="{00000000-0005-0000-0000-0000E4770000}"/>
    <cellStyle name="Normal 40 5 2 6" xfId="30651" xr:uid="{00000000-0005-0000-0000-0000E5770000}"/>
    <cellStyle name="Normal 40 5 2 7" xfId="30652" xr:uid="{00000000-0005-0000-0000-0000E6770000}"/>
    <cellStyle name="Normal 40 5 2 8" xfId="30653" xr:uid="{00000000-0005-0000-0000-0000E7770000}"/>
    <cellStyle name="Normal 40 5 2_Lcc_inputs" xfId="30654" xr:uid="{00000000-0005-0000-0000-0000E8770000}"/>
    <cellStyle name="Normal 40 5 3" xfId="30655" xr:uid="{00000000-0005-0000-0000-0000E9770000}"/>
    <cellStyle name="Normal 40 5 3 2" xfId="30656" xr:uid="{00000000-0005-0000-0000-0000EA770000}"/>
    <cellStyle name="Normal 40 5 3 2 2" xfId="30657" xr:uid="{00000000-0005-0000-0000-0000EB770000}"/>
    <cellStyle name="Normal 40 5 3 2 2 2" xfId="30658" xr:uid="{00000000-0005-0000-0000-0000EC770000}"/>
    <cellStyle name="Normal 40 5 3 2 3" xfId="30659" xr:uid="{00000000-0005-0000-0000-0000ED770000}"/>
    <cellStyle name="Normal 40 5 3 3" xfId="30660" xr:uid="{00000000-0005-0000-0000-0000EE770000}"/>
    <cellStyle name="Normal 40 5 3 3 2" xfId="30661" xr:uid="{00000000-0005-0000-0000-0000EF770000}"/>
    <cellStyle name="Normal 40 5 3 3 2 2" xfId="30662" xr:uid="{00000000-0005-0000-0000-0000F0770000}"/>
    <cellStyle name="Normal 40 5 3 3 3" xfId="30663" xr:uid="{00000000-0005-0000-0000-0000F1770000}"/>
    <cellStyle name="Normal 40 5 3 4" xfId="30664" xr:uid="{00000000-0005-0000-0000-0000F2770000}"/>
    <cellStyle name="Normal 40 5 3 4 2" xfId="30665" xr:uid="{00000000-0005-0000-0000-0000F3770000}"/>
    <cellStyle name="Normal 40 5 3 5" xfId="30666" xr:uid="{00000000-0005-0000-0000-0000F4770000}"/>
    <cellStyle name="Normal 40 5 3_Lcc_inputs" xfId="30667" xr:uid="{00000000-0005-0000-0000-0000F5770000}"/>
    <cellStyle name="Normal 40 5 4" xfId="30668" xr:uid="{00000000-0005-0000-0000-0000F6770000}"/>
    <cellStyle name="Normal 40 5 4 2" xfId="30669" xr:uid="{00000000-0005-0000-0000-0000F7770000}"/>
    <cellStyle name="Normal 40 5 4 2 2" xfId="30670" xr:uid="{00000000-0005-0000-0000-0000F8770000}"/>
    <cellStyle name="Normal 40 5 4 2 3" xfId="30671" xr:uid="{00000000-0005-0000-0000-0000F9770000}"/>
    <cellStyle name="Normal 40 5 4 3" xfId="30672" xr:uid="{00000000-0005-0000-0000-0000FA770000}"/>
    <cellStyle name="Normal 40 5 4 4" xfId="30673" xr:uid="{00000000-0005-0000-0000-0000FB770000}"/>
    <cellStyle name="Normal 40 5 4_Lcc_inputs" xfId="30674" xr:uid="{00000000-0005-0000-0000-0000FC770000}"/>
    <cellStyle name="Normal 40 5 5" xfId="30675" xr:uid="{00000000-0005-0000-0000-0000FD770000}"/>
    <cellStyle name="Normal 40 5 5 2" xfId="30676" xr:uid="{00000000-0005-0000-0000-0000FE770000}"/>
    <cellStyle name="Normal 40 5 5 2 2" xfId="30677" xr:uid="{00000000-0005-0000-0000-0000FF770000}"/>
    <cellStyle name="Normal 40 5 5 3" xfId="30678" xr:uid="{00000000-0005-0000-0000-000000780000}"/>
    <cellStyle name="Normal 40 5 6" xfId="30679" xr:uid="{00000000-0005-0000-0000-000001780000}"/>
    <cellStyle name="Normal 40 5 6 2" xfId="30680" xr:uid="{00000000-0005-0000-0000-000002780000}"/>
    <cellStyle name="Normal 40 5 7" xfId="30681" xr:uid="{00000000-0005-0000-0000-000003780000}"/>
    <cellStyle name="Normal 40 5 8" xfId="30682" xr:uid="{00000000-0005-0000-0000-000004780000}"/>
    <cellStyle name="Normal 40 5 9" xfId="30683" xr:uid="{00000000-0005-0000-0000-000005780000}"/>
    <cellStyle name="Normal 40 5_Lcc_inputs" xfId="30684" xr:uid="{00000000-0005-0000-0000-000006780000}"/>
    <cellStyle name="Normal 40 6" xfId="30685" xr:uid="{00000000-0005-0000-0000-000007780000}"/>
    <cellStyle name="Normal 40 6 2" xfId="30686" xr:uid="{00000000-0005-0000-0000-000008780000}"/>
    <cellStyle name="Normal 40 6 2 2" xfId="30687" xr:uid="{00000000-0005-0000-0000-000009780000}"/>
    <cellStyle name="Normal 40 6 2 2 2" xfId="30688" xr:uid="{00000000-0005-0000-0000-00000A780000}"/>
    <cellStyle name="Normal 40 6 2 2 2 2" xfId="30689" xr:uid="{00000000-0005-0000-0000-00000B780000}"/>
    <cellStyle name="Normal 40 6 2 2 2 2 2" xfId="30690" xr:uid="{00000000-0005-0000-0000-00000C780000}"/>
    <cellStyle name="Normal 40 6 2 2 2 3" xfId="30691" xr:uid="{00000000-0005-0000-0000-00000D780000}"/>
    <cellStyle name="Normal 40 6 2 2 3" xfId="30692" xr:uid="{00000000-0005-0000-0000-00000E780000}"/>
    <cellStyle name="Normal 40 6 2 2 3 2" xfId="30693" xr:uid="{00000000-0005-0000-0000-00000F780000}"/>
    <cellStyle name="Normal 40 6 2 2 3 2 2" xfId="30694" xr:uid="{00000000-0005-0000-0000-000010780000}"/>
    <cellStyle name="Normal 40 6 2 2 3 3" xfId="30695" xr:uid="{00000000-0005-0000-0000-000011780000}"/>
    <cellStyle name="Normal 40 6 2 2 4" xfId="30696" xr:uid="{00000000-0005-0000-0000-000012780000}"/>
    <cellStyle name="Normal 40 6 2 2 4 2" xfId="30697" xr:uid="{00000000-0005-0000-0000-000013780000}"/>
    <cellStyle name="Normal 40 6 2 2 5" xfId="30698" xr:uid="{00000000-0005-0000-0000-000014780000}"/>
    <cellStyle name="Normal 40 6 2 2_Lcc_inputs" xfId="30699" xr:uid="{00000000-0005-0000-0000-000015780000}"/>
    <cellStyle name="Normal 40 6 2 3" xfId="30700" xr:uid="{00000000-0005-0000-0000-000016780000}"/>
    <cellStyle name="Normal 40 6 2 3 2" xfId="30701" xr:uid="{00000000-0005-0000-0000-000017780000}"/>
    <cellStyle name="Normal 40 6 2 3 2 2" xfId="30702" xr:uid="{00000000-0005-0000-0000-000018780000}"/>
    <cellStyle name="Normal 40 6 2 3 2 3" xfId="30703" xr:uid="{00000000-0005-0000-0000-000019780000}"/>
    <cellStyle name="Normal 40 6 2 3 3" xfId="30704" xr:uid="{00000000-0005-0000-0000-00001A780000}"/>
    <cellStyle name="Normal 40 6 2 3 4" xfId="30705" xr:uid="{00000000-0005-0000-0000-00001B780000}"/>
    <cellStyle name="Normal 40 6 2 3_Lcc_inputs" xfId="30706" xr:uid="{00000000-0005-0000-0000-00001C780000}"/>
    <cellStyle name="Normal 40 6 2 4" xfId="30707" xr:uid="{00000000-0005-0000-0000-00001D780000}"/>
    <cellStyle name="Normal 40 6 2 4 2" xfId="30708" xr:uid="{00000000-0005-0000-0000-00001E780000}"/>
    <cellStyle name="Normal 40 6 2 4 2 2" xfId="30709" xr:uid="{00000000-0005-0000-0000-00001F780000}"/>
    <cellStyle name="Normal 40 6 2 4 3" xfId="30710" xr:uid="{00000000-0005-0000-0000-000020780000}"/>
    <cellStyle name="Normal 40 6 2 5" xfId="30711" xr:uid="{00000000-0005-0000-0000-000021780000}"/>
    <cellStyle name="Normal 40 6 2 5 2" xfId="30712" xr:uid="{00000000-0005-0000-0000-000022780000}"/>
    <cellStyle name="Normal 40 6 2 6" xfId="30713" xr:uid="{00000000-0005-0000-0000-000023780000}"/>
    <cellStyle name="Normal 40 6 2 7" xfId="30714" xr:uid="{00000000-0005-0000-0000-000024780000}"/>
    <cellStyle name="Normal 40 6 2 8" xfId="30715" xr:uid="{00000000-0005-0000-0000-000025780000}"/>
    <cellStyle name="Normal 40 6 2_Lcc_inputs" xfId="30716" xr:uid="{00000000-0005-0000-0000-000026780000}"/>
    <cellStyle name="Normal 40 6 3" xfId="30717" xr:uid="{00000000-0005-0000-0000-000027780000}"/>
    <cellStyle name="Normal 40 6 3 2" xfId="30718" xr:uid="{00000000-0005-0000-0000-000028780000}"/>
    <cellStyle name="Normal 40 6 3 2 2" xfId="30719" xr:uid="{00000000-0005-0000-0000-000029780000}"/>
    <cellStyle name="Normal 40 6 3 2 2 2" xfId="30720" xr:uid="{00000000-0005-0000-0000-00002A780000}"/>
    <cellStyle name="Normal 40 6 3 2 3" xfId="30721" xr:uid="{00000000-0005-0000-0000-00002B780000}"/>
    <cellStyle name="Normal 40 6 3 3" xfId="30722" xr:uid="{00000000-0005-0000-0000-00002C780000}"/>
    <cellStyle name="Normal 40 6 3 3 2" xfId="30723" xr:uid="{00000000-0005-0000-0000-00002D780000}"/>
    <cellStyle name="Normal 40 6 3 3 2 2" xfId="30724" xr:uid="{00000000-0005-0000-0000-00002E780000}"/>
    <cellStyle name="Normal 40 6 3 3 3" xfId="30725" xr:uid="{00000000-0005-0000-0000-00002F780000}"/>
    <cellStyle name="Normal 40 6 3 4" xfId="30726" xr:uid="{00000000-0005-0000-0000-000030780000}"/>
    <cellStyle name="Normal 40 6 3 4 2" xfId="30727" xr:uid="{00000000-0005-0000-0000-000031780000}"/>
    <cellStyle name="Normal 40 6 3 5" xfId="30728" xr:uid="{00000000-0005-0000-0000-000032780000}"/>
    <cellStyle name="Normal 40 6 3_Lcc_inputs" xfId="30729" xr:uid="{00000000-0005-0000-0000-000033780000}"/>
    <cellStyle name="Normal 40 6 4" xfId="30730" xr:uid="{00000000-0005-0000-0000-000034780000}"/>
    <cellStyle name="Normal 40 6 4 2" xfId="30731" xr:uid="{00000000-0005-0000-0000-000035780000}"/>
    <cellStyle name="Normal 40 6 4 2 2" xfId="30732" xr:uid="{00000000-0005-0000-0000-000036780000}"/>
    <cellStyle name="Normal 40 6 4 2 3" xfId="30733" xr:uid="{00000000-0005-0000-0000-000037780000}"/>
    <cellStyle name="Normal 40 6 4 3" xfId="30734" xr:uid="{00000000-0005-0000-0000-000038780000}"/>
    <cellStyle name="Normal 40 6 4 4" xfId="30735" xr:uid="{00000000-0005-0000-0000-000039780000}"/>
    <cellStyle name="Normal 40 6 4_Lcc_inputs" xfId="30736" xr:uid="{00000000-0005-0000-0000-00003A780000}"/>
    <cellStyle name="Normal 40 6 5" xfId="30737" xr:uid="{00000000-0005-0000-0000-00003B780000}"/>
    <cellStyle name="Normal 40 6 5 2" xfId="30738" xr:uid="{00000000-0005-0000-0000-00003C780000}"/>
    <cellStyle name="Normal 40 6 5 2 2" xfId="30739" xr:uid="{00000000-0005-0000-0000-00003D780000}"/>
    <cellStyle name="Normal 40 6 5 3" xfId="30740" xr:uid="{00000000-0005-0000-0000-00003E780000}"/>
    <cellStyle name="Normal 40 6 6" xfId="30741" xr:uid="{00000000-0005-0000-0000-00003F780000}"/>
    <cellStyle name="Normal 40 6 6 2" xfId="30742" xr:uid="{00000000-0005-0000-0000-000040780000}"/>
    <cellStyle name="Normal 40 6 7" xfId="30743" xr:uid="{00000000-0005-0000-0000-000041780000}"/>
    <cellStyle name="Normal 40 6 8" xfId="30744" xr:uid="{00000000-0005-0000-0000-000042780000}"/>
    <cellStyle name="Normal 40 6 9" xfId="30745" xr:uid="{00000000-0005-0000-0000-000043780000}"/>
    <cellStyle name="Normal 40 6_Lcc_inputs" xfId="30746" xr:uid="{00000000-0005-0000-0000-000044780000}"/>
    <cellStyle name="Normal 40 7" xfId="30747" xr:uid="{00000000-0005-0000-0000-000045780000}"/>
    <cellStyle name="Normal 40 7 2" xfId="30748" xr:uid="{00000000-0005-0000-0000-000046780000}"/>
    <cellStyle name="Normal 40 7 2 2" xfId="30749" xr:uid="{00000000-0005-0000-0000-000047780000}"/>
    <cellStyle name="Normal 40 7 2 2 2" xfId="30750" xr:uid="{00000000-0005-0000-0000-000048780000}"/>
    <cellStyle name="Normal 40 7 2 2 2 2" xfId="30751" xr:uid="{00000000-0005-0000-0000-000049780000}"/>
    <cellStyle name="Normal 40 7 2 2 2 2 2" xfId="30752" xr:uid="{00000000-0005-0000-0000-00004A780000}"/>
    <cellStyle name="Normal 40 7 2 2 2 3" xfId="30753" xr:uid="{00000000-0005-0000-0000-00004B780000}"/>
    <cellStyle name="Normal 40 7 2 2 3" xfId="30754" xr:uid="{00000000-0005-0000-0000-00004C780000}"/>
    <cellStyle name="Normal 40 7 2 2 3 2" xfId="30755" xr:uid="{00000000-0005-0000-0000-00004D780000}"/>
    <cellStyle name="Normal 40 7 2 2 3 2 2" xfId="30756" xr:uid="{00000000-0005-0000-0000-00004E780000}"/>
    <cellStyle name="Normal 40 7 2 2 3 3" xfId="30757" xr:uid="{00000000-0005-0000-0000-00004F780000}"/>
    <cellStyle name="Normal 40 7 2 2 4" xfId="30758" xr:uid="{00000000-0005-0000-0000-000050780000}"/>
    <cellStyle name="Normal 40 7 2 2 4 2" xfId="30759" xr:uid="{00000000-0005-0000-0000-000051780000}"/>
    <cellStyle name="Normal 40 7 2 2 5" xfId="30760" xr:uid="{00000000-0005-0000-0000-000052780000}"/>
    <cellStyle name="Normal 40 7 2 2_Lcc_inputs" xfId="30761" xr:uid="{00000000-0005-0000-0000-000053780000}"/>
    <cellStyle name="Normal 40 7 2 3" xfId="30762" xr:uid="{00000000-0005-0000-0000-000054780000}"/>
    <cellStyle name="Normal 40 7 2 3 2" xfId="30763" xr:uid="{00000000-0005-0000-0000-000055780000}"/>
    <cellStyle name="Normal 40 7 2 3 2 2" xfId="30764" xr:uid="{00000000-0005-0000-0000-000056780000}"/>
    <cellStyle name="Normal 40 7 2 3 2 3" xfId="30765" xr:uid="{00000000-0005-0000-0000-000057780000}"/>
    <cellStyle name="Normal 40 7 2 3 3" xfId="30766" xr:uid="{00000000-0005-0000-0000-000058780000}"/>
    <cellStyle name="Normal 40 7 2 3 4" xfId="30767" xr:uid="{00000000-0005-0000-0000-000059780000}"/>
    <cellStyle name="Normal 40 7 2 3_Lcc_inputs" xfId="30768" xr:uid="{00000000-0005-0000-0000-00005A780000}"/>
    <cellStyle name="Normal 40 7 2 4" xfId="30769" xr:uid="{00000000-0005-0000-0000-00005B780000}"/>
    <cellStyle name="Normal 40 7 2 4 2" xfId="30770" xr:uid="{00000000-0005-0000-0000-00005C780000}"/>
    <cellStyle name="Normal 40 7 2 4 2 2" xfId="30771" xr:uid="{00000000-0005-0000-0000-00005D780000}"/>
    <cellStyle name="Normal 40 7 2 4 3" xfId="30772" xr:uid="{00000000-0005-0000-0000-00005E780000}"/>
    <cellStyle name="Normal 40 7 2 5" xfId="30773" xr:uid="{00000000-0005-0000-0000-00005F780000}"/>
    <cellStyle name="Normal 40 7 2 5 2" xfId="30774" xr:uid="{00000000-0005-0000-0000-000060780000}"/>
    <cellStyle name="Normal 40 7 2 6" xfId="30775" xr:uid="{00000000-0005-0000-0000-000061780000}"/>
    <cellStyle name="Normal 40 7 2 7" xfId="30776" xr:uid="{00000000-0005-0000-0000-000062780000}"/>
    <cellStyle name="Normal 40 7 2 8" xfId="30777" xr:uid="{00000000-0005-0000-0000-000063780000}"/>
    <cellStyle name="Normal 40 7 2_Lcc_inputs" xfId="30778" xr:uid="{00000000-0005-0000-0000-000064780000}"/>
    <cellStyle name="Normal 40 7 3" xfId="30779" xr:uid="{00000000-0005-0000-0000-000065780000}"/>
    <cellStyle name="Normal 40 7 3 2" xfId="30780" xr:uid="{00000000-0005-0000-0000-000066780000}"/>
    <cellStyle name="Normal 40 7 3 2 2" xfId="30781" xr:uid="{00000000-0005-0000-0000-000067780000}"/>
    <cellStyle name="Normal 40 7 3 2 2 2" xfId="30782" xr:uid="{00000000-0005-0000-0000-000068780000}"/>
    <cellStyle name="Normal 40 7 3 2 3" xfId="30783" xr:uid="{00000000-0005-0000-0000-000069780000}"/>
    <cellStyle name="Normal 40 7 3 3" xfId="30784" xr:uid="{00000000-0005-0000-0000-00006A780000}"/>
    <cellStyle name="Normal 40 7 3 3 2" xfId="30785" xr:uid="{00000000-0005-0000-0000-00006B780000}"/>
    <cellStyle name="Normal 40 7 3 3 2 2" xfId="30786" xr:uid="{00000000-0005-0000-0000-00006C780000}"/>
    <cellStyle name="Normal 40 7 3 3 3" xfId="30787" xr:uid="{00000000-0005-0000-0000-00006D780000}"/>
    <cellStyle name="Normal 40 7 3 4" xfId="30788" xr:uid="{00000000-0005-0000-0000-00006E780000}"/>
    <cellStyle name="Normal 40 7 3 4 2" xfId="30789" xr:uid="{00000000-0005-0000-0000-00006F780000}"/>
    <cellStyle name="Normal 40 7 3 5" xfId="30790" xr:uid="{00000000-0005-0000-0000-000070780000}"/>
    <cellStyle name="Normal 40 7 3_Lcc_inputs" xfId="30791" xr:uid="{00000000-0005-0000-0000-000071780000}"/>
    <cellStyle name="Normal 40 7 4" xfId="30792" xr:uid="{00000000-0005-0000-0000-000072780000}"/>
    <cellStyle name="Normal 40 7 4 2" xfId="30793" xr:uid="{00000000-0005-0000-0000-000073780000}"/>
    <cellStyle name="Normal 40 7 4 2 2" xfId="30794" xr:uid="{00000000-0005-0000-0000-000074780000}"/>
    <cellStyle name="Normal 40 7 4 2 3" xfId="30795" xr:uid="{00000000-0005-0000-0000-000075780000}"/>
    <cellStyle name="Normal 40 7 4 3" xfId="30796" xr:uid="{00000000-0005-0000-0000-000076780000}"/>
    <cellStyle name="Normal 40 7 4 4" xfId="30797" xr:uid="{00000000-0005-0000-0000-000077780000}"/>
    <cellStyle name="Normal 40 7 4_Lcc_inputs" xfId="30798" xr:uid="{00000000-0005-0000-0000-000078780000}"/>
    <cellStyle name="Normal 40 7 5" xfId="30799" xr:uid="{00000000-0005-0000-0000-000079780000}"/>
    <cellStyle name="Normal 40 7 5 2" xfId="30800" xr:uid="{00000000-0005-0000-0000-00007A780000}"/>
    <cellStyle name="Normal 40 7 5 2 2" xfId="30801" xr:uid="{00000000-0005-0000-0000-00007B780000}"/>
    <cellStyle name="Normal 40 7 5 3" xfId="30802" xr:uid="{00000000-0005-0000-0000-00007C780000}"/>
    <cellStyle name="Normal 40 7 6" xfId="30803" xr:uid="{00000000-0005-0000-0000-00007D780000}"/>
    <cellStyle name="Normal 40 7 6 2" xfId="30804" xr:uid="{00000000-0005-0000-0000-00007E780000}"/>
    <cellStyle name="Normal 40 7 7" xfId="30805" xr:uid="{00000000-0005-0000-0000-00007F780000}"/>
    <cellStyle name="Normal 40 7 8" xfId="30806" xr:uid="{00000000-0005-0000-0000-000080780000}"/>
    <cellStyle name="Normal 40 7 9" xfId="30807" xr:uid="{00000000-0005-0000-0000-000081780000}"/>
    <cellStyle name="Normal 40 7_Lcc_inputs" xfId="30808" xr:uid="{00000000-0005-0000-0000-000082780000}"/>
    <cellStyle name="Normal 40 8" xfId="30809" xr:uid="{00000000-0005-0000-0000-000083780000}"/>
    <cellStyle name="Normal 40 8 2" xfId="30810" xr:uid="{00000000-0005-0000-0000-000084780000}"/>
    <cellStyle name="Normal 40 8 2 2" xfId="30811" xr:uid="{00000000-0005-0000-0000-000085780000}"/>
    <cellStyle name="Normal 40 8 2 2 2" xfId="30812" xr:uid="{00000000-0005-0000-0000-000086780000}"/>
    <cellStyle name="Normal 40 8 2 2 2 2" xfId="30813" xr:uid="{00000000-0005-0000-0000-000087780000}"/>
    <cellStyle name="Normal 40 8 2 2 3" xfId="30814" xr:uid="{00000000-0005-0000-0000-000088780000}"/>
    <cellStyle name="Normal 40 8 2 3" xfId="30815" xr:uid="{00000000-0005-0000-0000-000089780000}"/>
    <cellStyle name="Normal 40 8 2 3 2" xfId="30816" xr:uid="{00000000-0005-0000-0000-00008A780000}"/>
    <cellStyle name="Normal 40 8 2 3 2 2" xfId="30817" xr:uid="{00000000-0005-0000-0000-00008B780000}"/>
    <cellStyle name="Normal 40 8 2 3 3" xfId="30818" xr:uid="{00000000-0005-0000-0000-00008C780000}"/>
    <cellStyle name="Normal 40 8 2 4" xfId="30819" xr:uid="{00000000-0005-0000-0000-00008D780000}"/>
    <cellStyle name="Normal 40 8 2 4 2" xfId="30820" xr:uid="{00000000-0005-0000-0000-00008E780000}"/>
    <cellStyle name="Normal 40 8 2 5" xfId="30821" xr:uid="{00000000-0005-0000-0000-00008F780000}"/>
    <cellStyle name="Normal 40 8 2_Lcc_inputs" xfId="30822" xr:uid="{00000000-0005-0000-0000-000090780000}"/>
    <cellStyle name="Normal 40 8 3" xfId="30823" xr:uid="{00000000-0005-0000-0000-000091780000}"/>
    <cellStyle name="Normal 40 8 3 2" xfId="30824" xr:uid="{00000000-0005-0000-0000-000092780000}"/>
    <cellStyle name="Normal 40 8 3 2 2" xfId="30825" xr:uid="{00000000-0005-0000-0000-000093780000}"/>
    <cellStyle name="Normal 40 8 3 2 3" xfId="30826" xr:uid="{00000000-0005-0000-0000-000094780000}"/>
    <cellStyle name="Normal 40 8 3 3" xfId="30827" xr:uid="{00000000-0005-0000-0000-000095780000}"/>
    <cellStyle name="Normal 40 8 3 4" xfId="30828" xr:uid="{00000000-0005-0000-0000-000096780000}"/>
    <cellStyle name="Normal 40 8 3_Lcc_inputs" xfId="30829" xr:uid="{00000000-0005-0000-0000-000097780000}"/>
    <cellStyle name="Normal 40 8 4" xfId="30830" xr:uid="{00000000-0005-0000-0000-000098780000}"/>
    <cellStyle name="Normal 40 8 4 2" xfId="30831" xr:uid="{00000000-0005-0000-0000-000099780000}"/>
    <cellStyle name="Normal 40 8 4 2 2" xfId="30832" xr:uid="{00000000-0005-0000-0000-00009A780000}"/>
    <cellStyle name="Normal 40 8 4 3" xfId="30833" xr:uid="{00000000-0005-0000-0000-00009B780000}"/>
    <cellStyle name="Normal 40 8 5" xfId="30834" xr:uid="{00000000-0005-0000-0000-00009C780000}"/>
    <cellStyle name="Normal 40 8 5 2" xfId="30835" xr:uid="{00000000-0005-0000-0000-00009D780000}"/>
    <cellStyle name="Normal 40 8 6" xfId="30836" xr:uid="{00000000-0005-0000-0000-00009E780000}"/>
    <cellStyle name="Normal 40 8 7" xfId="30837" xr:uid="{00000000-0005-0000-0000-00009F780000}"/>
    <cellStyle name="Normal 40 8 8" xfId="30838" xr:uid="{00000000-0005-0000-0000-0000A0780000}"/>
    <cellStyle name="Normal 40 8_Lcc_inputs" xfId="30839" xr:uid="{00000000-0005-0000-0000-0000A1780000}"/>
    <cellStyle name="Normal 40 9" xfId="30840" xr:uid="{00000000-0005-0000-0000-0000A2780000}"/>
    <cellStyle name="Normal 40 9 2" xfId="30841" xr:uid="{00000000-0005-0000-0000-0000A3780000}"/>
    <cellStyle name="Normal 40 9 2 2" xfId="30842" xr:uid="{00000000-0005-0000-0000-0000A4780000}"/>
    <cellStyle name="Normal 40 9 2 2 2" xfId="30843" xr:uid="{00000000-0005-0000-0000-0000A5780000}"/>
    <cellStyle name="Normal 40 9 2 2 2 2" xfId="30844" xr:uid="{00000000-0005-0000-0000-0000A6780000}"/>
    <cellStyle name="Normal 40 9 2 2 3" xfId="30845" xr:uid="{00000000-0005-0000-0000-0000A7780000}"/>
    <cellStyle name="Normal 40 9 2 3" xfId="30846" xr:uid="{00000000-0005-0000-0000-0000A8780000}"/>
    <cellStyle name="Normal 40 9 2 3 2" xfId="30847" xr:uid="{00000000-0005-0000-0000-0000A9780000}"/>
    <cellStyle name="Normal 40 9 2 3 2 2" xfId="30848" xr:uid="{00000000-0005-0000-0000-0000AA780000}"/>
    <cellStyle name="Normal 40 9 2 3 3" xfId="30849" xr:uid="{00000000-0005-0000-0000-0000AB780000}"/>
    <cellStyle name="Normal 40 9 2 4" xfId="30850" xr:uid="{00000000-0005-0000-0000-0000AC780000}"/>
    <cellStyle name="Normal 40 9 2 4 2" xfId="30851" xr:uid="{00000000-0005-0000-0000-0000AD780000}"/>
    <cellStyle name="Normal 40 9 2 5" xfId="30852" xr:uid="{00000000-0005-0000-0000-0000AE780000}"/>
    <cellStyle name="Normal 40 9 2_Lcc_inputs" xfId="30853" xr:uid="{00000000-0005-0000-0000-0000AF780000}"/>
    <cellStyle name="Normal 40 9 3" xfId="30854" xr:uid="{00000000-0005-0000-0000-0000B0780000}"/>
    <cellStyle name="Normal 40 9 3 2" xfId="30855" xr:uid="{00000000-0005-0000-0000-0000B1780000}"/>
    <cellStyle name="Normal 40 9 3 2 2" xfId="30856" xr:uid="{00000000-0005-0000-0000-0000B2780000}"/>
    <cellStyle name="Normal 40 9 3 2 3" xfId="30857" xr:uid="{00000000-0005-0000-0000-0000B3780000}"/>
    <cellStyle name="Normal 40 9 3 3" xfId="30858" xr:uid="{00000000-0005-0000-0000-0000B4780000}"/>
    <cellStyle name="Normal 40 9 3 4" xfId="30859" xr:uid="{00000000-0005-0000-0000-0000B5780000}"/>
    <cellStyle name="Normal 40 9 3_Lcc_inputs" xfId="30860" xr:uid="{00000000-0005-0000-0000-0000B6780000}"/>
    <cellStyle name="Normal 40 9 4" xfId="30861" xr:uid="{00000000-0005-0000-0000-0000B7780000}"/>
    <cellStyle name="Normal 40 9 4 2" xfId="30862" xr:uid="{00000000-0005-0000-0000-0000B8780000}"/>
    <cellStyle name="Normal 40 9 4 2 2" xfId="30863" xr:uid="{00000000-0005-0000-0000-0000B9780000}"/>
    <cellStyle name="Normal 40 9 4 3" xfId="30864" xr:uid="{00000000-0005-0000-0000-0000BA780000}"/>
    <cellStyle name="Normal 40 9 5" xfId="30865" xr:uid="{00000000-0005-0000-0000-0000BB780000}"/>
    <cellStyle name="Normal 40 9 5 2" xfId="30866" xr:uid="{00000000-0005-0000-0000-0000BC780000}"/>
    <cellStyle name="Normal 40 9 6" xfId="30867" xr:uid="{00000000-0005-0000-0000-0000BD780000}"/>
    <cellStyle name="Normal 40 9 7" xfId="30868" xr:uid="{00000000-0005-0000-0000-0000BE780000}"/>
    <cellStyle name="Normal 40 9 8" xfId="30869" xr:uid="{00000000-0005-0000-0000-0000BF780000}"/>
    <cellStyle name="Normal 40 9_Lcc_inputs" xfId="30870" xr:uid="{00000000-0005-0000-0000-0000C0780000}"/>
    <cellStyle name="Normal 40_Lcc_inputs" xfId="30871" xr:uid="{00000000-0005-0000-0000-0000C1780000}"/>
    <cellStyle name="Normal 41" xfId="30872" xr:uid="{00000000-0005-0000-0000-0000C2780000}"/>
    <cellStyle name="Normal 41 2" xfId="30873" xr:uid="{00000000-0005-0000-0000-0000C3780000}"/>
    <cellStyle name="Normal 41 2 2" xfId="30874" xr:uid="{00000000-0005-0000-0000-0000C4780000}"/>
    <cellStyle name="Normal 41 2 3" xfId="30875" xr:uid="{00000000-0005-0000-0000-0000C5780000}"/>
    <cellStyle name="Normal 41 2 3 2" xfId="30876" xr:uid="{00000000-0005-0000-0000-0000C6780000}"/>
    <cellStyle name="Normal 41 2 3 2 2" xfId="30877" xr:uid="{00000000-0005-0000-0000-0000C7780000}"/>
    <cellStyle name="Normal 41 2 3 2 2 2" xfId="30878" xr:uid="{00000000-0005-0000-0000-0000C8780000}"/>
    <cellStyle name="Normal 41 2 3 2 3" xfId="30879" xr:uid="{00000000-0005-0000-0000-0000C9780000}"/>
    <cellStyle name="Normal 41 2 3 3" xfId="30880" xr:uid="{00000000-0005-0000-0000-0000CA780000}"/>
    <cellStyle name="Normal 41 2 3 3 2" xfId="30881" xr:uid="{00000000-0005-0000-0000-0000CB780000}"/>
    <cellStyle name="Normal 41 2 3 3 2 2" xfId="30882" xr:uid="{00000000-0005-0000-0000-0000CC780000}"/>
    <cellStyle name="Normal 41 2 3 3 3" xfId="30883" xr:uid="{00000000-0005-0000-0000-0000CD780000}"/>
    <cellStyle name="Normal 41 2 3 4" xfId="30884" xr:uid="{00000000-0005-0000-0000-0000CE780000}"/>
    <cellStyle name="Normal 41 2 3 4 2" xfId="30885" xr:uid="{00000000-0005-0000-0000-0000CF780000}"/>
    <cellStyle name="Normal 41 2 3 5" xfId="30886" xr:uid="{00000000-0005-0000-0000-0000D0780000}"/>
    <cellStyle name="Normal 41 2 3_Lcc_inputs" xfId="30887" xr:uid="{00000000-0005-0000-0000-0000D1780000}"/>
    <cellStyle name="Normal 41 2 4" xfId="30888" xr:uid="{00000000-0005-0000-0000-0000D2780000}"/>
    <cellStyle name="Normal 41 2 4 2" xfId="30889" xr:uid="{00000000-0005-0000-0000-0000D3780000}"/>
    <cellStyle name="Normal 41 2 4 2 2" xfId="30890" xr:uid="{00000000-0005-0000-0000-0000D4780000}"/>
    <cellStyle name="Normal 41 2 4 2 2 2" xfId="30891" xr:uid="{00000000-0005-0000-0000-0000D5780000}"/>
    <cellStyle name="Normal 41 2 4 2 3" xfId="30892" xr:uid="{00000000-0005-0000-0000-0000D6780000}"/>
    <cellStyle name="Normal 41 2 4 3" xfId="30893" xr:uid="{00000000-0005-0000-0000-0000D7780000}"/>
    <cellStyle name="Normal 41 2 4 3 2" xfId="30894" xr:uid="{00000000-0005-0000-0000-0000D8780000}"/>
    <cellStyle name="Normal 41 2 4 4" xfId="30895" xr:uid="{00000000-0005-0000-0000-0000D9780000}"/>
    <cellStyle name="Normal 41 2 4_Lcc_inputs" xfId="30896" xr:uid="{00000000-0005-0000-0000-0000DA780000}"/>
    <cellStyle name="Normal 41 2 5" xfId="30897" xr:uid="{00000000-0005-0000-0000-0000DB780000}"/>
    <cellStyle name="Normal 41 2 5 2" xfId="30898" xr:uid="{00000000-0005-0000-0000-0000DC780000}"/>
    <cellStyle name="Normal 41 2 5 3" xfId="30899" xr:uid="{00000000-0005-0000-0000-0000DD780000}"/>
    <cellStyle name="Normal 41 2 6" xfId="30900" xr:uid="{00000000-0005-0000-0000-0000DE780000}"/>
    <cellStyle name="Normal 41 2 6 2" xfId="30901" xr:uid="{00000000-0005-0000-0000-0000DF780000}"/>
    <cellStyle name="Normal 41 2 7" xfId="30902" xr:uid="{00000000-0005-0000-0000-0000E0780000}"/>
    <cellStyle name="Normal 41 2 8" xfId="30903" xr:uid="{00000000-0005-0000-0000-0000E1780000}"/>
    <cellStyle name="Normal 41 2_Lcc_inputs" xfId="30904" xr:uid="{00000000-0005-0000-0000-0000E2780000}"/>
    <cellStyle name="Normal 41 3" xfId="30905" xr:uid="{00000000-0005-0000-0000-0000E3780000}"/>
    <cellStyle name="Normal 41 3 2" xfId="30906" xr:uid="{00000000-0005-0000-0000-0000E4780000}"/>
    <cellStyle name="Normal 41 3 2 2" xfId="30907" xr:uid="{00000000-0005-0000-0000-0000E5780000}"/>
    <cellStyle name="Normal 41 3 2 2 2" xfId="30908" xr:uid="{00000000-0005-0000-0000-0000E6780000}"/>
    <cellStyle name="Normal 41 3 2 2 2 2" xfId="30909" xr:uid="{00000000-0005-0000-0000-0000E7780000}"/>
    <cellStyle name="Normal 41 3 2 2 3" xfId="30910" xr:uid="{00000000-0005-0000-0000-0000E8780000}"/>
    <cellStyle name="Normal 41 3 2 3" xfId="30911" xr:uid="{00000000-0005-0000-0000-0000E9780000}"/>
    <cellStyle name="Normal 41 3 2 3 2" xfId="30912" xr:uid="{00000000-0005-0000-0000-0000EA780000}"/>
    <cellStyle name="Normal 41 3 2 3 2 2" xfId="30913" xr:uid="{00000000-0005-0000-0000-0000EB780000}"/>
    <cellStyle name="Normal 41 3 2 3 3" xfId="30914" xr:uid="{00000000-0005-0000-0000-0000EC780000}"/>
    <cellStyle name="Normal 41 3 2 4" xfId="30915" xr:uid="{00000000-0005-0000-0000-0000ED780000}"/>
    <cellStyle name="Normal 41 3 2 4 2" xfId="30916" xr:uid="{00000000-0005-0000-0000-0000EE780000}"/>
    <cellStyle name="Normal 41 3 2 5" xfId="30917" xr:uid="{00000000-0005-0000-0000-0000EF780000}"/>
    <cellStyle name="Normal 41 3 2_Lcc_inputs" xfId="30918" xr:uid="{00000000-0005-0000-0000-0000F0780000}"/>
    <cellStyle name="Normal 41 3 3" xfId="30919" xr:uid="{00000000-0005-0000-0000-0000F1780000}"/>
    <cellStyle name="Normal 41 3 3 2" xfId="30920" xr:uid="{00000000-0005-0000-0000-0000F2780000}"/>
    <cellStyle name="Normal 41 3 3 2 2" xfId="30921" xr:uid="{00000000-0005-0000-0000-0000F3780000}"/>
    <cellStyle name="Normal 41 3 3 2 3" xfId="30922" xr:uid="{00000000-0005-0000-0000-0000F4780000}"/>
    <cellStyle name="Normal 41 3 3 3" xfId="30923" xr:uid="{00000000-0005-0000-0000-0000F5780000}"/>
    <cellStyle name="Normal 41 3 3 4" xfId="30924" xr:uid="{00000000-0005-0000-0000-0000F6780000}"/>
    <cellStyle name="Normal 41 3 3_Lcc_inputs" xfId="30925" xr:uid="{00000000-0005-0000-0000-0000F7780000}"/>
    <cellStyle name="Normal 41 3 4" xfId="30926" xr:uid="{00000000-0005-0000-0000-0000F8780000}"/>
    <cellStyle name="Normal 41 3 4 2" xfId="30927" xr:uid="{00000000-0005-0000-0000-0000F9780000}"/>
    <cellStyle name="Normal 41 3 4 2 2" xfId="30928" xr:uid="{00000000-0005-0000-0000-0000FA780000}"/>
    <cellStyle name="Normal 41 3 4 3" xfId="30929" xr:uid="{00000000-0005-0000-0000-0000FB780000}"/>
    <cellStyle name="Normal 41 3 5" xfId="30930" xr:uid="{00000000-0005-0000-0000-0000FC780000}"/>
    <cellStyle name="Normal 41 3 5 2" xfId="30931" xr:uid="{00000000-0005-0000-0000-0000FD780000}"/>
    <cellStyle name="Normal 41 3 6" xfId="30932" xr:uid="{00000000-0005-0000-0000-0000FE780000}"/>
    <cellStyle name="Normal 41 3 7" xfId="30933" xr:uid="{00000000-0005-0000-0000-0000FF780000}"/>
    <cellStyle name="Normal 41 3 8" xfId="30934" xr:uid="{00000000-0005-0000-0000-000000790000}"/>
    <cellStyle name="Normal 41 3_Lcc_inputs" xfId="30935" xr:uid="{00000000-0005-0000-0000-000001790000}"/>
    <cellStyle name="Normal 41 4" xfId="30936" xr:uid="{00000000-0005-0000-0000-000002790000}"/>
    <cellStyle name="Normal 42" xfId="30937" xr:uid="{00000000-0005-0000-0000-000003790000}"/>
    <cellStyle name="Normal 42 10" xfId="30938" xr:uid="{00000000-0005-0000-0000-000004790000}"/>
    <cellStyle name="Normal 42 10 2" xfId="30939" xr:uid="{00000000-0005-0000-0000-000005790000}"/>
    <cellStyle name="Normal 42 10 2 2" xfId="30940" xr:uid="{00000000-0005-0000-0000-000006790000}"/>
    <cellStyle name="Normal 42 10 2 2 2" xfId="30941" xr:uid="{00000000-0005-0000-0000-000007790000}"/>
    <cellStyle name="Normal 42 10 2 2 3" xfId="30942" xr:uid="{00000000-0005-0000-0000-000008790000}"/>
    <cellStyle name="Normal 42 10 2 3" xfId="30943" xr:uid="{00000000-0005-0000-0000-000009790000}"/>
    <cellStyle name="Normal 42 10 2 4" xfId="30944" xr:uid="{00000000-0005-0000-0000-00000A790000}"/>
    <cellStyle name="Normal 42 10 2_Lcc_inputs" xfId="30945" xr:uid="{00000000-0005-0000-0000-00000B790000}"/>
    <cellStyle name="Normal 42 10 3" xfId="30946" xr:uid="{00000000-0005-0000-0000-00000C790000}"/>
    <cellStyle name="Normal 42 10 3 2" xfId="30947" xr:uid="{00000000-0005-0000-0000-00000D790000}"/>
    <cellStyle name="Normal 42 10 3 2 2" xfId="30948" xr:uid="{00000000-0005-0000-0000-00000E790000}"/>
    <cellStyle name="Normal 42 10 3 3" xfId="30949" xr:uid="{00000000-0005-0000-0000-00000F790000}"/>
    <cellStyle name="Normal 42 10 4" xfId="30950" xr:uid="{00000000-0005-0000-0000-000010790000}"/>
    <cellStyle name="Normal 42 10 4 2" xfId="30951" xr:uid="{00000000-0005-0000-0000-000011790000}"/>
    <cellStyle name="Normal 42 10 5" xfId="30952" xr:uid="{00000000-0005-0000-0000-000012790000}"/>
    <cellStyle name="Normal 42 10 6" xfId="30953" xr:uid="{00000000-0005-0000-0000-000013790000}"/>
    <cellStyle name="Normal 42 10 7" xfId="30954" xr:uid="{00000000-0005-0000-0000-000014790000}"/>
    <cellStyle name="Normal 42 10_Lcc_inputs" xfId="30955" xr:uid="{00000000-0005-0000-0000-000015790000}"/>
    <cellStyle name="Normal 42 11" xfId="30956" xr:uid="{00000000-0005-0000-0000-000016790000}"/>
    <cellStyle name="Normal 42 11 2" xfId="30957" xr:uid="{00000000-0005-0000-0000-000017790000}"/>
    <cellStyle name="Normal 42 11 2 2" xfId="30958" xr:uid="{00000000-0005-0000-0000-000018790000}"/>
    <cellStyle name="Normal 42 11 2 3" xfId="30959" xr:uid="{00000000-0005-0000-0000-000019790000}"/>
    <cellStyle name="Normal 42 11 3" xfId="30960" xr:uid="{00000000-0005-0000-0000-00001A790000}"/>
    <cellStyle name="Normal 42 11 3 2" xfId="30961" xr:uid="{00000000-0005-0000-0000-00001B790000}"/>
    <cellStyle name="Normal 42 11 4" xfId="30962" xr:uid="{00000000-0005-0000-0000-00001C790000}"/>
    <cellStyle name="Normal 42 11 5" xfId="30963" xr:uid="{00000000-0005-0000-0000-00001D790000}"/>
    <cellStyle name="Normal 42 11_Lcc_inputs" xfId="30964" xr:uid="{00000000-0005-0000-0000-00001E790000}"/>
    <cellStyle name="Normal 42 12" xfId="30965" xr:uid="{00000000-0005-0000-0000-00001F790000}"/>
    <cellStyle name="Normal 42 12 2" xfId="30966" xr:uid="{00000000-0005-0000-0000-000020790000}"/>
    <cellStyle name="Normal 42 12 2 2" xfId="30967" xr:uid="{00000000-0005-0000-0000-000021790000}"/>
    <cellStyle name="Normal 42 12 2 3" xfId="30968" xr:uid="{00000000-0005-0000-0000-000022790000}"/>
    <cellStyle name="Normal 42 12 3" xfId="30969" xr:uid="{00000000-0005-0000-0000-000023790000}"/>
    <cellStyle name="Normal 42 12 4" xfId="30970" xr:uid="{00000000-0005-0000-0000-000024790000}"/>
    <cellStyle name="Normal 42 12_Lcc_inputs" xfId="30971" xr:uid="{00000000-0005-0000-0000-000025790000}"/>
    <cellStyle name="Normal 42 13" xfId="30972" xr:uid="{00000000-0005-0000-0000-000026790000}"/>
    <cellStyle name="Normal 42 13 2" xfId="30973" xr:uid="{00000000-0005-0000-0000-000027790000}"/>
    <cellStyle name="Normal 42 13 3" xfId="30974" xr:uid="{00000000-0005-0000-0000-000028790000}"/>
    <cellStyle name="Normal 42 14" xfId="30975" xr:uid="{00000000-0005-0000-0000-000029790000}"/>
    <cellStyle name="Normal 42 14 2" xfId="30976" xr:uid="{00000000-0005-0000-0000-00002A790000}"/>
    <cellStyle name="Normal 42 15" xfId="30977" xr:uid="{00000000-0005-0000-0000-00002B790000}"/>
    <cellStyle name="Normal 42 16" xfId="30978" xr:uid="{00000000-0005-0000-0000-00002C790000}"/>
    <cellStyle name="Normal 42 2" xfId="30979" xr:uid="{00000000-0005-0000-0000-00002D790000}"/>
    <cellStyle name="Normal 42 2 10" xfId="30980" xr:uid="{00000000-0005-0000-0000-00002E790000}"/>
    <cellStyle name="Normal 42 2 2" xfId="30981" xr:uid="{00000000-0005-0000-0000-00002F790000}"/>
    <cellStyle name="Normal 42 2 2 2" xfId="30982" xr:uid="{00000000-0005-0000-0000-000030790000}"/>
    <cellStyle name="Normal 42 2 2 2 2" xfId="30983" xr:uid="{00000000-0005-0000-0000-000031790000}"/>
    <cellStyle name="Normal 42 2 2 2 2 2" xfId="30984" xr:uid="{00000000-0005-0000-0000-000032790000}"/>
    <cellStyle name="Normal 42 2 2 2 2 2 2" xfId="30985" xr:uid="{00000000-0005-0000-0000-000033790000}"/>
    <cellStyle name="Normal 42 2 2 2 2 3" xfId="30986" xr:uid="{00000000-0005-0000-0000-000034790000}"/>
    <cellStyle name="Normal 42 2 2 2 3" xfId="30987" xr:uid="{00000000-0005-0000-0000-000035790000}"/>
    <cellStyle name="Normal 42 2 2 2 3 2" xfId="30988" xr:uid="{00000000-0005-0000-0000-000036790000}"/>
    <cellStyle name="Normal 42 2 2 2 3 2 2" xfId="30989" xr:uid="{00000000-0005-0000-0000-000037790000}"/>
    <cellStyle name="Normal 42 2 2 2 3 3" xfId="30990" xr:uid="{00000000-0005-0000-0000-000038790000}"/>
    <cellStyle name="Normal 42 2 2 2 4" xfId="30991" xr:uid="{00000000-0005-0000-0000-000039790000}"/>
    <cellStyle name="Normal 42 2 2 2 4 2" xfId="30992" xr:uid="{00000000-0005-0000-0000-00003A790000}"/>
    <cellStyle name="Normal 42 2 2 2 5" xfId="30993" xr:uid="{00000000-0005-0000-0000-00003B790000}"/>
    <cellStyle name="Normal 42 2 2 2_Lcc_inputs" xfId="30994" xr:uid="{00000000-0005-0000-0000-00003C790000}"/>
    <cellStyle name="Normal 42 2 2 3" xfId="30995" xr:uid="{00000000-0005-0000-0000-00003D790000}"/>
    <cellStyle name="Normal 42 2 2 3 2" xfId="30996" xr:uid="{00000000-0005-0000-0000-00003E790000}"/>
    <cellStyle name="Normal 42 2 2 3 2 2" xfId="30997" xr:uid="{00000000-0005-0000-0000-00003F790000}"/>
    <cellStyle name="Normal 42 2 2 3 2 3" xfId="30998" xr:uid="{00000000-0005-0000-0000-000040790000}"/>
    <cellStyle name="Normal 42 2 2 3 3" xfId="30999" xr:uid="{00000000-0005-0000-0000-000041790000}"/>
    <cellStyle name="Normal 42 2 2 3 4" xfId="31000" xr:uid="{00000000-0005-0000-0000-000042790000}"/>
    <cellStyle name="Normal 42 2 2 3_Lcc_inputs" xfId="31001" xr:uid="{00000000-0005-0000-0000-000043790000}"/>
    <cellStyle name="Normal 42 2 2 4" xfId="31002" xr:uid="{00000000-0005-0000-0000-000044790000}"/>
    <cellStyle name="Normal 42 2 2 4 2" xfId="31003" xr:uid="{00000000-0005-0000-0000-000045790000}"/>
    <cellStyle name="Normal 42 2 2 4 2 2" xfId="31004" xr:uid="{00000000-0005-0000-0000-000046790000}"/>
    <cellStyle name="Normal 42 2 2 4 3" xfId="31005" xr:uid="{00000000-0005-0000-0000-000047790000}"/>
    <cellStyle name="Normal 42 2 2 5" xfId="31006" xr:uid="{00000000-0005-0000-0000-000048790000}"/>
    <cellStyle name="Normal 42 2 2 5 2" xfId="31007" xr:uid="{00000000-0005-0000-0000-000049790000}"/>
    <cellStyle name="Normal 42 2 2 6" xfId="31008" xr:uid="{00000000-0005-0000-0000-00004A790000}"/>
    <cellStyle name="Normal 42 2 2 7" xfId="31009" xr:uid="{00000000-0005-0000-0000-00004B790000}"/>
    <cellStyle name="Normal 42 2 2 8" xfId="31010" xr:uid="{00000000-0005-0000-0000-00004C790000}"/>
    <cellStyle name="Normal 42 2 2_Lcc_inputs" xfId="31011" xr:uid="{00000000-0005-0000-0000-00004D790000}"/>
    <cellStyle name="Normal 42 2 3" xfId="31012" xr:uid="{00000000-0005-0000-0000-00004E790000}"/>
    <cellStyle name="Normal 42 2 3 2" xfId="31013" xr:uid="{00000000-0005-0000-0000-00004F790000}"/>
    <cellStyle name="Normal 42 2 3 2 2" xfId="31014" xr:uid="{00000000-0005-0000-0000-000050790000}"/>
    <cellStyle name="Normal 42 2 3 2 2 2" xfId="31015" xr:uid="{00000000-0005-0000-0000-000051790000}"/>
    <cellStyle name="Normal 42 2 3 2 2 3" xfId="31016" xr:uid="{00000000-0005-0000-0000-000052790000}"/>
    <cellStyle name="Normal 42 2 3 2 3" xfId="31017" xr:uid="{00000000-0005-0000-0000-000053790000}"/>
    <cellStyle name="Normal 42 2 3 2 4" xfId="31018" xr:uid="{00000000-0005-0000-0000-000054790000}"/>
    <cellStyle name="Normal 42 2 3 2_Lcc_inputs" xfId="31019" xr:uid="{00000000-0005-0000-0000-000055790000}"/>
    <cellStyle name="Normal 42 2 3 3" xfId="31020" xr:uid="{00000000-0005-0000-0000-000056790000}"/>
    <cellStyle name="Normal 42 2 3 3 2" xfId="31021" xr:uid="{00000000-0005-0000-0000-000057790000}"/>
    <cellStyle name="Normal 42 2 3 3 2 2" xfId="31022" xr:uid="{00000000-0005-0000-0000-000058790000}"/>
    <cellStyle name="Normal 42 2 3 3 3" xfId="31023" xr:uid="{00000000-0005-0000-0000-000059790000}"/>
    <cellStyle name="Normal 42 2 3 4" xfId="31024" xr:uid="{00000000-0005-0000-0000-00005A790000}"/>
    <cellStyle name="Normal 42 2 3 4 2" xfId="31025" xr:uid="{00000000-0005-0000-0000-00005B790000}"/>
    <cellStyle name="Normal 42 2 3 5" xfId="31026" xr:uid="{00000000-0005-0000-0000-00005C790000}"/>
    <cellStyle name="Normal 42 2 3 6" xfId="31027" xr:uid="{00000000-0005-0000-0000-00005D790000}"/>
    <cellStyle name="Normal 42 2 3 7" xfId="31028" xr:uid="{00000000-0005-0000-0000-00005E790000}"/>
    <cellStyle name="Normal 42 2 3_Lcc_inputs" xfId="31029" xr:uid="{00000000-0005-0000-0000-00005F790000}"/>
    <cellStyle name="Normal 42 2 4" xfId="31030" xr:uid="{00000000-0005-0000-0000-000060790000}"/>
    <cellStyle name="Normal 42 2 4 2" xfId="31031" xr:uid="{00000000-0005-0000-0000-000061790000}"/>
    <cellStyle name="Normal 42 2 4 2 2" xfId="31032" xr:uid="{00000000-0005-0000-0000-000062790000}"/>
    <cellStyle name="Normal 42 2 4 2 3" xfId="31033" xr:uid="{00000000-0005-0000-0000-000063790000}"/>
    <cellStyle name="Normal 42 2 4 3" xfId="31034" xr:uid="{00000000-0005-0000-0000-000064790000}"/>
    <cellStyle name="Normal 42 2 4 3 2" xfId="31035" xr:uid="{00000000-0005-0000-0000-000065790000}"/>
    <cellStyle name="Normal 42 2 4 4" xfId="31036" xr:uid="{00000000-0005-0000-0000-000066790000}"/>
    <cellStyle name="Normal 42 2 4 5" xfId="31037" xr:uid="{00000000-0005-0000-0000-000067790000}"/>
    <cellStyle name="Normal 42 2 4_Lcc_inputs" xfId="31038" xr:uid="{00000000-0005-0000-0000-000068790000}"/>
    <cellStyle name="Normal 42 2 5" xfId="31039" xr:uid="{00000000-0005-0000-0000-000069790000}"/>
    <cellStyle name="Normal 42 2 5 2" xfId="31040" xr:uid="{00000000-0005-0000-0000-00006A790000}"/>
    <cellStyle name="Normal 42 2 5 2 2" xfId="31041" xr:uid="{00000000-0005-0000-0000-00006B790000}"/>
    <cellStyle name="Normal 42 2 5 2 3" xfId="31042" xr:uid="{00000000-0005-0000-0000-00006C790000}"/>
    <cellStyle name="Normal 42 2 5 3" xfId="31043" xr:uid="{00000000-0005-0000-0000-00006D790000}"/>
    <cellStyle name="Normal 42 2 5 3 2" xfId="31044" xr:uid="{00000000-0005-0000-0000-00006E790000}"/>
    <cellStyle name="Normal 42 2 5 4" xfId="31045" xr:uid="{00000000-0005-0000-0000-00006F790000}"/>
    <cellStyle name="Normal 42 2 5 5" xfId="31046" xr:uid="{00000000-0005-0000-0000-000070790000}"/>
    <cellStyle name="Normal 42 2 5_Lcc_inputs" xfId="31047" xr:uid="{00000000-0005-0000-0000-000071790000}"/>
    <cellStyle name="Normal 42 2 6" xfId="31048" xr:uid="{00000000-0005-0000-0000-000072790000}"/>
    <cellStyle name="Normal 42 2 6 2" xfId="31049" xr:uid="{00000000-0005-0000-0000-000073790000}"/>
    <cellStyle name="Normal 42 2 6 2 2" xfId="31050" xr:uid="{00000000-0005-0000-0000-000074790000}"/>
    <cellStyle name="Normal 42 2 6 3" xfId="31051" xr:uid="{00000000-0005-0000-0000-000075790000}"/>
    <cellStyle name="Normal 42 2 6 4" xfId="31052" xr:uid="{00000000-0005-0000-0000-000076790000}"/>
    <cellStyle name="Normal 42 2 6_Lcc_inputs" xfId="31053" xr:uid="{00000000-0005-0000-0000-000077790000}"/>
    <cellStyle name="Normal 42 2 7" xfId="31054" xr:uid="{00000000-0005-0000-0000-000078790000}"/>
    <cellStyle name="Normal 42 2 7 2" xfId="31055" xr:uid="{00000000-0005-0000-0000-000079790000}"/>
    <cellStyle name="Normal 42 2 7 3" xfId="31056" xr:uid="{00000000-0005-0000-0000-00007A790000}"/>
    <cellStyle name="Normal 42 2 8" xfId="31057" xr:uid="{00000000-0005-0000-0000-00007B790000}"/>
    <cellStyle name="Normal 42 2 8 2" xfId="31058" xr:uid="{00000000-0005-0000-0000-00007C790000}"/>
    <cellStyle name="Normal 42 2 9" xfId="31059" xr:uid="{00000000-0005-0000-0000-00007D790000}"/>
    <cellStyle name="Normal 42 2_Lcc_inputs" xfId="31060" xr:uid="{00000000-0005-0000-0000-00007E790000}"/>
    <cellStyle name="Normal 42 3" xfId="31061" xr:uid="{00000000-0005-0000-0000-00007F790000}"/>
    <cellStyle name="Normal 42 3 2" xfId="31062" xr:uid="{00000000-0005-0000-0000-000080790000}"/>
    <cellStyle name="Normal 42 3 2 2" xfId="31063" xr:uid="{00000000-0005-0000-0000-000081790000}"/>
    <cellStyle name="Normal 42 3 2 2 2" xfId="31064" xr:uid="{00000000-0005-0000-0000-000082790000}"/>
    <cellStyle name="Normal 42 3 2 2 2 2" xfId="31065" xr:uid="{00000000-0005-0000-0000-000083790000}"/>
    <cellStyle name="Normal 42 3 2 2 2 2 2" xfId="31066" xr:uid="{00000000-0005-0000-0000-000084790000}"/>
    <cellStyle name="Normal 42 3 2 2 2 3" xfId="31067" xr:uid="{00000000-0005-0000-0000-000085790000}"/>
    <cellStyle name="Normal 42 3 2 2 3" xfId="31068" xr:uid="{00000000-0005-0000-0000-000086790000}"/>
    <cellStyle name="Normal 42 3 2 2 3 2" xfId="31069" xr:uid="{00000000-0005-0000-0000-000087790000}"/>
    <cellStyle name="Normal 42 3 2 2 3 2 2" xfId="31070" xr:uid="{00000000-0005-0000-0000-000088790000}"/>
    <cellStyle name="Normal 42 3 2 2 3 3" xfId="31071" xr:uid="{00000000-0005-0000-0000-000089790000}"/>
    <cellStyle name="Normal 42 3 2 2 4" xfId="31072" xr:uid="{00000000-0005-0000-0000-00008A790000}"/>
    <cellStyle name="Normal 42 3 2 2 4 2" xfId="31073" xr:uid="{00000000-0005-0000-0000-00008B790000}"/>
    <cellStyle name="Normal 42 3 2 2 5" xfId="31074" xr:uid="{00000000-0005-0000-0000-00008C790000}"/>
    <cellStyle name="Normal 42 3 2 2_Lcc_inputs" xfId="31075" xr:uid="{00000000-0005-0000-0000-00008D790000}"/>
    <cellStyle name="Normal 42 3 2 3" xfId="31076" xr:uid="{00000000-0005-0000-0000-00008E790000}"/>
    <cellStyle name="Normal 42 3 2 3 2" xfId="31077" xr:uid="{00000000-0005-0000-0000-00008F790000}"/>
    <cellStyle name="Normal 42 3 2 3 2 2" xfId="31078" xr:uid="{00000000-0005-0000-0000-000090790000}"/>
    <cellStyle name="Normal 42 3 2 3 2 3" xfId="31079" xr:uid="{00000000-0005-0000-0000-000091790000}"/>
    <cellStyle name="Normal 42 3 2 3 3" xfId="31080" xr:uid="{00000000-0005-0000-0000-000092790000}"/>
    <cellStyle name="Normal 42 3 2 3 4" xfId="31081" xr:uid="{00000000-0005-0000-0000-000093790000}"/>
    <cellStyle name="Normal 42 3 2 3_Lcc_inputs" xfId="31082" xr:uid="{00000000-0005-0000-0000-000094790000}"/>
    <cellStyle name="Normal 42 3 2 4" xfId="31083" xr:uid="{00000000-0005-0000-0000-000095790000}"/>
    <cellStyle name="Normal 42 3 2 4 2" xfId="31084" xr:uid="{00000000-0005-0000-0000-000096790000}"/>
    <cellStyle name="Normal 42 3 2 4 2 2" xfId="31085" xr:uid="{00000000-0005-0000-0000-000097790000}"/>
    <cellStyle name="Normal 42 3 2 4 3" xfId="31086" xr:uid="{00000000-0005-0000-0000-000098790000}"/>
    <cellStyle name="Normal 42 3 2 5" xfId="31087" xr:uid="{00000000-0005-0000-0000-000099790000}"/>
    <cellStyle name="Normal 42 3 2 5 2" xfId="31088" xr:uid="{00000000-0005-0000-0000-00009A790000}"/>
    <cellStyle name="Normal 42 3 2 6" xfId="31089" xr:uid="{00000000-0005-0000-0000-00009B790000}"/>
    <cellStyle name="Normal 42 3 2 7" xfId="31090" xr:uid="{00000000-0005-0000-0000-00009C790000}"/>
    <cellStyle name="Normal 42 3 2 8" xfId="31091" xr:uid="{00000000-0005-0000-0000-00009D790000}"/>
    <cellStyle name="Normal 42 3 2_Lcc_inputs" xfId="31092" xr:uid="{00000000-0005-0000-0000-00009E790000}"/>
    <cellStyle name="Normal 42 3 3" xfId="31093" xr:uid="{00000000-0005-0000-0000-00009F790000}"/>
    <cellStyle name="Normal 42 3 3 2" xfId="31094" xr:uid="{00000000-0005-0000-0000-0000A0790000}"/>
    <cellStyle name="Normal 42 3 3 2 2" xfId="31095" xr:uid="{00000000-0005-0000-0000-0000A1790000}"/>
    <cellStyle name="Normal 42 3 3 2 2 2" xfId="31096" xr:uid="{00000000-0005-0000-0000-0000A2790000}"/>
    <cellStyle name="Normal 42 3 3 2 2 3" xfId="31097" xr:uid="{00000000-0005-0000-0000-0000A3790000}"/>
    <cellStyle name="Normal 42 3 3 2 3" xfId="31098" xr:uid="{00000000-0005-0000-0000-0000A4790000}"/>
    <cellStyle name="Normal 42 3 3 2 4" xfId="31099" xr:uid="{00000000-0005-0000-0000-0000A5790000}"/>
    <cellStyle name="Normal 42 3 3 2_Lcc_inputs" xfId="31100" xr:uid="{00000000-0005-0000-0000-0000A6790000}"/>
    <cellStyle name="Normal 42 3 3 3" xfId="31101" xr:uid="{00000000-0005-0000-0000-0000A7790000}"/>
    <cellStyle name="Normal 42 3 3 3 2" xfId="31102" xr:uid="{00000000-0005-0000-0000-0000A8790000}"/>
    <cellStyle name="Normal 42 3 3 3 2 2" xfId="31103" xr:uid="{00000000-0005-0000-0000-0000A9790000}"/>
    <cellStyle name="Normal 42 3 3 3 3" xfId="31104" xr:uid="{00000000-0005-0000-0000-0000AA790000}"/>
    <cellStyle name="Normal 42 3 3 4" xfId="31105" xr:uid="{00000000-0005-0000-0000-0000AB790000}"/>
    <cellStyle name="Normal 42 3 3 4 2" xfId="31106" xr:uid="{00000000-0005-0000-0000-0000AC790000}"/>
    <cellStyle name="Normal 42 3 3 5" xfId="31107" xr:uid="{00000000-0005-0000-0000-0000AD790000}"/>
    <cellStyle name="Normal 42 3 3 6" xfId="31108" xr:uid="{00000000-0005-0000-0000-0000AE790000}"/>
    <cellStyle name="Normal 42 3 3 7" xfId="31109" xr:uid="{00000000-0005-0000-0000-0000AF790000}"/>
    <cellStyle name="Normal 42 3 3_Lcc_inputs" xfId="31110" xr:uid="{00000000-0005-0000-0000-0000B0790000}"/>
    <cellStyle name="Normal 42 3 4" xfId="31111" xr:uid="{00000000-0005-0000-0000-0000B1790000}"/>
    <cellStyle name="Normal 42 3 4 2" xfId="31112" xr:uid="{00000000-0005-0000-0000-0000B2790000}"/>
    <cellStyle name="Normal 42 3 4 2 2" xfId="31113" xr:uid="{00000000-0005-0000-0000-0000B3790000}"/>
    <cellStyle name="Normal 42 3 4 2 3" xfId="31114" xr:uid="{00000000-0005-0000-0000-0000B4790000}"/>
    <cellStyle name="Normal 42 3 4 3" xfId="31115" xr:uid="{00000000-0005-0000-0000-0000B5790000}"/>
    <cellStyle name="Normal 42 3 4 3 2" xfId="31116" xr:uid="{00000000-0005-0000-0000-0000B6790000}"/>
    <cellStyle name="Normal 42 3 4 4" xfId="31117" xr:uid="{00000000-0005-0000-0000-0000B7790000}"/>
    <cellStyle name="Normal 42 3 4 5" xfId="31118" xr:uid="{00000000-0005-0000-0000-0000B8790000}"/>
    <cellStyle name="Normal 42 3 4_Lcc_inputs" xfId="31119" xr:uid="{00000000-0005-0000-0000-0000B9790000}"/>
    <cellStyle name="Normal 42 3 5" xfId="31120" xr:uid="{00000000-0005-0000-0000-0000BA790000}"/>
    <cellStyle name="Normal 42 3 5 2" xfId="31121" xr:uid="{00000000-0005-0000-0000-0000BB790000}"/>
    <cellStyle name="Normal 42 3 5 2 2" xfId="31122" xr:uid="{00000000-0005-0000-0000-0000BC790000}"/>
    <cellStyle name="Normal 42 3 5 2 3" xfId="31123" xr:uid="{00000000-0005-0000-0000-0000BD790000}"/>
    <cellStyle name="Normal 42 3 5 3" xfId="31124" xr:uid="{00000000-0005-0000-0000-0000BE790000}"/>
    <cellStyle name="Normal 42 3 5 4" xfId="31125" xr:uid="{00000000-0005-0000-0000-0000BF790000}"/>
    <cellStyle name="Normal 42 3 5_Lcc_inputs" xfId="31126" xr:uid="{00000000-0005-0000-0000-0000C0790000}"/>
    <cellStyle name="Normal 42 3 6" xfId="31127" xr:uid="{00000000-0005-0000-0000-0000C1790000}"/>
    <cellStyle name="Normal 42 3 6 2" xfId="31128" xr:uid="{00000000-0005-0000-0000-0000C2790000}"/>
    <cellStyle name="Normal 42 3 6 3" xfId="31129" xr:uid="{00000000-0005-0000-0000-0000C3790000}"/>
    <cellStyle name="Normal 42 3 7" xfId="31130" xr:uid="{00000000-0005-0000-0000-0000C4790000}"/>
    <cellStyle name="Normal 42 3 7 2" xfId="31131" xr:uid="{00000000-0005-0000-0000-0000C5790000}"/>
    <cellStyle name="Normal 42 3 8" xfId="31132" xr:uid="{00000000-0005-0000-0000-0000C6790000}"/>
    <cellStyle name="Normal 42 3 9" xfId="31133" xr:uid="{00000000-0005-0000-0000-0000C7790000}"/>
    <cellStyle name="Normal 42 3_Lcc_inputs" xfId="31134" xr:uid="{00000000-0005-0000-0000-0000C8790000}"/>
    <cellStyle name="Normal 42 4" xfId="31135" xr:uid="{00000000-0005-0000-0000-0000C9790000}"/>
    <cellStyle name="Normal 42 4 2" xfId="31136" xr:uid="{00000000-0005-0000-0000-0000CA790000}"/>
    <cellStyle name="Normal 42 4 2 2" xfId="31137" xr:uid="{00000000-0005-0000-0000-0000CB790000}"/>
    <cellStyle name="Normal 42 4 2 2 2" xfId="31138" xr:uid="{00000000-0005-0000-0000-0000CC790000}"/>
    <cellStyle name="Normal 42 4 2 2 2 2" xfId="31139" xr:uid="{00000000-0005-0000-0000-0000CD790000}"/>
    <cellStyle name="Normal 42 4 2 2 2 2 2" xfId="31140" xr:uid="{00000000-0005-0000-0000-0000CE790000}"/>
    <cellStyle name="Normal 42 4 2 2 2 3" xfId="31141" xr:uid="{00000000-0005-0000-0000-0000CF790000}"/>
    <cellStyle name="Normal 42 4 2 2 3" xfId="31142" xr:uid="{00000000-0005-0000-0000-0000D0790000}"/>
    <cellStyle name="Normal 42 4 2 2 3 2" xfId="31143" xr:uid="{00000000-0005-0000-0000-0000D1790000}"/>
    <cellStyle name="Normal 42 4 2 2 3 2 2" xfId="31144" xr:uid="{00000000-0005-0000-0000-0000D2790000}"/>
    <cellStyle name="Normal 42 4 2 2 3 3" xfId="31145" xr:uid="{00000000-0005-0000-0000-0000D3790000}"/>
    <cellStyle name="Normal 42 4 2 2 4" xfId="31146" xr:uid="{00000000-0005-0000-0000-0000D4790000}"/>
    <cellStyle name="Normal 42 4 2 2 4 2" xfId="31147" xr:uid="{00000000-0005-0000-0000-0000D5790000}"/>
    <cellStyle name="Normal 42 4 2 2 5" xfId="31148" xr:uid="{00000000-0005-0000-0000-0000D6790000}"/>
    <cellStyle name="Normal 42 4 2 2_Lcc_inputs" xfId="31149" xr:uid="{00000000-0005-0000-0000-0000D7790000}"/>
    <cellStyle name="Normal 42 4 2 3" xfId="31150" xr:uid="{00000000-0005-0000-0000-0000D8790000}"/>
    <cellStyle name="Normal 42 4 2 3 2" xfId="31151" xr:uid="{00000000-0005-0000-0000-0000D9790000}"/>
    <cellStyle name="Normal 42 4 2 3 2 2" xfId="31152" xr:uid="{00000000-0005-0000-0000-0000DA790000}"/>
    <cellStyle name="Normal 42 4 2 3 2 3" xfId="31153" xr:uid="{00000000-0005-0000-0000-0000DB790000}"/>
    <cellStyle name="Normal 42 4 2 3 3" xfId="31154" xr:uid="{00000000-0005-0000-0000-0000DC790000}"/>
    <cellStyle name="Normal 42 4 2 3 4" xfId="31155" xr:uid="{00000000-0005-0000-0000-0000DD790000}"/>
    <cellStyle name="Normal 42 4 2 3_Lcc_inputs" xfId="31156" xr:uid="{00000000-0005-0000-0000-0000DE790000}"/>
    <cellStyle name="Normal 42 4 2 4" xfId="31157" xr:uid="{00000000-0005-0000-0000-0000DF790000}"/>
    <cellStyle name="Normal 42 4 2 4 2" xfId="31158" xr:uid="{00000000-0005-0000-0000-0000E0790000}"/>
    <cellStyle name="Normal 42 4 2 4 2 2" xfId="31159" xr:uid="{00000000-0005-0000-0000-0000E1790000}"/>
    <cellStyle name="Normal 42 4 2 4 3" xfId="31160" xr:uid="{00000000-0005-0000-0000-0000E2790000}"/>
    <cellStyle name="Normal 42 4 2 5" xfId="31161" xr:uid="{00000000-0005-0000-0000-0000E3790000}"/>
    <cellStyle name="Normal 42 4 2 5 2" xfId="31162" xr:uid="{00000000-0005-0000-0000-0000E4790000}"/>
    <cellStyle name="Normal 42 4 2 6" xfId="31163" xr:uid="{00000000-0005-0000-0000-0000E5790000}"/>
    <cellStyle name="Normal 42 4 2 7" xfId="31164" xr:uid="{00000000-0005-0000-0000-0000E6790000}"/>
    <cellStyle name="Normal 42 4 2 8" xfId="31165" xr:uid="{00000000-0005-0000-0000-0000E7790000}"/>
    <cellStyle name="Normal 42 4 2_Lcc_inputs" xfId="31166" xr:uid="{00000000-0005-0000-0000-0000E8790000}"/>
    <cellStyle name="Normal 42 4 3" xfId="31167" xr:uid="{00000000-0005-0000-0000-0000E9790000}"/>
    <cellStyle name="Normal 42 4 3 2" xfId="31168" xr:uid="{00000000-0005-0000-0000-0000EA790000}"/>
    <cellStyle name="Normal 42 4 3 2 2" xfId="31169" xr:uid="{00000000-0005-0000-0000-0000EB790000}"/>
    <cellStyle name="Normal 42 4 3 2 2 2" xfId="31170" xr:uid="{00000000-0005-0000-0000-0000EC790000}"/>
    <cellStyle name="Normal 42 4 3 2 3" xfId="31171" xr:uid="{00000000-0005-0000-0000-0000ED790000}"/>
    <cellStyle name="Normal 42 4 3 3" xfId="31172" xr:uid="{00000000-0005-0000-0000-0000EE790000}"/>
    <cellStyle name="Normal 42 4 3 3 2" xfId="31173" xr:uid="{00000000-0005-0000-0000-0000EF790000}"/>
    <cellStyle name="Normal 42 4 3 3 2 2" xfId="31174" xr:uid="{00000000-0005-0000-0000-0000F0790000}"/>
    <cellStyle name="Normal 42 4 3 3 3" xfId="31175" xr:uid="{00000000-0005-0000-0000-0000F1790000}"/>
    <cellStyle name="Normal 42 4 3 4" xfId="31176" xr:uid="{00000000-0005-0000-0000-0000F2790000}"/>
    <cellStyle name="Normal 42 4 3 4 2" xfId="31177" xr:uid="{00000000-0005-0000-0000-0000F3790000}"/>
    <cellStyle name="Normal 42 4 3 5" xfId="31178" xr:uid="{00000000-0005-0000-0000-0000F4790000}"/>
    <cellStyle name="Normal 42 4 3_Lcc_inputs" xfId="31179" xr:uid="{00000000-0005-0000-0000-0000F5790000}"/>
    <cellStyle name="Normal 42 4 4" xfId="31180" xr:uid="{00000000-0005-0000-0000-0000F6790000}"/>
    <cellStyle name="Normal 42 4 4 2" xfId="31181" xr:uid="{00000000-0005-0000-0000-0000F7790000}"/>
    <cellStyle name="Normal 42 4 4 2 2" xfId="31182" xr:uid="{00000000-0005-0000-0000-0000F8790000}"/>
    <cellStyle name="Normal 42 4 4 2 3" xfId="31183" xr:uid="{00000000-0005-0000-0000-0000F9790000}"/>
    <cellStyle name="Normal 42 4 4 3" xfId="31184" xr:uid="{00000000-0005-0000-0000-0000FA790000}"/>
    <cellStyle name="Normal 42 4 4 4" xfId="31185" xr:uid="{00000000-0005-0000-0000-0000FB790000}"/>
    <cellStyle name="Normal 42 4 4_Lcc_inputs" xfId="31186" xr:uid="{00000000-0005-0000-0000-0000FC790000}"/>
    <cellStyle name="Normal 42 4 5" xfId="31187" xr:uid="{00000000-0005-0000-0000-0000FD790000}"/>
    <cellStyle name="Normal 42 4 5 2" xfId="31188" xr:uid="{00000000-0005-0000-0000-0000FE790000}"/>
    <cellStyle name="Normal 42 4 5 2 2" xfId="31189" xr:uid="{00000000-0005-0000-0000-0000FF790000}"/>
    <cellStyle name="Normal 42 4 5 3" xfId="31190" xr:uid="{00000000-0005-0000-0000-0000007A0000}"/>
    <cellStyle name="Normal 42 4 6" xfId="31191" xr:uid="{00000000-0005-0000-0000-0000017A0000}"/>
    <cellStyle name="Normal 42 4 6 2" xfId="31192" xr:uid="{00000000-0005-0000-0000-0000027A0000}"/>
    <cellStyle name="Normal 42 4 7" xfId="31193" xr:uid="{00000000-0005-0000-0000-0000037A0000}"/>
    <cellStyle name="Normal 42 4 8" xfId="31194" xr:uid="{00000000-0005-0000-0000-0000047A0000}"/>
    <cellStyle name="Normal 42 4 9" xfId="31195" xr:uid="{00000000-0005-0000-0000-0000057A0000}"/>
    <cellStyle name="Normal 42 4_Lcc_inputs" xfId="31196" xr:uid="{00000000-0005-0000-0000-0000067A0000}"/>
    <cellStyle name="Normal 42 5" xfId="31197" xr:uid="{00000000-0005-0000-0000-0000077A0000}"/>
    <cellStyle name="Normal 42 5 2" xfId="31198" xr:uid="{00000000-0005-0000-0000-0000087A0000}"/>
    <cellStyle name="Normal 42 5 2 2" xfId="31199" xr:uid="{00000000-0005-0000-0000-0000097A0000}"/>
    <cellStyle name="Normal 42 5 2 2 2" xfId="31200" xr:uid="{00000000-0005-0000-0000-00000A7A0000}"/>
    <cellStyle name="Normal 42 5 2 2 2 2" xfId="31201" xr:uid="{00000000-0005-0000-0000-00000B7A0000}"/>
    <cellStyle name="Normal 42 5 2 2 2 2 2" xfId="31202" xr:uid="{00000000-0005-0000-0000-00000C7A0000}"/>
    <cellStyle name="Normal 42 5 2 2 2 3" xfId="31203" xr:uid="{00000000-0005-0000-0000-00000D7A0000}"/>
    <cellStyle name="Normal 42 5 2 2 3" xfId="31204" xr:uid="{00000000-0005-0000-0000-00000E7A0000}"/>
    <cellStyle name="Normal 42 5 2 2 3 2" xfId="31205" xr:uid="{00000000-0005-0000-0000-00000F7A0000}"/>
    <cellStyle name="Normal 42 5 2 2 3 2 2" xfId="31206" xr:uid="{00000000-0005-0000-0000-0000107A0000}"/>
    <cellStyle name="Normal 42 5 2 2 3 3" xfId="31207" xr:uid="{00000000-0005-0000-0000-0000117A0000}"/>
    <cellStyle name="Normal 42 5 2 2 4" xfId="31208" xr:uid="{00000000-0005-0000-0000-0000127A0000}"/>
    <cellStyle name="Normal 42 5 2 2 4 2" xfId="31209" xr:uid="{00000000-0005-0000-0000-0000137A0000}"/>
    <cellStyle name="Normal 42 5 2 2 5" xfId="31210" xr:uid="{00000000-0005-0000-0000-0000147A0000}"/>
    <cellStyle name="Normal 42 5 2 2_Lcc_inputs" xfId="31211" xr:uid="{00000000-0005-0000-0000-0000157A0000}"/>
    <cellStyle name="Normal 42 5 2 3" xfId="31212" xr:uid="{00000000-0005-0000-0000-0000167A0000}"/>
    <cellStyle name="Normal 42 5 2 3 2" xfId="31213" xr:uid="{00000000-0005-0000-0000-0000177A0000}"/>
    <cellStyle name="Normal 42 5 2 3 2 2" xfId="31214" xr:uid="{00000000-0005-0000-0000-0000187A0000}"/>
    <cellStyle name="Normal 42 5 2 3 2 3" xfId="31215" xr:uid="{00000000-0005-0000-0000-0000197A0000}"/>
    <cellStyle name="Normal 42 5 2 3 3" xfId="31216" xr:uid="{00000000-0005-0000-0000-00001A7A0000}"/>
    <cellStyle name="Normal 42 5 2 3 4" xfId="31217" xr:uid="{00000000-0005-0000-0000-00001B7A0000}"/>
    <cellStyle name="Normal 42 5 2 3_Lcc_inputs" xfId="31218" xr:uid="{00000000-0005-0000-0000-00001C7A0000}"/>
    <cellStyle name="Normal 42 5 2 4" xfId="31219" xr:uid="{00000000-0005-0000-0000-00001D7A0000}"/>
    <cellStyle name="Normal 42 5 2 4 2" xfId="31220" xr:uid="{00000000-0005-0000-0000-00001E7A0000}"/>
    <cellStyle name="Normal 42 5 2 4 2 2" xfId="31221" xr:uid="{00000000-0005-0000-0000-00001F7A0000}"/>
    <cellStyle name="Normal 42 5 2 4 3" xfId="31222" xr:uid="{00000000-0005-0000-0000-0000207A0000}"/>
    <cellStyle name="Normal 42 5 2 5" xfId="31223" xr:uid="{00000000-0005-0000-0000-0000217A0000}"/>
    <cellStyle name="Normal 42 5 2 5 2" xfId="31224" xr:uid="{00000000-0005-0000-0000-0000227A0000}"/>
    <cellStyle name="Normal 42 5 2 6" xfId="31225" xr:uid="{00000000-0005-0000-0000-0000237A0000}"/>
    <cellStyle name="Normal 42 5 2 7" xfId="31226" xr:uid="{00000000-0005-0000-0000-0000247A0000}"/>
    <cellStyle name="Normal 42 5 2 8" xfId="31227" xr:uid="{00000000-0005-0000-0000-0000257A0000}"/>
    <cellStyle name="Normal 42 5 2_Lcc_inputs" xfId="31228" xr:uid="{00000000-0005-0000-0000-0000267A0000}"/>
    <cellStyle name="Normal 42 5 3" xfId="31229" xr:uid="{00000000-0005-0000-0000-0000277A0000}"/>
    <cellStyle name="Normal 42 5 3 2" xfId="31230" xr:uid="{00000000-0005-0000-0000-0000287A0000}"/>
    <cellStyle name="Normal 42 5 3 2 2" xfId="31231" xr:uid="{00000000-0005-0000-0000-0000297A0000}"/>
    <cellStyle name="Normal 42 5 3 2 2 2" xfId="31232" xr:uid="{00000000-0005-0000-0000-00002A7A0000}"/>
    <cellStyle name="Normal 42 5 3 2 3" xfId="31233" xr:uid="{00000000-0005-0000-0000-00002B7A0000}"/>
    <cellStyle name="Normal 42 5 3 3" xfId="31234" xr:uid="{00000000-0005-0000-0000-00002C7A0000}"/>
    <cellStyle name="Normal 42 5 3 3 2" xfId="31235" xr:uid="{00000000-0005-0000-0000-00002D7A0000}"/>
    <cellStyle name="Normal 42 5 3 3 2 2" xfId="31236" xr:uid="{00000000-0005-0000-0000-00002E7A0000}"/>
    <cellStyle name="Normal 42 5 3 3 3" xfId="31237" xr:uid="{00000000-0005-0000-0000-00002F7A0000}"/>
    <cellStyle name="Normal 42 5 3 4" xfId="31238" xr:uid="{00000000-0005-0000-0000-0000307A0000}"/>
    <cellStyle name="Normal 42 5 3 4 2" xfId="31239" xr:uid="{00000000-0005-0000-0000-0000317A0000}"/>
    <cellStyle name="Normal 42 5 3 5" xfId="31240" xr:uid="{00000000-0005-0000-0000-0000327A0000}"/>
    <cellStyle name="Normal 42 5 3_Lcc_inputs" xfId="31241" xr:uid="{00000000-0005-0000-0000-0000337A0000}"/>
    <cellStyle name="Normal 42 5 4" xfId="31242" xr:uid="{00000000-0005-0000-0000-0000347A0000}"/>
    <cellStyle name="Normal 42 5 4 2" xfId="31243" xr:uid="{00000000-0005-0000-0000-0000357A0000}"/>
    <cellStyle name="Normal 42 5 4 2 2" xfId="31244" xr:uid="{00000000-0005-0000-0000-0000367A0000}"/>
    <cellStyle name="Normal 42 5 4 2 3" xfId="31245" xr:uid="{00000000-0005-0000-0000-0000377A0000}"/>
    <cellStyle name="Normal 42 5 4 3" xfId="31246" xr:uid="{00000000-0005-0000-0000-0000387A0000}"/>
    <cellStyle name="Normal 42 5 4 4" xfId="31247" xr:uid="{00000000-0005-0000-0000-0000397A0000}"/>
    <cellStyle name="Normal 42 5 4_Lcc_inputs" xfId="31248" xr:uid="{00000000-0005-0000-0000-00003A7A0000}"/>
    <cellStyle name="Normal 42 5 5" xfId="31249" xr:uid="{00000000-0005-0000-0000-00003B7A0000}"/>
    <cellStyle name="Normal 42 5 5 2" xfId="31250" xr:uid="{00000000-0005-0000-0000-00003C7A0000}"/>
    <cellStyle name="Normal 42 5 5 2 2" xfId="31251" xr:uid="{00000000-0005-0000-0000-00003D7A0000}"/>
    <cellStyle name="Normal 42 5 5 3" xfId="31252" xr:uid="{00000000-0005-0000-0000-00003E7A0000}"/>
    <cellStyle name="Normal 42 5 6" xfId="31253" xr:uid="{00000000-0005-0000-0000-00003F7A0000}"/>
    <cellStyle name="Normal 42 5 6 2" xfId="31254" xr:uid="{00000000-0005-0000-0000-0000407A0000}"/>
    <cellStyle name="Normal 42 5 7" xfId="31255" xr:uid="{00000000-0005-0000-0000-0000417A0000}"/>
    <cellStyle name="Normal 42 5 8" xfId="31256" xr:uid="{00000000-0005-0000-0000-0000427A0000}"/>
    <cellStyle name="Normal 42 5 9" xfId="31257" xr:uid="{00000000-0005-0000-0000-0000437A0000}"/>
    <cellStyle name="Normal 42 5_Lcc_inputs" xfId="31258" xr:uid="{00000000-0005-0000-0000-0000447A0000}"/>
    <cellStyle name="Normal 42 6" xfId="31259" xr:uid="{00000000-0005-0000-0000-0000457A0000}"/>
    <cellStyle name="Normal 42 6 2" xfId="31260" xr:uid="{00000000-0005-0000-0000-0000467A0000}"/>
    <cellStyle name="Normal 42 6 2 2" xfId="31261" xr:uid="{00000000-0005-0000-0000-0000477A0000}"/>
    <cellStyle name="Normal 42 6 2 2 2" xfId="31262" xr:uid="{00000000-0005-0000-0000-0000487A0000}"/>
    <cellStyle name="Normal 42 6 2 2 2 2" xfId="31263" xr:uid="{00000000-0005-0000-0000-0000497A0000}"/>
    <cellStyle name="Normal 42 6 2 2 2 2 2" xfId="31264" xr:uid="{00000000-0005-0000-0000-00004A7A0000}"/>
    <cellStyle name="Normal 42 6 2 2 2 3" xfId="31265" xr:uid="{00000000-0005-0000-0000-00004B7A0000}"/>
    <cellStyle name="Normal 42 6 2 2 3" xfId="31266" xr:uid="{00000000-0005-0000-0000-00004C7A0000}"/>
    <cellStyle name="Normal 42 6 2 2 3 2" xfId="31267" xr:uid="{00000000-0005-0000-0000-00004D7A0000}"/>
    <cellStyle name="Normal 42 6 2 2 3 2 2" xfId="31268" xr:uid="{00000000-0005-0000-0000-00004E7A0000}"/>
    <cellStyle name="Normal 42 6 2 2 3 3" xfId="31269" xr:uid="{00000000-0005-0000-0000-00004F7A0000}"/>
    <cellStyle name="Normal 42 6 2 2 4" xfId="31270" xr:uid="{00000000-0005-0000-0000-0000507A0000}"/>
    <cellStyle name="Normal 42 6 2 2 4 2" xfId="31271" xr:uid="{00000000-0005-0000-0000-0000517A0000}"/>
    <cellStyle name="Normal 42 6 2 2 5" xfId="31272" xr:uid="{00000000-0005-0000-0000-0000527A0000}"/>
    <cellStyle name="Normal 42 6 2 2_Lcc_inputs" xfId="31273" xr:uid="{00000000-0005-0000-0000-0000537A0000}"/>
    <cellStyle name="Normal 42 6 2 3" xfId="31274" xr:uid="{00000000-0005-0000-0000-0000547A0000}"/>
    <cellStyle name="Normal 42 6 2 3 2" xfId="31275" xr:uid="{00000000-0005-0000-0000-0000557A0000}"/>
    <cellStyle name="Normal 42 6 2 3 2 2" xfId="31276" xr:uid="{00000000-0005-0000-0000-0000567A0000}"/>
    <cellStyle name="Normal 42 6 2 3 2 3" xfId="31277" xr:uid="{00000000-0005-0000-0000-0000577A0000}"/>
    <cellStyle name="Normal 42 6 2 3 3" xfId="31278" xr:uid="{00000000-0005-0000-0000-0000587A0000}"/>
    <cellStyle name="Normal 42 6 2 3 4" xfId="31279" xr:uid="{00000000-0005-0000-0000-0000597A0000}"/>
    <cellStyle name="Normal 42 6 2 3_Lcc_inputs" xfId="31280" xr:uid="{00000000-0005-0000-0000-00005A7A0000}"/>
    <cellStyle name="Normal 42 6 2 4" xfId="31281" xr:uid="{00000000-0005-0000-0000-00005B7A0000}"/>
    <cellStyle name="Normal 42 6 2 4 2" xfId="31282" xr:uid="{00000000-0005-0000-0000-00005C7A0000}"/>
    <cellStyle name="Normal 42 6 2 4 2 2" xfId="31283" xr:uid="{00000000-0005-0000-0000-00005D7A0000}"/>
    <cellStyle name="Normal 42 6 2 4 3" xfId="31284" xr:uid="{00000000-0005-0000-0000-00005E7A0000}"/>
    <cellStyle name="Normal 42 6 2 5" xfId="31285" xr:uid="{00000000-0005-0000-0000-00005F7A0000}"/>
    <cellStyle name="Normal 42 6 2 5 2" xfId="31286" xr:uid="{00000000-0005-0000-0000-0000607A0000}"/>
    <cellStyle name="Normal 42 6 2 6" xfId="31287" xr:uid="{00000000-0005-0000-0000-0000617A0000}"/>
    <cellStyle name="Normal 42 6 2 7" xfId="31288" xr:uid="{00000000-0005-0000-0000-0000627A0000}"/>
    <cellStyle name="Normal 42 6 2 8" xfId="31289" xr:uid="{00000000-0005-0000-0000-0000637A0000}"/>
    <cellStyle name="Normal 42 6 2_Lcc_inputs" xfId="31290" xr:uid="{00000000-0005-0000-0000-0000647A0000}"/>
    <cellStyle name="Normal 42 6 3" xfId="31291" xr:uid="{00000000-0005-0000-0000-0000657A0000}"/>
    <cellStyle name="Normal 42 6 3 2" xfId="31292" xr:uid="{00000000-0005-0000-0000-0000667A0000}"/>
    <cellStyle name="Normal 42 6 3 2 2" xfId="31293" xr:uid="{00000000-0005-0000-0000-0000677A0000}"/>
    <cellStyle name="Normal 42 6 3 2 2 2" xfId="31294" xr:uid="{00000000-0005-0000-0000-0000687A0000}"/>
    <cellStyle name="Normal 42 6 3 2 3" xfId="31295" xr:uid="{00000000-0005-0000-0000-0000697A0000}"/>
    <cellStyle name="Normal 42 6 3 3" xfId="31296" xr:uid="{00000000-0005-0000-0000-00006A7A0000}"/>
    <cellStyle name="Normal 42 6 3 3 2" xfId="31297" xr:uid="{00000000-0005-0000-0000-00006B7A0000}"/>
    <cellStyle name="Normal 42 6 3 3 2 2" xfId="31298" xr:uid="{00000000-0005-0000-0000-00006C7A0000}"/>
    <cellStyle name="Normal 42 6 3 3 3" xfId="31299" xr:uid="{00000000-0005-0000-0000-00006D7A0000}"/>
    <cellStyle name="Normal 42 6 3 4" xfId="31300" xr:uid="{00000000-0005-0000-0000-00006E7A0000}"/>
    <cellStyle name="Normal 42 6 3 4 2" xfId="31301" xr:uid="{00000000-0005-0000-0000-00006F7A0000}"/>
    <cellStyle name="Normal 42 6 3 5" xfId="31302" xr:uid="{00000000-0005-0000-0000-0000707A0000}"/>
    <cellStyle name="Normal 42 6 3_Lcc_inputs" xfId="31303" xr:uid="{00000000-0005-0000-0000-0000717A0000}"/>
    <cellStyle name="Normal 42 6 4" xfId="31304" xr:uid="{00000000-0005-0000-0000-0000727A0000}"/>
    <cellStyle name="Normal 42 6 4 2" xfId="31305" xr:uid="{00000000-0005-0000-0000-0000737A0000}"/>
    <cellStyle name="Normal 42 6 4 2 2" xfId="31306" xr:uid="{00000000-0005-0000-0000-0000747A0000}"/>
    <cellStyle name="Normal 42 6 4 2 3" xfId="31307" xr:uid="{00000000-0005-0000-0000-0000757A0000}"/>
    <cellStyle name="Normal 42 6 4 3" xfId="31308" xr:uid="{00000000-0005-0000-0000-0000767A0000}"/>
    <cellStyle name="Normal 42 6 4 4" xfId="31309" xr:uid="{00000000-0005-0000-0000-0000777A0000}"/>
    <cellStyle name="Normal 42 6 4_Lcc_inputs" xfId="31310" xr:uid="{00000000-0005-0000-0000-0000787A0000}"/>
    <cellStyle name="Normal 42 6 5" xfId="31311" xr:uid="{00000000-0005-0000-0000-0000797A0000}"/>
    <cellStyle name="Normal 42 6 5 2" xfId="31312" xr:uid="{00000000-0005-0000-0000-00007A7A0000}"/>
    <cellStyle name="Normal 42 6 5 2 2" xfId="31313" xr:uid="{00000000-0005-0000-0000-00007B7A0000}"/>
    <cellStyle name="Normal 42 6 5 3" xfId="31314" xr:uid="{00000000-0005-0000-0000-00007C7A0000}"/>
    <cellStyle name="Normal 42 6 6" xfId="31315" xr:uid="{00000000-0005-0000-0000-00007D7A0000}"/>
    <cellStyle name="Normal 42 6 6 2" xfId="31316" xr:uid="{00000000-0005-0000-0000-00007E7A0000}"/>
    <cellStyle name="Normal 42 6 7" xfId="31317" xr:uid="{00000000-0005-0000-0000-00007F7A0000}"/>
    <cellStyle name="Normal 42 6 8" xfId="31318" xr:uid="{00000000-0005-0000-0000-0000807A0000}"/>
    <cellStyle name="Normal 42 6 9" xfId="31319" xr:uid="{00000000-0005-0000-0000-0000817A0000}"/>
    <cellStyle name="Normal 42 6_Lcc_inputs" xfId="31320" xr:uid="{00000000-0005-0000-0000-0000827A0000}"/>
    <cellStyle name="Normal 42 7" xfId="31321" xr:uid="{00000000-0005-0000-0000-0000837A0000}"/>
    <cellStyle name="Normal 42 7 2" xfId="31322" xr:uid="{00000000-0005-0000-0000-0000847A0000}"/>
    <cellStyle name="Normal 42 7 2 2" xfId="31323" xr:uid="{00000000-0005-0000-0000-0000857A0000}"/>
    <cellStyle name="Normal 42 7 2 2 2" xfId="31324" xr:uid="{00000000-0005-0000-0000-0000867A0000}"/>
    <cellStyle name="Normal 42 7 2 2 2 2" xfId="31325" xr:uid="{00000000-0005-0000-0000-0000877A0000}"/>
    <cellStyle name="Normal 42 7 2 2 2 2 2" xfId="31326" xr:uid="{00000000-0005-0000-0000-0000887A0000}"/>
    <cellStyle name="Normal 42 7 2 2 2 3" xfId="31327" xr:uid="{00000000-0005-0000-0000-0000897A0000}"/>
    <cellStyle name="Normal 42 7 2 2 3" xfId="31328" xr:uid="{00000000-0005-0000-0000-00008A7A0000}"/>
    <cellStyle name="Normal 42 7 2 2 3 2" xfId="31329" xr:uid="{00000000-0005-0000-0000-00008B7A0000}"/>
    <cellStyle name="Normal 42 7 2 2 3 2 2" xfId="31330" xr:uid="{00000000-0005-0000-0000-00008C7A0000}"/>
    <cellStyle name="Normal 42 7 2 2 3 3" xfId="31331" xr:uid="{00000000-0005-0000-0000-00008D7A0000}"/>
    <cellStyle name="Normal 42 7 2 2 4" xfId="31332" xr:uid="{00000000-0005-0000-0000-00008E7A0000}"/>
    <cellStyle name="Normal 42 7 2 2 4 2" xfId="31333" xr:uid="{00000000-0005-0000-0000-00008F7A0000}"/>
    <cellStyle name="Normal 42 7 2 2 5" xfId="31334" xr:uid="{00000000-0005-0000-0000-0000907A0000}"/>
    <cellStyle name="Normal 42 7 2 2_Lcc_inputs" xfId="31335" xr:uid="{00000000-0005-0000-0000-0000917A0000}"/>
    <cellStyle name="Normal 42 7 2 3" xfId="31336" xr:uid="{00000000-0005-0000-0000-0000927A0000}"/>
    <cellStyle name="Normal 42 7 2 3 2" xfId="31337" xr:uid="{00000000-0005-0000-0000-0000937A0000}"/>
    <cellStyle name="Normal 42 7 2 3 2 2" xfId="31338" xr:uid="{00000000-0005-0000-0000-0000947A0000}"/>
    <cellStyle name="Normal 42 7 2 3 2 3" xfId="31339" xr:uid="{00000000-0005-0000-0000-0000957A0000}"/>
    <cellStyle name="Normal 42 7 2 3 3" xfId="31340" xr:uid="{00000000-0005-0000-0000-0000967A0000}"/>
    <cellStyle name="Normal 42 7 2 3 4" xfId="31341" xr:uid="{00000000-0005-0000-0000-0000977A0000}"/>
    <cellStyle name="Normal 42 7 2 3_Lcc_inputs" xfId="31342" xr:uid="{00000000-0005-0000-0000-0000987A0000}"/>
    <cellStyle name="Normal 42 7 2 4" xfId="31343" xr:uid="{00000000-0005-0000-0000-0000997A0000}"/>
    <cellStyle name="Normal 42 7 2 4 2" xfId="31344" xr:uid="{00000000-0005-0000-0000-00009A7A0000}"/>
    <cellStyle name="Normal 42 7 2 4 2 2" xfId="31345" xr:uid="{00000000-0005-0000-0000-00009B7A0000}"/>
    <cellStyle name="Normal 42 7 2 4 3" xfId="31346" xr:uid="{00000000-0005-0000-0000-00009C7A0000}"/>
    <cellStyle name="Normal 42 7 2 5" xfId="31347" xr:uid="{00000000-0005-0000-0000-00009D7A0000}"/>
    <cellStyle name="Normal 42 7 2 5 2" xfId="31348" xr:uid="{00000000-0005-0000-0000-00009E7A0000}"/>
    <cellStyle name="Normal 42 7 2 6" xfId="31349" xr:uid="{00000000-0005-0000-0000-00009F7A0000}"/>
    <cellStyle name="Normal 42 7 2 7" xfId="31350" xr:uid="{00000000-0005-0000-0000-0000A07A0000}"/>
    <cellStyle name="Normal 42 7 2 8" xfId="31351" xr:uid="{00000000-0005-0000-0000-0000A17A0000}"/>
    <cellStyle name="Normal 42 7 2_Lcc_inputs" xfId="31352" xr:uid="{00000000-0005-0000-0000-0000A27A0000}"/>
    <cellStyle name="Normal 42 7 3" xfId="31353" xr:uid="{00000000-0005-0000-0000-0000A37A0000}"/>
    <cellStyle name="Normal 42 7 3 2" xfId="31354" xr:uid="{00000000-0005-0000-0000-0000A47A0000}"/>
    <cellStyle name="Normal 42 7 3 2 2" xfId="31355" xr:uid="{00000000-0005-0000-0000-0000A57A0000}"/>
    <cellStyle name="Normal 42 7 3 2 2 2" xfId="31356" xr:uid="{00000000-0005-0000-0000-0000A67A0000}"/>
    <cellStyle name="Normal 42 7 3 2 3" xfId="31357" xr:uid="{00000000-0005-0000-0000-0000A77A0000}"/>
    <cellStyle name="Normal 42 7 3 3" xfId="31358" xr:uid="{00000000-0005-0000-0000-0000A87A0000}"/>
    <cellStyle name="Normal 42 7 3 3 2" xfId="31359" xr:uid="{00000000-0005-0000-0000-0000A97A0000}"/>
    <cellStyle name="Normal 42 7 3 3 2 2" xfId="31360" xr:uid="{00000000-0005-0000-0000-0000AA7A0000}"/>
    <cellStyle name="Normal 42 7 3 3 3" xfId="31361" xr:uid="{00000000-0005-0000-0000-0000AB7A0000}"/>
    <cellStyle name="Normal 42 7 3 4" xfId="31362" xr:uid="{00000000-0005-0000-0000-0000AC7A0000}"/>
    <cellStyle name="Normal 42 7 3 4 2" xfId="31363" xr:uid="{00000000-0005-0000-0000-0000AD7A0000}"/>
    <cellStyle name="Normal 42 7 3 5" xfId="31364" xr:uid="{00000000-0005-0000-0000-0000AE7A0000}"/>
    <cellStyle name="Normal 42 7 3_Lcc_inputs" xfId="31365" xr:uid="{00000000-0005-0000-0000-0000AF7A0000}"/>
    <cellStyle name="Normal 42 7 4" xfId="31366" xr:uid="{00000000-0005-0000-0000-0000B07A0000}"/>
    <cellStyle name="Normal 42 7 4 2" xfId="31367" xr:uid="{00000000-0005-0000-0000-0000B17A0000}"/>
    <cellStyle name="Normal 42 7 4 2 2" xfId="31368" xr:uid="{00000000-0005-0000-0000-0000B27A0000}"/>
    <cellStyle name="Normal 42 7 4 2 3" xfId="31369" xr:uid="{00000000-0005-0000-0000-0000B37A0000}"/>
    <cellStyle name="Normal 42 7 4 3" xfId="31370" xr:uid="{00000000-0005-0000-0000-0000B47A0000}"/>
    <cellStyle name="Normal 42 7 4 4" xfId="31371" xr:uid="{00000000-0005-0000-0000-0000B57A0000}"/>
    <cellStyle name="Normal 42 7 4_Lcc_inputs" xfId="31372" xr:uid="{00000000-0005-0000-0000-0000B67A0000}"/>
    <cellStyle name="Normal 42 7 5" xfId="31373" xr:uid="{00000000-0005-0000-0000-0000B77A0000}"/>
    <cellStyle name="Normal 42 7 5 2" xfId="31374" xr:uid="{00000000-0005-0000-0000-0000B87A0000}"/>
    <cellStyle name="Normal 42 7 5 2 2" xfId="31375" xr:uid="{00000000-0005-0000-0000-0000B97A0000}"/>
    <cellStyle name="Normal 42 7 5 3" xfId="31376" xr:uid="{00000000-0005-0000-0000-0000BA7A0000}"/>
    <cellStyle name="Normal 42 7 6" xfId="31377" xr:uid="{00000000-0005-0000-0000-0000BB7A0000}"/>
    <cellStyle name="Normal 42 7 6 2" xfId="31378" xr:uid="{00000000-0005-0000-0000-0000BC7A0000}"/>
    <cellStyle name="Normal 42 7 7" xfId="31379" xr:uid="{00000000-0005-0000-0000-0000BD7A0000}"/>
    <cellStyle name="Normal 42 7 8" xfId="31380" xr:uid="{00000000-0005-0000-0000-0000BE7A0000}"/>
    <cellStyle name="Normal 42 7 9" xfId="31381" xr:uid="{00000000-0005-0000-0000-0000BF7A0000}"/>
    <cellStyle name="Normal 42 7_Lcc_inputs" xfId="31382" xr:uid="{00000000-0005-0000-0000-0000C07A0000}"/>
    <cellStyle name="Normal 42 8" xfId="31383" xr:uid="{00000000-0005-0000-0000-0000C17A0000}"/>
    <cellStyle name="Normal 42 8 2" xfId="31384" xr:uid="{00000000-0005-0000-0000-0000C27A0000}"/>
    <cellStyle name="Normal 42 8 2 2" xfId="31385" xr:uid="{00000000-0005-0000-0000-0000C37A0000}"/>
    <cellStyle name="Normal 42 8 2 2 2" xfId="31386" xr:uid="{00000000-0005-0000-0000-0000C47A0000}"/>
    <cellStyle name="Normal 42 8 2 2 2 2" xfId="31387" xr:uid="{00000000-0005-0000-0000-0000C57A0000}"/>
    <cellStyle name="Normal 42 8 2 2 3" xfId="31388" xr:uid="{00000000-0005-0000-0000-0000C67A0000}"/>
    <cellStyle name="Normal 42 8 2 3" xfId="31389" xr:uid="{00000000-0005-0000-0000-0000C77A0000}"/>
    <cellStyle name="Normal 42 8 2 3 2" xfId="31390" xr:uid="{00000000-0005-0000-0000-0000C87A0000}"/>
    <cellStyle name="Normal 42 8 2 3 2 2" xfId="31391" xr:uid="{00000000-0005-0000-0000-0000C97A0000}"/>
    <cellStyle name="Normal 42 8 2 3 3" xfId="31392" xr:uid="{00000000-0005-0000-0000-0000CA7A0000}"/>
    <cellStyle name="Normal 42 8 2 4" xfId="31393" xr:uid="{00000000-0005-0000-0000-0000CB7A0000}"/>
    <cellStyle name="Normal 42 8 2 4 2" xfId="31394" xr:uid="{00000000-0005-0000-0000-0000CC7A0000}"/>
    <cellStyle name="Normal 42 8 2 5" xfId="31395" xr:uid="{00000000-0005-0000-0000-0000CD7A0000}"/>
    <cellStyle name="Normal 42 8 2_Lcc_inputs" xfId="31396" xr:uid="{00000000-0005-0000-0000-0000CE7A0000}"/>
    <cellStyle name="Normal 42 8 3" xfId="31397" xr:uid="{00000000-0005-0000-0000-0000CF7A0000}"/>
    <cellStyle name="Normal 42 8 3 2" xfId="31398" xr:uid="{00000000-0005-0000-0000-0000D07A0000}"/>
    <cellStyle name="Normal 42 8 3 2 2" xfId="31399" xr:uid="{00000000-0005-0000-0000-0000D17A0000}"/>
    <cellStyle name="Normal 42 8 3 2 3" xfId="31400" xr:uid="{00000000-0005-0000-0000-0000D27A0000}"/>
    <cellStyle name="Normal 42 8 3 3" xfId="31401" xr:uid="{00000000-0005-0000-0000-0000D37A0000}"/>
    <cellStyle name="Normal 42 8 3 4" xfId="31402" xr:uid="{00000000-0005-0000-0000-0000D47A0000}"/>
    <cellStyle name="Normal 42 8 3_Lcc_inputs" xfId="31403" xr:uid="{00000000-0005-0000-0000-0000D57A0000}"/>
    <cellStyle name="Normal 42 8 4" xfId="31404" xr:uid="{00000000-0005-0000-0000-0000D67A0000}"/>
    <cellStyle name="Normal 42 8 4 2" xfId="31405" xr:uid="{00000000-0005-0000-0000-0000D77A0000}"/>
    <cellStyle name="Normal 42 8 4 2 2" xfId="31406" xr:uid="{00000000-0005-0000-0000-0000D87A0000}"/>
    <cellStyle name="Normal 42 8 4 3" xfId="31407" xr:uid="{00000000-0005-0000-0000-0000D97A0000}"/>
    <cellStyle name="Normal 42 8 5" xfId="31408" xr:uid="{00000000-0005-0000-0000-0000DA7A0000}"/>
    <cellStyle name="Normal 42 8 5 2" xfId="31409" xr:uid="{00000000-0005-0000-0000-0000DB7A0000}"/>
    <cellStyle name="Normal 42 8 6" xfId="31410" xr:uid="{00000000-0005-0000-0000-0000DC7A0000}"/>
    <cellStyle name="Normal 42 8 7" xfId="31411" xr:uid="{00000000-0005-0000-0000-0000DD7A0000}"/>
    <cellStyle name="Normal 42 8 8" xfId="31412" xr:uid="{00000000-0005-0000-0000-0000DE7A0000}"/>
    <cellStyle name="Normal 42 8_Lcc_inputs" xfId="31413" xr:uid="{00000000-0005-0000-0000-0000DF7A0000}"/>
    <cellStyle name="Normal 42 9" xfId="31414" xr:uid="{00000000-0005-0000-0000-0000E07A0000}"/>
    <cellStyle name="Normal 42 9 2" xfId="31415" xr:uid="{00000000-0005-0000-0000-0000E17A0000}"/>
    <cellStyle name="Normal 42 9 2 2" xfId="31416" xr:uid="{00000000-0005-0000-0000-0000E27A0000}"/>
    <cellStyle name="Normal 42 9 2 2 2" xfId="31417" xr:uid="{00000000-0005-0000-0000-0000E37A0000}"/>
    <cellStyle name="Normal 42 9 2 2 2 2" xfId="31418" xr:uid="{00000000-0005-0000-0000-0000E47A0000}"/>
    <cellStyle name="Normal 42 9 2 2 3" xfId="31419" xr:uid="{00000000-0005-0000-0000-0000E57A0000}"/>
    <cellStyle name="Normal 42 9 2 3" xfId="31420" xr:uid="{00000000-0005-0000-0000-0000E67A0000}"/>
    <cellStyle name="Normal 42 9 2 3 2" xfId="31421" xr:uid="{00000000-0005-0000-0000-0000E77A0000}"/>
    <cellStyle name="Normal 42 9 2 3 2 2" xfId="31422" xr:uid="{00000000-0005-0000-0000-0000E87A0000}"/>
    <cellStyle name="Normal 42 9 2 3 3" xfId="31423" xr:uid="{00000000-0005-0000-0000-0000E97A0000}"/>
    <cellStyle name="Normal 42 9 2 4" xfId="31424" xr:uid="{00000000-0005-0000-0000-0000EA7A0000}"/>
    <cellStyle name="Normal 42 9 2 4 2" xfId="31425" xr:uid="{00000000-0005-0000-0000-0000EB7A0000}"/>
    <cellStyle name="Normal 42 9 2 5" xfId="31426" xr:uid="{00000000-0005-0000-0000-0000EC7A0000}"/>
    <cellStyle name="Normal 42 9 2_Lcc_inputs" xfId="31427" xr:uid="{00000000-0005-0000-0000-0000ED7A0000}"/>
    <cellStyle name="Normal 42 9 3" xfId="31428" xr:uid="{00000000-0005-0000-0000-0000EE7A0000}"/>
    <cellStyle name="Normal 42 9 3 2" xfId="31429" xr:uid="{00000000-0005-0000-0000-0000EF7A0000}"/>
    <cellStyle name="Normal 42 9 3 2 2" xfId="31430" xr:uid="{00000000-0005-0000-0000-0000F07A0000}"/>
    <cellStyle name="Normal 42 9 3 2 3" xfId="31431" xr:uid="{00000000-0005-0000-0000-0000F17A0000}"/>
    <cellStyle name="Normal 42 9 3 3" xfId="31432" xr:uid="{00000000-0005-0000-0000-0000F27A0000}"/>
    <cellStyle name="Normal 42 9 3 4" xfId="31433" xr:uid="{00000000-0005-0000-0000-0000F37A0000}"/>
    <cellStyle name="Normal 42 9 3_Lcc_inputs" xfId="31434" xr:uid="{00000000-0005-0000-0000-0000F47A0000}"/>
    <cellStyle name="Normal 42 9 4" xfId="31435" xr:uid="{00000000-0005-0000-0000-0000F57A0000}"/>
    <cellStyle name="Normal 42 9 4 2" xfId="31436" xr:uid="{00000000-0005-0000-0000-0000F67A0000}"/>
    <cellStyle name="Normal 42 9 4 2 2" xfId="31437" xr:uid="{00000000-0005-0000-0000-0000F77A0000}"/>
    <cellStyle name="Normal 42 9 4 3" xfId="31438" xr:uid="{00000000-0005-0000-0000-0000F87A0000}"/>
    <cellStyle name="Normal 42 9 5" xfId="31439" xr:uid="{00000000-0005-0000-0000-0000F97A0000}"/>
    <cellStyle name="Normal 42 9 5 2" xfId="31440" xr:uid="{00000000-0005-0000-0000-0000FA7A0000}"/>
    <cellStyle name="Normal 42 9 6" xfId="31441" xr:uid="{00000000-0005-0000-0000-0000FB7A0000}"/>
    <cellStyle name="Normal 42 9 7" xfId="31442" xr:uid="{00000000-0005-0000-0000-0000FC7A0000}"/>
    <cellStyle name="Normal 42 9 8" xfId="31443" xr:uid="{00000000-0005-0000-0000-0000FD7A0000}"/>
    <cellStyle name="Normal 42 9_Lcc_inputs" xfId="31444" xr:uid="{00000000-0005-0000-0000-0000FE7A0000}"/>
    <cellStyle name="Normal 42_Lcc_inputs" xfId="31445" xr:uid="{00000000-0005-0000-0000-0000FF7A0000}"/>
    <cellStyle name="Normal 43" xfId="31446" xr:uid="{00000000-0005-0000-0000-0000007B0000}"/>
    <cellStyle name="Normal 43 10" xfId="31447" xr:uid="{00000000-0005-0000-0000-0000017B0000}"/>
    <cellStyle name="Normal 43 10 2" xfId="31448" xr:uid="{00000000-0005-0000-0000-0000027B0000}"/>
    <cellStyle name="Normal 43 10 2 2" xfId="31449" xr:uid="{00000000-0005-0000-0000-0000037B0000}"/>
    <cellStyle name="Normal 43 10 2 2 2" xfId="31450" xr:uid="{00000000-0005-0000-0000-0000047B0000}"/>
    <cellStyle name="Normal 43 10 2 2 3" xfId="31451" xr:uid="{00000000-0005-0000-0000-0000057B0000}"/>
    <cellStyle name="Normal 43 10 2 3" xfId="31452" xr:uid="{00000000-0005-0000-0000-0000067B0000}"/>
    <cellStyle name="Normal 43 10 2 4" xfId="31453" xr:uid="{00000000-0005-0000-0000-0000077B0000}"/>
    <cellStyle name="Normal 43 10 2_Lcc_inputs" xfId="31454" xr:uid="{00000000-0005-0000-0000-0000087B0000}"/>
    <cellStyle name="Normal 43 10 3" xfId="31455" xr:uid="{00000000-0005-0000-0000-0000097B0000}"/>
    <cellStyle name="Normal 43 10 3 2" xfId="31456" xr:uid="{00000000-0005-0000-0000-00000A7B0000}"/>
    <cellStyle name="Normal 43 10 3 2 2" xfId="31457" xr:uid="{00000000-0005-0000-0000-00000B7B0000}"/>
    <cellStyle name="Normal 43 10 3 3" xfId="31458" xr:uid="{00000000-0005-0000-0000-00000C7B0000}"/>
    <cellStyle name="Normal 43 10 4" xfId="31459" xr:uid="{00000000-0005-0000-0000-00000D7B0000}"/>
    <cellStyle name="Normal 43 10 4 2" xfId="31460" xr:uid="{00000000-0005-0000-0000-00000E7B0000}"/>
    <cellStyle name="Normal 43 10 5" xfId="31461" xr:uid="{00000000-0005-0000-0000-00000F7B0000}"/>
    <cellStyle name="Normal 43 10 6" xfId="31462" xr:uid="{00000000-0005-0000-0000-0000107B0000}"/>
    <cellStyle name="Normal 43 10 7" xfId="31463" xr:uid="{00000000-0005-0000-0000-0000117B0000}"/>
    <cellStyle name="Normal 43 10_Lcc_inputs" xfId="31464" xr:uid="{00000000-0005-0000-0000-0000127B0000}"/>
    <cellStyle name="Normal 43 11" xfId="31465" xr:uid="{00000000-0005-0000-0000-0000137B0000}"/>
    <cellStyle name="Normal 43 11 2" xfId="31466" xr:uid="{00000000-0005-0000-0000-0000147B0000}"/>
    <cellStyle name="Normal 43 11 2 2" xfId="31467" xr:uid="{00000000-0005-0000-0000-0000157B0000}"/>
    <cellStyle name="Normal 43 11 2 3" xfId="31468" xr:uid="{00000000-0005-0000-0000-0000167B0000}"/>
    <cellStyle name="Normal 43 11 3" xfId="31469" xr:uid="{00000000-0005-0000-0000-0000177B0000}"/>
    <cellStyle name="Normal 43 11 3 2" xfId="31470" xr:uid="{00000000-0005-0000-0000-0000187B0000}"/>
    <cellStyle name="Normal 43 11 4" xfId="31471" xr:uid="{00000000-0005-0000-0000-0000197B0000}"/>
    <cellStyle name="Normal 43 11 5" xfId="31472" xr:uid="{00000000-0005-0000-0000-00001A7B0000}"/>
    <cellStyle name="Normal 43 11_Lcc_inputs" xfId="31473" xr:uid="{00000000-0005-0000-0000-00001B7B0000}"/>
    <cellStyle name="Normal 43 12" xfId="31474" xr:uid="{00000000-0005-0000-0000-00001C7B0000}"/>
    <cellStyle name="Normal 43 12 2" xfId="31475" xr:uid="{00000000-0005-0000-0000-00001D7B0000}"/>
    <cellStyle name="Normal 43 12 2 2" xfId="31476" xr:uid="{00000000-0005-0000-0000-00001E7B0000}"/>
    <cellStyle name="Normal 43 12 2 3" xfId="31477" xr:uid="{00000000-0005-0000-0000-00001F7B0000}"/>
    <cellStyle name="Normal 43 12 3" xfId="31478" xr:uid="{00000000-0005-0000-0000-0000207B0000}"/>
    <cellStyle name="Normal 43 12 4" xfId="31479" xr:uid="{00000000-0005-0000-0000-0000217B0000}"/>
    <cellStyle name="Normal 43 12_Lcc_inputs" xfId="31480" xr:uid="{00000000-0005-0000-0000-0000227B0000}"/>
    <cellStyle name="Normal 43 13" xfId="31481" xr:uid="{00000000-0005-0000-0000-0000237B0000}"/>
    <cellStyle name="Normal 43 13 2" xfId="31482" xr:uid="{00000000-0005-0000-0000-0000247B0000}"/>
    <cellStyle name="Normal 43 13 3" xfId="31483" xr:uid="{00000000-0005-0000-0000-0000257B0000}"/>
    <cellStyle name="Normal 43 14" xfId="31484" xr:uid="{00000000-0005-0000-0000-0000267B0000}"/>
    <cellStyle name="Normal 43 14 2" xfId="31485" xr:uid="{00000000-0005-0000-0000-0000277B0000}"/>
    <cellStyle name="Normal 43 15" xfId="31486" xr:uid="{00000000-0005-0000-0000-0000287B0000}"/>
    <cellStyle name="Normal 43 16" xfId="31487" xr:uid="{00000000-0005-0000-0000-0000297B0000}"/>
    <cellStyle name="Normal 43 2" xfId="31488" xr:uid="{00000000-0005-0000-0000-00002A7B0000}"/>
    <cellStyle name="Normal 43 2 10" xfId="31489" xr:uid="{00000000-0005-0000-0000-00002B7B0000}"/>
    <cellStyle name="Normal 43 2 2" xfId="31490" xr:uid="{00000000-0005-0000-0000-00002C7B0000}"/>
    <cellStyle name="Normal 43 2 2 2" xfId="31491" xr:uid="{00000000-0005-0000-0000-00002D7B0000}"/>
    <cellStyle name="Normal 43 2 2 2 2" xfId="31492" xr:uid="{00000000-0005-0000-0000-00002E7B0000}"/>
    <cellStyle name="Normal 43 2 2 2 2 2" xfId="31493" xr:uid="{00000000-0005-0000-0000-00002F7B0000}"/>
    <cellStyle name="Normal 43 2 2 2 2 2 2" xfId="31494" xr:uid="{00000000-0005-0000-0000-0000307B0000}"/>
    <cellStyle name="Normal 43 2 2 2 2 3" xfId="31495" xr:uid="{00000000-0005-0000-0000-0000317B0000}"/>
    <cellStyle name="Normal 43 2 2 2 3" xfId="31496" xr:uid="{00000000-0005-0000-0000-0000327B0000}"/>
    <cellStyle name="Normal 43 2 2 2 3 2" xfId="31497" xr:uid="{00000000-0005-0000-0000-0000337B0000}"/>
    <cellStyle name="Normal 43 2 2 2 3 2 2" xfId="31498" xr:uid="{00000000-0005-0000-0000-0000347B0000}"/>
    <cellStyle name="Normal 43 2 2 2 3 3" xfId="31499" xr:uid="{00000000-0005-0000-0000-0000357B0000}"/>
    <cellStyle name="Normal 43 2 2 2 4" xfId="31500" xr:uid="{00000000-0005-0000-0000-0000367B0000}"/>
    <cellStyle name="Normal 43 2 2 2 4 2" xfId="31501" xr:uid="{00000000-0005-0000-0000-0000377B0000}"/>
    <cellStyle name="Normal 43 2 2 2 5" xfId="31502" xr:uid="{00000000-0005-0000-0000-0000387B0000}"/>
    <cellStyle name="Normal 43 2 2 2_Lcc_inputs" xfId="31503" xr:uid="{00000000-0005-0000-0000-0000397B0000}"/>
    <cellStyle name="Normal 43 2 2 3" xfId="31504" xr:uid="{00000000-0005-0000-0000-00003A7B0000}"/>
    <cellStyle name="Normal 43 2 2 3 2" xfId="31505" xr:uid="{00000000-0005-0000-0000-00003B7B0000}"/>
    <cellStyle name="Normal 43 2 2 3 2 2" xfId="31506" xr:uid="{00000000-0005-0000-0000-00003C7B0000}"/>
    <cellStyle name="Normal 43 2 2 3 2 3" xfId="31507" xr:uid="{00000000-0005-0000-0000-00003D7B0000}"/>
    <cellStyle name="Normal 43 2 2 3 3" xfId="31508" xr:uid="{00000000-0005-0000-0000-00003E7B0000}"/>
    <cellStyle name="Normal 43 2 2 3 4" xfId="31509" xr:uid="{00000000-0005-0000-0000-00003F7B0000}"/>
    <cellStyle name="Normal 43 2 2 3_Lcc_inputs" xfId="31510" xr:uid="{00000000-0005-0000-0000-0000407B0000}"/>
    <cellStyle name="Normal 43 2 2 4" xfId="31511" xr:uid="{00000000-0005-0000-0000-0000417B0000}"/>
    <cellStyle name="Normal 43 2 2 4 2" xfId="31512" xr:uid="{00000000-0005-0000-0000-0000427B0000}"/>
    <cellStyle name="Normal 43 2 2 4 2 2" xfId="31513" xr:uid="{00000000-0005-0000-0000-0000437B0000}"/>
    <cellStyle name="Normal 43 2 2 4 3" xfId="31514" xr:uid="{00000000-0005-0000-0000-0000447B0000}"/>
    <cellStyle name="Normal 43 2 2 5" xfId="31515" xr:uid="{00000000-0005-0000-0000-0000457B0000}"/>
    <cellStyle name="Normal 43 2 2 5 2" xfId="31516" xr:uid="{00000000-0005-0000-0000-0000467B0000}"/>
    <cellStyle name="Normal 43 2 2 6" xfId="31517" xr:uid="{00000000-0005-0000-0000-0000477B0000}"/>
    <cellStyle name="Normal 43 2 2 7" xfId="31518" xr:uid="{00000000-0005-0000-0000-0000487B0000}"/>
    <cellStyle name="Normal 43 2 2 8" xfId="31519" xr:uid="{00000000-0005-0000-0000-0000497B0000}"/>
    <cellStyle name="Normal 43 2 2_Lcc_inputs" xfId="31520" xr:uid="{00000000-0005-0000-0000-00004A7B0000}"/>
    <cellStyle name="Normal 43 2 3" xfId="31521" xr:uid="{00000000-0005-0000-0000-00004B7B0000}"/>
    <cellStyle name="Normal 43 2 3 2" xfId="31522" xr:uid="{00000000-0005-0000-0000-00004C7B0000}"/>
    <cellStyle name="Normal 43 2 3 2 2" xfId="31523" xr:uid="{00000000-0005-0000-0000-00004D7B0000}"/>
    <cellStyle name="Normal 43 2 3 2 2 2" xfId="31524" xr:uid="{00000000-0005-0000-0000-00004E7B0000}"/>
    <cellStyle name="Normal 43 2 3 2 2 3" xfId="31525" xr:uid="{00000000-0005-0000-0000-00004F7B0000}"/>
    <cellStyle name="Normal 43 2 3 2 3" xfId="31526" xr:uid="{00000000-0005-0000-0000-0000507B0000}"/>
    <cellStyle name="Normal 43 2 3 2 4" xfId="31527" xr:uid="{00000000-0005-0000-0000-0000517B0000}"/>
    <cellStyle name="Normal 43 2 3 2_Lcc_inputs" xfId="31528" xr:uid="{00000000-0005-0000-0000-0000527B0000}"/>
    <cellStyle name="Normal 43 2 3 3" xfId="31529" xr:uid="{00000000-0005-0000-0000-0000537B0000}"/>
    <cellStyle name="Normal 43 2 3 3 2" xfId="31530" xr:uid="{00000000-0005-0000-0000-0000547B0000}"/>
    <cellStyle name="Normal 43 2 3 3 2 2" xfId="31531" xr:uid="{00000000-0005-0000-0000-0000557B0000}"/>
    <cellStyle name="Normal 43 2 3 3 3" xfId="31532" xr:uid="{00000000-0005-0000-0000-0000567B0000}"/>
    <cellStyle name="Normal 43 2 3 4" xfId="31533" xr:uid="{00000000-0005-0000-0000-0000577B0000}"/>
    <cellStyle name="Normal 43 2 3 4 2" xfId="31534" xr:uid="{00000000-0005-0000-0000-0000587B0000}"/>
    <cellStyle name="Normal 43 2 3 5" xfId="31535" xr:uid="{00000000-0005-0000-0000-0000597B0000}"/>
    <cellStyle name="Normal 43 2 3 6" xfId="31536" xr:uid="{00000000-0005-0000-0000-00005A7B0000}"/>
    <cellStyle name="Normal 43 2 3 7" xfId="31537" xr:uid="{00000000-0005-0000-0000-00005B7B0000}"/>
    <cellStyle name="Normal 43 2 3_Lcc_inputs" xfId="31538" xr:uid="{00000000-0005-0000-0000-00005C7B0000}"/>
    <cellStyle name="Normal 43 2 4" xfId="31539" xr:uid="{00000000-0005-0000-0000-00005D7B0000}"/>
    <cellStyle name="Normal 43 2 4 2" xfId="31540" xr:uid="{00000000-0005-0000-0000-00005E7B0000}"/>
    <cellStyle name="Normal 43 2 4 2 2" xfId="31541" xr:uid="{00000000-0005-0000-0000-00005F7B0000}"/>
    <cellStyle name="Normal 43 2 4 2 3" xfId="31542" xr:uid="{00000000-0005-0000-0000-0000607B0000}"/>
    <cellStyle name="Normal 43 2 4 3" xfId="31543" xr:uid="{00000000-0005-0000-0000-0000617B0000}"/>
    <cellStyle name="Normal 43 2 4 3 2" xfId="31544" xr:uid="{00000000-0005-0000-0000-0000627B0000}"/>
    <cellStyle name="Normal 43 2 4 4" xfId="31545" xr:uid="{00000000-0005-0000-0000-0000637B0000}"/>
    <cellStyle name="Normal 43 2 4 5" xfId="31546" xr:uid="{00000000-0005-0000-0000-0000647B0000}"/>
    <cellStyle name="Normal 43 2 4_Lcc_inputs" xfId="31547" xr:uid="{00000000-0005-0000-0000-0000657B0000}"/>
    <cellStyle name="Normal 43 2 5" xfId="31548" xr:uid="{00000000-0005-0000-0000-0000667B0000}"/>
    <cellStyle name="Normal 43 2 5 2" xfId="31549" xr:uid="{00000000-0005-0000-0000-0000677B0000}"/>
    <cellStyle name="Normal 43 2 5 2 2" xfId="31550" xr:uid="{00000000-0005-0000-0000-0000687B0000}"/>
    <cellStyle name="Normal 43 2 5 2 3" xfId="31551" xr:uid="{00000000-0005-0000-0000-0000697B0000}"/>
    <cellStyle name="Normal 43 2 5 3" xfId="31552" xr:uid="{00000000-0005-0000-0000-00006A7B0000}"/>
    <cellStyle name="Normal 43 2 5 3 2" xfId="31553" xr:uid="{00000000-0005-0000-0000-00006B7B0000}"/>
    <cellStyle name="Normal 43 2 5 4" xfId="31554" xr:uid="{00000000-0005-0000-0000-00006C7B0000}"/>
    <cellStyle name="Normal 43 2 5 5" xfId="31555" xr:uid="{00000000-0005-0000-0000-00006D7B0000}"/>
    <cellStyle name="Normal 43 2 5_Lcc_inputs" xfId="31556" xr:uid="{00000000-0005-0000-0000-00006E7B0000}"/>
    <cellStyle name="Normal 43 2 6" xfId="31557" xr:uid="{00000000-0005-0000-0000-00006F7B0000}"/>
    <cellStyle name="Normal 43 2 6 2" xfId="31558" xr:uid="{00000000-0005-0000-0000-0000707B0000}"/>
    <cellStyle name="Normal 43 2 6 2 2" xfId="31559" xr:uid="{00000000-0005-0000-0000-0000717B0000}"/>
    <cellStyle name="Normal 43 2 6 3" xfId="31560" xr:uid="{00000000-0005-0000-0000-0000727B0000}"/>
    <cellStyle name="Normal 43 2 6 4" xfId="31561" xr:uid="{00000000-0005-0000-0000-0000737B0000}"/>
    <cellStyle name="Normal 43 2 6_Lcc_inputs" xfId="31562" xr:uid="{00000000-0005-0000-0000-0000747B0000}"/>
    <cellStyle name="Normal 43 2 7" xfId="31563" xr:uid="{00000000-0005-0000-0000-0000757B0000}"/>
    <cellStyle name="Normal 43 2 7 2" xfId="31564" xr:uid="{00000000-0005-0000-0000-0000767B0000}"/>
    <cellStyle name="Normal 43 2 7 3" xfId="31565" xr:uid="{00000000-0005-0000-0000-0000777B0000}"/>
    <cellStyle name="Normal 43 2 8" xfId="31566" xr:uid="{00000000-0005-0000-0000-0000787B0000}"/>
    <cellStyle name="Normal 43 2 8 2" xfId="31567" xr:uid="{00000000-0005-0000-0000-0000797B0000}"/>
    <cellStyle name="Normal 43 2 9" xfId="31568" xr:uid="{00000000-0005-0000-0000-00007A7B0000}"/>
    <cellStyle name="Normal 43 2_Lcc_inputs" xfId="31569" xr:uid="{00000000-0005-0000-0000-00007B7B0000}"/>
    <cellStyle name="Normal 43 3" xfId="31570" xr:uid="{00000000-0005-0000-0000-00007C7B0000}"/>
    <cellStyle name="Normal 43 3 2" xfId="31571" xr:uid="{00000000-0005-0000-0000-00007D7B0000}"/>
    <cellStyle name="Normal 43 3 2 2" xfId="31572" xr:uid="{00000000-0005-0000-0000-00007E7B0000}"/>
    <cellStyle name="Normal 43 3 2 2 2" xfId="31573" xr:uid="{00000000-0005-0000-0000-00007F7B0000}"/>
    <cellStyle name="Normal 43 3 2 2 2 2" xfId="31574" xr:uid="{00000000-0005-0000-0000-0000807B0000}"/>
    <cellStyle name="Normal 43 3 2 2 2 2 2" xfId="31575" xr:uid="{00000000-0005-0000-0000-0000817B0000}"/>
    <cellStyle name="Normal 43 3 2 2 2 3" xfId="31576" xr:uid="{00000000-0005-0000-0000-0000827B0000}"/>
    <cellStyle name="Normal 43 3 2 2 3" xfId="31577" xr:uid="{00000000-0005-0000-0000-0000837B0000}"/>
    <cellStyle name="Normal 43 3 2 2 3 2" xfId="31578" xr:uid="{00000000-0005-0000-0000-0000847B0000}"/>
    <cellStyle name="Normal 43 3 2 2 3 2 2" xfId="31579" xr:uid="{00000000-0005-0000-0000-0000857B0000}"/>
    <cellStyle name="Normal 43 3 2 2 3 3" xfId="31580" xr:uid="{00000000-0005-0000-0000-0000867B0000}"/>
    <cellStyle name="Normal 43 3 2 2 4" xfId="31581" xr:uid="{00000000-0005-0000-0000-0000877B0000}"/>
    <cellStyle name="Normal 43 3 2 2 4 2" xfId="31582" xr:uid="{00000000-0005-0000-0000-0000887B0000}"/>
    <cellStyle name="Normal 43 3 2 2 5" xfId="31583" xr:uid="{00000000-0005-0000-0000-0000897B0000}"/>
    <cellStyle name="Normal 43 3 2 2_Lcc_inputs" xfId="31584" xr:uid="{00000000-0005-0000-0000-00008A7B0000}"/>
    <cellStyle name="Normal 43 3 2 3" xfId="31585" xr:uid="{00000000-0005-0000-0000-00008B7B0000}"/>
    <cellStyle name="Normal 43 3 2 3 2" xfId="31586" xr:uid="{00000000-0005-0000-0000-00008C7B0000}"/>
    <cellStyle name="Normal 43 3 2 3 2 2" xfId="31587" xr:uid="{00000000-0005-0000-0000-00008D7B0000}"/>
    <cellStyle name="Normal 43 3 2 3 2 3" xfId="31588" xr:uid="{00000000-0005-0000-0000-00008E7B0000}"/>
    <cellStyle name="Normal 43 3 2 3 3" xfId="31589" xr:uid="{00000000-0005-0000-0000-00008F7B0000}"/>
    <cellStyle name="Normal 43 3 2 3 4" xfId="31590" xr:uid="{00000000-0005-0000-0000-0000907B0000}"/>
    <cellStyle name="Normal 43 3 2 3_Lcc_inputs" xfId="31591" xr:uid="{00000000-0005-0000-0000-0000917B0000}"/>
    <cellStyle name="Normal 43 3 2 4" xfId="31592" xr:uid="{00000000-0005-0000-0000-0000927B0000}"/>
    <cellStyle name="Normal 43 3 2 4 2" xfId="31593" xr:uid="{00000000-0005-0000-0000-0000937B0000}"/>
    <cellStyle name="Normal 43 3 2 4 2 2" xfId="31594" xr:uid="{00000000-0005-0000-0000-0000947B0000}"/>
    <cellStyle name="Normal 43 3 2 4 3" xfId="31595" xr:uid="{00000000-0005-0000-0000-0000957B0000}"/>
    <cellStyle name="Normal 43 3 2 5" xfId="31596" xr:uid="{00000000-0005-0000-0000-0000967B0000}"/>
    <cellStyle name="Normal 43 3 2 5 2" xfId="31597" xr:uid="{00000000-0005-0000-0000-0000977B0000}"/>
    <cellStyle name="Normal 43 3 2 6" xfId="31598" xr:uid="{00000000-0005-0000-0000-0000987B0000}"/>
    <cellStyle name="Normal 43 3 2 7" xfId="31599" xr:uid="{00000000-0005-0000-0000-0000997B0000}"/>
    <cellStyle name="Normal 43 3 2 8" xfId="31600" xr:uid="{00000000-0005-0000-0000-00009A7B0000}"/>
    <cellStyle name="Normal 43 3 2_Lcc_inputs" xfId="31601" xr:uid="{00000000-0005-0000-0000-00009B7B0000}"/>
    <cellStyle name="Normal 43 3 3" xfId="31602" xr:uid="{00000000-0005-0000-0000-00009C7B0000}"/>
    <cellStyle name="Normal 43 3 3 2" xfId="31603" xr:uid="{00000000-0005-0000-0000-00009D7B0000}"/>
    <cellStyle name="Normal 43 3 3 2 2" xfId="31604" xr:uid="{00000000-0005-0000-0000-00009E7B0000}"/>
    <cellStyle name="Normal 43 3 3 2 2 2" xfId="31605" xr:uid="{00000000-0005-0000-0000-00009F7B0000}"/>
    <cellStyle name="Normal 43 3 3 2 2 3" xfId="31606" xr:uid="{00000000-0005-0000-0000-0000A07B0000}"/>
    <cellStyle name="Normal 43 3 3 2 3" xfId="31607" xr:uid="{00000000-0005-0000-0000-0000A17B0000}"/>
    <cellStyle name="Normal 43 3 3 2 4" xfId="31608" xr:uid="{00000000-0005-0000-0000-0000A27B0000}"/>
    <cellStyle name="Normal 43 3 3 2_Lcc_inputs" xfId="31609" xr:uid="{00000000-0005-0000-0000-0000A37B0000}"/>
    <cellStyle name="Normal 43 3 3 3" xfId="31610" xr:uid="{00000000-0005-0000-0000-0000A47B0000}"/>
    <cellStyle name="Normal 43 3 3 3 2" xfId="31611" xr:uid="{00000000-0005-0000-0000-0000A57B0000}"/>
    <cellStyle name="Normal 43 3 3 3 2 2" xfId="31612" xr:uid="{00000000-0005-0000-0000-0000A67B0000}"/>
    <cellStyle name="Normal 43 3 3 3 3" xfId="31613" xr:uid="{00000000-0005-0000-0000-0000A77B0000}"/>
    <cellStyle name="Normal 43 3 3 4" xfId="31614" xr:uid="{00000000-0005-0000-0000-0000A87B0000}"/>
    <cellStyle name="Normal 43 3 3 4 2" xfId="31615" xr:uid="{00000000-0005-0000-0000-0000A97B0000}"/>
    <cellStyle name="Normal 43 3 3 5" xfId="31616" xr:uid="{00000000-0005-0000-0000-0000AA7B0000}"/>
    <cellStyle name="Normal 43 3 3 6" xfId="31617" xr:uid="{00000000-0005-0000-0000-0000AB7B0000}"/>
    <cellStyle name="Normal 43 3 3 7" xfId="31618" xr:uid="{00000000-0005-0000-0000-0000AC7B0000}"/>
    <cellStyle name="Normal 43 3 3_Lcc_inputs" xfId="31619" xr:uid="{00000000-0005-0000-0000-0000AD7B0000}"/>
    <cellStyle name="Normal 43 3 4" xfId="31620" xr:uid="{00000000-0005-0000-0000-0000AE7B0000}"/>
    <cellStyle name="Normal 43 3 4 2" xfId="31621" xr:uid="{00000000-0005-0000-0000-0000AF7B0000}"/>
    <cellStyle name="Normal 43 3 4 2 2" xfId="31622" xr:uid="{00000000-0005-0000-0000-0000B07B0000}"/>
    <cellStyle name="Normal 43 3 4 2 3" xfId="31623" xr:uid="{00000000-0005-0000-0000-0000B17B0000}"/>
    <cellStyle name="Normal 43 3 4 3" xfId="31624" xr:uid="{00000000-0005-0000-0000-0000B27B0000}"/>
    <cellStyle name="Normal 43 3 4 3 2" xfId="31625" xr:uid="{00000000-0005-0000-0000-0000B37B0000}"/>
    <cellStyle name="Normal 43 3 4 4" xfId="31626" xr:uid="{00000000-0005-0000-0000-0000B47B0000}"/>
    <cellStyle name="Normal 43 3 4 5" xfId="31627" xr:uid="{00000000-0005-0000-0000-0000B57B0000}"/>
    <cellStyle name="Normal 43 3 4_Lcc_inputs" xfId="31628" xr:uid="{00000000-0005-0000-0000-0000B67B0000}"/>
    <cellStyle name="Normal 43 3 5" xfId="31629" xr:uid="{00000000-0005-0000-0000-0000B77B0000}"/>
    <cellStyle name="Normal 43 3 5 2" xfId="31630" xr:uid="{00000000-0005-0000-0000-0000B87B0000}"/>
    <cellStyle name="Normal 43 3 5 2 2" xfId="31631" xr:uid="{00000000-0005-0000-0000-0000B97B0000}"/>
    <cellStyle name="Normal 43 3 5 2 3" xfId="31632" xr:uid="{00000000-0005-0000-0000-0000BA7B0000}"/>
    <cellStyle name="Normal 43 3 5 3" xfId="31633" xr:uid="{00000000-0005-0000-0000-0000BB7B0000}"/>
    <cellStyle name="Normal 43 3 5 4" xfId="31634" xr:uid="{00000000-0005-0000-0000-0000BC7B0000}"/>
    <cellStyle name="Normal 43 3 5_Lcc_inputs" xfId="31635" xr:uid="{00000000-0005-0000-0000-0000BD7B0000}"/>
    <cellStyle name="Normal 43 3 6" xfId="31636" xr:uid="{00000000-0005-0000-0000-0000BE7B0000}"/>
    <cellStyle name="Normal 43 3 6 2" xfId="31637" xr:uid="{00000000-0005-0000-0000-0000BF7B0000}"/>
    <cellStyle name="Normal 43 3 6 3" xfId="31638" xr:uid="{00000000-0005-0000-0000-0000C07B0000}"/>
    <cellStyle name="Normal 43 3 7" xfId="31639" xr:uid="{00000000-0005-0000-0000-0000C17B0000}"/>
    <cellStyle name="Normal 43 3 7 2" xfId="31640" xr:uid="{00000000-0005-0000-0000-0000C27B0000}"/>
    <cellStyle name="Normal 43 3 8" xfId="31641" xr:uid="{00000000-0005-0000-0000-0000C37B0000}"/>
    <cellStyle name="Normal 43 3 9" xfId="31642" xr:uid="{00000000-0005-0000-0000-0000C47B0000}"/>
    <cellStyle name="Normal 43 3_Lcc_inputs" xfId="31643" xr:uid="{00000000-0005-0000-0000-0000C57B0000}"/>
    <cellStyle name="Normal 43 4" xfId="31644" xr:uid="{00000000-0005-0000-0000-0000C67B0000}"/>
    <cellStyle name="Normal 43 4 2" xfId="31645" xr:uid="{00000000-0005-0000-0000-0000C77B0000}"/>
    <cellStyle name="Normal 43 4 2 2" xfId="31646" xr:uid="{00000000-0005-0000-0000-0000C87B0000}"/>
    <cellStyle name="Normal 43 4 2 2 2" xfId="31647" xr:uid="{00000000-0005-0000-0000-0000C97B0000}"/>
    <cellStyle name="Normal 43 4 2 2 2 2" xfId="31648" xr:uid="{00000000-0005-0000-0000-0000CA7B0000}"/>
    <cellStyle name="Normal 43 4 2 2 2 2 2" xfId="31649" xr:uid="{00000000-0005-0000-0000-0000CB7B0000}"/>
    <cellStyle name="Normal 43 4 2 2 2 3" xfId="31650" xr:uid="{00000000-0005-0000-0000-0000CC7B0000}"/>
    <cellStyle name="Normal 43 4 2 2 3" xfId="31651" xr:uid="{00000000-0005-0000-0000-0000CD7B0000}"/>
    <cellStyle name="Normal 43 4 2 2 3 2" xfId="31652" xr:uid="{00000000-0005-0000-0000-0000CE7B0000}"/>
    <cellStyle name="Normal 43 4 2 2 3 2 2" xfId="31653" xr:uid="{00000000-0005-0000-0000-0000CF7B0000}"/>
    <cellStyle name="Normal 43 4 2 2 3 3" xfId="31654" xr:uid="{00000000-0005-0000-0000-0000D07B0000}"/>
    <cellStyle name="Normal 43 4 2 2 4" xfId="31655" xr:uid="{00000000-0005-0000-0000-0000D17B0000}"/>
    <cellStyle name="Normal 43 4 2 2 4 2" xfId="31656" xr:uid="{00000000-0005-0000-0000-0000D27B0000}"/>
    <cellStyle name="Normal 43 4 2 2 5" xfId="31657" xr:uid="{00000000-0005-0000-0000-0000D37B0000}"/>
    <cellStyle name="Normal 43 4 2 2_Lcc_inputs" xfId="31658" xr:uid="{00000000-0005-0000-0000-0000D47B0000}"/>
    <cellStyle name="Normal 43 4 2 3" xfId="31659" xr:uid="{00000000-0005-0000-0000-0000D57B0000}"/>
    <cellStyle name="Normal 43 4 2 3 2" xfId="31660" xr:uid="{00000000-0005-0000-0000-0000D67B0000}"/>
    <cellStyle name="Normal 43 4 2 3 2 2" xfId="31661" xr:uid="{00000000-0005-0000-0000-0000D77B0000}"/>
    <cellStyle name="Normal 43 4 2 3 2 3" xfId="31662" xr:uid="{00000000-0005-0000-0000-0000D87B0000}"/>
    <cellStyle name="Normal 43 4 2 3 3" xfId="31663" xr:uid="{00000000-0005-0000-0000-0000D97B0000}"/>
    <cellStyle name="Normal 43 4 2 3 4" xfId="31664" xr:uid="{00000000-0005-0000-0000-0000DA7B0000}"/>
    <cellStyle name="Normal 43 4 2 3_Lcc_inputs" xfId="31665" xr:uid="{00000000-0005-0000-0000-0000DB7B0000}"/>
    <cellStyle name="Normal 43 4 2 4" xfId="31666" xr:uid="{00000000-0005-0000-0000-0000DC7B0000}"/>
    <cellStyle name="Normal 43 4 2 4 2" xfId="31667" xr:uid="{00000000-0005-0000-0000-0000DD7B0000}"/>
    <cellStyle name="Normal 43 4 2 4 2 2" xfId="31668" xr:uid="{00000000-0005-0000-0000-0000DE7B0000}"/>
    <cellStyle name="Normal 43 4 2 4 3" xfId="31669" xr:uid="{00000000-0005-0000-0000-0000DF7B0000}"/>
    <cellStyle name="Normal 43 4 2 5" xfId="31670" xr:uid="{00000000-0005-0000-0000-0000E07B0000}"/>
    <cellStyle name="Normal 43 4 2 5 2" xfId="31671" xr:uid="{00000000-0005-0000-0000-0000E17B0000}"/>
    <cellStyle name="Normal 43 4 2 6" xfId="31672" xr:uid="{00000000-0005-0000-0000-0000E27B0000}"/>
    <cellStyle name="Normal 43 4 2 7" xfId="31673" xr:uid="{00000000-0005-0000-0000-0000E37B0000}"/>
    <cellStyle name="Normal 43 4 2 8" xfId="31674" xr:uid="{00000000-0005-0000-0000-0000E47B0000}"/>
    <cellStyle name="Normal 43 4 2_Lcc_inputs" xfId="31675" xr:uid="{00000000-0005-0000-0000-0000E57B0000}"/>
    <cellStyle name="Normal 43 4 3" xfId="31676" xr:uid="{00000000-0005-0000-0000-0000E67B0000}"/>
    <cellStyle name="Normal 43 4 3 2" xfId="31677" xr:uid="{00000000-0005-0000-0000-0000E77B0000}"/>
    <cellStyle name="Normal 43 4 3 2 2" xfId="31678" xr:uid="{00000000-0005-0000-0000-0000E87B0000}"/>
    <cellStyle name="Normal 43 4 3 2 2 2" xfId="31679" xr:uid="{00000000-0005-0000-0000-0000E97B0000}"/>
    <cellStyle name="Normal 43 4 3 2 3" xfId="31680" xr:uid="{00000000-0005-0000-0000-0000EA7B0000}"/>
    <cellStyle name="Normal 43 4 3 3" xfId="31681" xr:uid="{00000000-0005-0000-0000-0000EB7B0000}"/>
    <cellStyle name="Normal 43 4 3 3 2" xfId="31682" xr:uid="{00000000-0005-0000-0000-0000EC7B0000}"/>
    <cellStyle name="Normal 43 4 3 3 2 2" xfId="31683" xr:uid="{00000000-0005-0000-0000-0000ED7B0000}"/>
    <cellStyle name="Normal 43 4 3 3 3" xfId="31684" xr:uid="{00000000-0005-0000-0000-0000EE7B0000}"/>
    <cellStyle name="Normal 43 4 3 4" xfId="31685" xr:uid="{00000000-0005-0000-0000-0000EF7B0000}"/>
    <cellStyle name="Normal 43 4 3 4 2" xfId="31686" xr:uid="{00000000-0005-0000-0000-0000F07B0000}"/>
    <cellStyle name="Normal 43 4 3 5" xfId="31687" xr:uid="{00000000-0005-0000-0000-0000F17B0000}"/>
    <cellStyle name="Normal 43 4 3_Lcc_inputs" xfId="31688" xr:uid="{00000000-0005-0000-0000-0000F27B0000}"/>
    <cellStyle name="Normal 43 4 4" xfId="31689" xr:uid="{00000000-0005-0000-0000-0000F37B0000}"/>
    <cellStyle name="Normal 43 4 4 2" xfId="31690" xr:uid="{00000000-0005-0000-0000-0000F47B0000}"/>
    <cellStyle name="Normal 43 4 4 2 2" xfId="31691" xr:uid="{00000000-0005-0000-0000-0000F57B0000}"/>
    <cellStyle name="Normal 43 4 4 2 3" xfId="31692" xr:uid="{00000000-0005-0000-0000-0000F67B0000}"/>
    <cellStyle name="Normal 43 4 4 3" xfId="31693" xr:uid="{00000000-0005-0000-0000-0000F77B0000}"/>
    <cellStyle name="Normal 43 4 4 4" xfId="31694" xr:uid="{00000000-0005-0000-0000-0000F87B0000}"/>
    <cellStyle name="Normal 43 4 4_Lcc_inputs" xfId="31695" xr:uid="{00000000-0005-0000-0000-0000F97B0000}"/>
    <cellStyle name="Normal 43 4 5" xfId="31696" xr:uid="{00000000-0005-0000-0000-0000FA7B0000}"/>
    <cellStyle name="Normal 43 4 5 2" xfId="31697" xr:uid="{00000000-0005-0000-0000-0000FB7B0000}"/>
    <cellStyle name="Normal 43 4 5 2 2" xfId="31698" xr:uid="{00000000-0005-0000-0000-0000FC7B0000}"/>
    <cellStyle name="Normal 43 4 5 3" xfId="31699" xr:uid="{00000000-0005-0000-0000-0000FD7B0000}"/>
    <cellStyle name="Normal 43 4 6" xfId="31700" xr:uid="{00000000-0005-0000-0000-0000FE7B0000}"/>
    <cellStyle name="Normal 43 4 6 2" xfId="31701" xr:uid="{00000000-0005-0000-0000-0000FF7B0000}"/>
    <cellStyle name="Normal 43 4 7" xfId="31702" xr:uid="{00000000-0005-0000-0000-0000007C0000}"/>
    <cellStyle name="Normal 43 4 8" xfId="31703" xr:uid="{00000000-0005-0000-0000-0000017C0000}"/>
    <cellStyle name="Normal 43 4 9" xfId="31704" xr:uid="{00000000-0005-0000-0000-0000027C0000}"/>
    <cellStyle name="Normal 43 4_Lcc_inputs" xfId="31705" xr:uid="{00000000-0005-0000-0000-0000037C0000}"/>
    <cellStyle name="Normal 43 5" xfId="31706" xr:uid="{00000000-0005-0000-0000-0000047C0000}"/>
    <cellStyle name="Normal 43 5 2" xfId="31707" xr:uid="{00000000-0005-0000-0000-0000057C0000}"/>
    <cellStyle name="Normal 43 5 2 2" xfId="31708" xr:uid="{00000000-0005-0000-0000-0000067C0000}"/>
    <cellStyle name="Normal 43 5 2 2 2" xfId="31709" xr:uid="{00000000-0005-0000-0000-0000077C0000}"/>
    <cellStyle name="Normal 43 5 2 2 2 2" xfId="31710" xr:uid="{00000000-0005-0000-0000-0000087C0000}"/>
    <cellStyle name="Normal 43 5 2 2 2 2 2" xfId="31711" xr:uid="{00000000-0005-0000-0000-0000097C0000}"/>
    <cellStyle name="Normal 43 5 2 2 2 3" xfId="31712" xr:uid="{00000000-0005-0000-0000-00000A7C0000}"/>
    <cellStyle name="Normal 43 5 2 2 3" xfId="31713" xr:uid="{00000000-0005-0000-0000-00000B7C0000}"/>
    <cellStyle name="Normal 43 5 2 2 3 2" xfId="31714" xr:uid="{00000000-0005-0000-0000-00000C7C0000}"/>
    <cellStyle name="Normal 43 5 2 2 3 2 2" xfId="31715" xr:uid="{00000000-0005-0000-0000-00000D7C0000}"/>
    <cellStyle name="Normal 43 5 2 2 3 3" xfId="31716" xr:uid="{00000000-0005-0000-0000-00000E7C0000}"/>
    <cellStyle name="Normal 43 5 2 2 4" xfId="31717" xr:uid="{00000000-0005-0000-0000-00000F7C0000}"/>
    <cellStyle name="Normal 43 5 2 2 4 2" xfId="31718" xr:uid="{00000000-0005-0000-0000-0000107C0000}"/>
    <cellStyle name="Normal 43 5 2 2 5" xfId="31719" xr:uid="{00000000-0005-0000-0000-0000117C0000}"/>
    <cellStyle name="Normal 43 5 2 2_Lcc_inputs" xfId="31720" xr:uid="{00000000-0005-0000-0000-0000127C0000}"/>
    <cellStyle name="Normal 43 5 2 3" xfId="31721" xr:uid="{00000000-0005-0000-0000-0000137C0000}"/>
    <cellStyle name="Normal 43 5 2 3 2" xfId="31722" xr:uid="{00000000-0005-0000-0000-0000147C0000}"/>
    <cellStyle name="Normal 43 5 2 3 2 2" xfId="31723" xr:uid="{00000000-0005-0000-0000-0000157C0000}"/>
    <cellStyle name="Normal 43 5 2 3 2 3" xfId="31724" xr:uid="{00000000-0005-0000-0000-0000167C0000}"/>
    <cellStyle name="Normal 43 5 2 3 3" xfId="31725" xr:uid="{00000000-0005-0000-0000-0000177C0000}"/>
    <cellStyle name="Normal 43 5 2 3 4" xfId="31726" xr:uid="{00000000-0005-0000-0000-0000187C0000}"/>
    <cellStyle name="Normal 43 5 2 3_Lcc_inputs" xfId="31727" xr:uid="{00000000-0005-0000-0000-0000197C0000}"/>
    <cellStyle name="Normal 43 5 2 4" xfId="31728" xr:uid="{00000000-0005-0000-0000-00001A7C0000}"/>
    <cellStyle name="Normal 43 5 2 4 2" xfId="31729" xr:uid="{00000000-0005-0000-0000-00001B7C0000}"/>
    <cellStyle name="Normal 43 5 2 4 2 2" xfId="31730" xr:uid="{00000000-0005-0000-0000-00001C7C0000}"/>
    <cellStyle name="Normal 43 5 2 4 3" xfId="31731" xr:uid="{00000000-0005-0000-0000-00001D7C0000}"/>
    <cellStyle name="Normal 43 5 2 5" xfId="31732" xr:uid="{00000000-0005-0000-0000-00001E7C0000}"/>
    <cellStyle name="Normal 43 5 2 5 2" xfId="31733" xr:uid="{00000000-0005-0000-0000-00001F7C0000}"/>
    <cellStyle name="Normal 43 5 2 6" xfId="31734" xr:uid="{00000000-0005-0000-0000-0000207C0000}"/>
    <cellStyle name="Normal 43 5 2 7" xfId="31735" xr:uid="{00000000-0005-0000-0000-0000217C0000}"/>
    <cellStyle name="Normal 43 5 2 8" xfId="31736" xr:uid="{00000000-0005-0000-0000-0000227C0000}"/>
    <cellStyle name="Normal 43 5 2_Lcc_inputs" xfId="31737" xr:uid="{00000000-0005-0000-0000-0000237C0000}"/>
    <cellStyle name="Normal 43 5 3" xfId="31738" xr:uid="{00000000-0005-0000-0000-0000247C0000}"/>
    <cellStyle name="Normal 43 5 3 2" xfId="31739" xr:uid="{00000000-0005-0000-0000-0000257C0000}"/>
    <cellStyle name="Normal 43 5 3 2 2" xfId="31740" xr:uid="{00000000-0005-0000-0000-0000267C0000}"/>
    <cellStyle name="Normal 43 5 3 2 2 2" xfId="31741" xr:uid="{00000000-0005-0000-0000-0000277C0000}"/>
    <cellStyle name="Normal 43 5 3 2 3" xfId="31742" xr:uid="{00000000-0005-0000-0000-0000287C0000}"/>
    <cellStyle name="Normal 43 5 3 3" xfId="31743" xr:uid="{00000000-0005-0000-0000-0000297C0000}"/>
    <cellStyle name="Normal 43 5 3 3 2" xfId="31744" xr:uid="{00000000-0005-0000-0000-00002A7C0000}"/>
    <cellStyle name="Normal 43 5 3 3 2 2" xfId="31745" xr:uid="{00000000-0005-0000-0000-00002B7C0000}"/>
    <cellStyle name="Normal 43 5 3 3 3" xfId="31746" xr:uid="{00000000-0005-0000-0000-00002C7C0000}"/>
    <cellStyle name="Normal 43 5 3 4" xfId="31747" xr:uid="{00000000-0005-0000-0000-00002D7C0000}"/>
    <cellStyle name="Normal 43 5 3 4 2" xfId="31748" xr:uid="{00000000-0005-0000-0000-00002E7C0000}"/>
    <cellStyle name="Normal 43 5 3 5" xfId="31749" xr:uid="{00000000-0005-0000-0000-00002F7C0000}"/>
    <cellStyle name="Normal 43 5 3_Lcc_inputs" xfId="31750" xr:uid="{00000000-0005-0000-0000-0000307C0000}"/>
    <cellStyle name="Normal 43 5 4" xfId="31751" xr:uid="{00000000-0005-0000-0000-0000317C0000}"/>
    <cellStyle name="Normal 43 5 4 2" xfId="31752" xr:uid="{00000000-0005-0000-0000-0000327C0000}"/>
    <cellStyle name="Normal 43 5 4 2 2" xfId="31753" xr:uid="{00000000-0005-0000-0000-0000337C0000}"/>
    <cellStyle name="Normal 43 5 4 2 3" xfId="31754" xr:uid="{00000000-0005-0000-0000-0000347C0000}"/>
    <cellStyle name="Normal 43 5 4 3" xfId="31755" xr:uid="{00000000-0005-0000-0000-0000357C0000}"/>
    <cellStyle name="Normal 43 5 4 4" xfId="31756" xr:uid="{00000000-0005-0000-0000-0000367C0000}"/>
    <cellStyle name="Normal 43 5 4_Lcc_inputs" xfId="31757" xr:uid="{00000000-0005-0000-0000-0000377C0000}"/>
    <cellStyle name="Normal 43 5 5" xfId="31758" xr:uid="{00000000-0005-0000-0000-0000387C0000}"/>
    <cellStyle name="Normal 43 5 5 2" xfId="31759" xr:uid="{00000000-0005-0000-0000-0000397C0000}"/>
    <cellStyle name="Normal 43 5 5 2 2" xfId="31760" xr:uid="{00000000-0005-0000-0000-00003A7C0000}"/>
    <cellStyle name="Normal 43 5 5 3" xfId="31761" xr:uid="{00000000-0005-0000-0000-00003B7C0000}"/>
    <cellStyle name="Normal 43 5 6" xfId="31762" xr:uid="{00000000-0005-0000-0000-00003C7C0000}"/>
    <cellStyle name="Normal 43 5 6 2" xfId="31763" xr:uid="{00000000-0005-0000-0000-00003D7C0000}"/>
    <cellStyle name="Normal 43 5 7" xfId="31764" xr:uid="{00000000-0005-0000-0000-00003E7C0000}"/>
    <cellStyle name="Normal 43 5 8" xfId="31765" xr:uid="{00000000-0005-0000-0000-00003F7C0000}"/>
    <cellStyle name="Normal 43 5 9" xfId="31766" xr:uid="{00000000-0005-0000-0000-0000407C0000}"/>
    <cellStyle name="Normal 43 5_Lcc_inputs" xfId="31767" xr:uid="{00000000-0005-0000-0000-0000417C0000}"/>
    <cellStyle name="Normal 43 6" xfId="31768" xr:uid="{00000000-0005-0000-0000-0000427C0000}"/>
    <cellStyle name="Normal 43 6 2" xfId="31769" xr:uid="{00000000-0005-0000-0000-0000437C0000}"/>
    <cellStyle name="Normal 43 6 2 2" xfId="31770" xr:uid="{00000000-0005-0000-0000-0000447C0000}"/>
    <cellStyle name="Normal 43 6 2 2 2" xfId="31771" xr:uid="{00000000-0005-0000-0000-0000457C0000}"/>
    <cellStyle name="Normal 43 6 2 2 2 2" xfId="31772" xr:uid="{00000000-0005-0000-0000-0000467C0000}"/>
    <cellStyle name="Normal 43 6 2 2 2 2 2" xfId="31773" xr:uid="{00000000-0005-0000-0000-0000477C0000}"/>
    <cellStyle name="Normal 43 6 2 2 2 3" xfId="31774" xr:uid="{00000000-0005-0000-0000-0000487C0000}"/>
    <cellStyle name="Normal 43 6 2 2 3" xfId="31775" xr:uid="{00000000-0005-0000-0000-0000497C0000}"/>
    <cellStyle name="Normal 43 6 2 2 3 2" xfId="31776" xr:uid="{00000000-0005-0000-0000-00004A7C0000}"/>
    <cellStyle name="Normal 43 6 2 2 3 2 2" xfId="31777" xr:uid="{00000000-0005-0000-0000-00004B7C0000}"/>
    <cellStyle name="Normal 43 6 2 2 3 3" xfId="31778" xr:uid="{00000000-0005-0000-0000-00004C7C0000}"/>
    <cellStyle name="Normal 43 6 2 2 4" xfId="31779" xr:uid="{00000000-0005-0000-0000-00004D7C0000}"/>
    <cellStyle name="Normal 43 6 2 2 4 2" xfId="31780" xr:uid="{00000000-0005-0000-0000-00004E7C0000}"/>
    <cellStyle name="Normal 43 6 2 2 5" xfId="31781" xr:uid="{00000000-0005-0000-0000-00004F7C0000}"/>
    <cellStyle name="Normal 43 6 2 2_Lcc_inputs" xfId="31782" xr:uid="{00000000-0005-0000-0000-0000507C0000}"/>
    <cellStyle name="Normal 43 6 2 3" xfId="31783" xr:uid="{00000000-0005-0000-0000-0000517C0000}"/>
    <cellStyle name="Normal 43 6 2 3 2" xfId="31784" xr:uid="{00000000-0005-0000-0000-0000527C0000}"/>
    <cellStyle name="Normal 43 6 2 3 2 2" xfId="31785" xr:uid="{00000000-0005-0000-0000-0000537C0000}"/>
    <cellStyle name="Normal 43 6 2 3 2 3" xfId="31786" xr:uid="{00000000-0005-0000-0000-0000547C0000}"/>
    <cellStyle name="Normal 43 6 2 3 3" xfId="31787" xr:uid="{00000000-0005-0000-0000-0000557C0000}"/>
    <cellStyle name="Normal 43 6 2 3 4" xfId="31788" xr:uid="{00000000-0005-0000-0000-0000567C0000}"/>
    <cellStyle name="Normal 43 6 2 3_Lcc_inputs" xfId="31789" xr:uid="{00000000-0005-0000-0000-0000577C0000}"/>
    <cellStyle name="Normal 43 6 2 4" xfId="31790" xr:uid="{00000000-0005-0000-0000-0000587C0000}"/>
    <cellStyle name="Normal 43 6 2 4 2" xfId="31791" xr:uid="{00000000-0005-0000-0000-0000597C0000}"/>
    <cellStyle name="Normal 43 6 2 4 2 2" xfId="31792" xr:uid="{00000000-0005-0000-0000-00005A7C0000}"/>
    <cellStyle name="Normal 43 6 2 4 3" xfId="31793" xr:uid="{00000000-0005-0000-0000-00005B7C0000}"/>
    <cellStyle name="Normal 43 6 2 5" xfId="31794" xr:uid="{00000000-0005-0000-0000-00005C7C0000}"/>
    <cellStyle name="Normal 43 6 2 5 2" xfId="31795" xr:uid="{00000000-0005-0000-0000-00005D7C0000}"/>
    <cellStyle name="Normal 43 6 2 6" xfId="31796" xr:uid="{00000000-0005-0000-0000-00005E7C0000}"/>
    <cellStyle name="Normal 43 6 2 7" xfId="31797" xr:uid="{00000000-0005-0000-0000-00005F7C0000}"/>
    <cellStyle name="Normal 43 6 2 8" xfId="31798" xr:uid="{00000000-0005-0000-0000-0000607C0000}"/>
    <cellStyle name="Normal 43 6 2_Lcc_inputs" xfId="31799" xr:uid="{00000000-0005-0000-0000-0000617C0000}"/>
    <cellStyle name="Normal 43 6 3" xfId="31800" xr:uid="{00000000-0005-0000-0000-0000627C0000}"/>
    <cellStyle name="Normal 43 6 3 2" xfId="31801" xr:uid="{00000000-0005-0000-0000-0000637C0000}"/>
    <cellStyle name="Normal 43 6 3 2 2" xfId="31802" xr:uid="{00000000-0005-0000-0000-0000647C0000}"/>
    <cellStyle name="Normal 43 6 3 2 2 2" xfId="31803" xr:uid="{00000000-0005-0000-0000-0000657C0000}"/>
    <cellStyle name="Normal 43 6 3 2 3" xfId="31804" xr:uid="{00000000-0005-0000-0000-0000667C0000}"/>
    <cellStyle name="Normal 43 6 3 3" xfId="31805" xr:uid="{00000000-0005-0000-0000-0000677C0000}"/>
    <cellStyle name="Normal 43 6 3 3 2" xfId="31806" xr:uid="{00000000-0005-0000-0000-0000687C0000}"/>
    <cellStyle name="Normal 43 6 3 3 2 2" xfId="31807" xr:uid="{00000000-0005-0000-0000-0000697C0000}"/>
    <cellStyle name="Normal 43 6 3 3 3" xfId="31808" xr:uid="{00000000-0005-0000-0000-00006A7C0000}"/>
    <cellStyle name="Normal 43 6 3 4" xfId="31809" xr:uid="{00000000-0005-0000-0000-00006B7C0000}"/>
    <cellStyle name="Normal 43 6 3 4 2" xfId="31810" xr:uid="{00000000-0005-0000-0000-00006C7C0000}"/>
    <cellStyle name="Normal 43 6 3 5" xfId="31811" xr:uid="{00000000-0005-0000-0000-00006D7C0000}"/>
    <cellStyle name="Normal 43 6 3_Lcc_inputs" xfId="31812" xr:uid="{00000000-0005-0000-0000-00006E7C0000}"/>
    <cellStyle name="Normal 43 6 4" xfId="31813" xr:uid="{00000000-0005-0000-0000-00006F7C0000}"/>
    <cellStyle name="Normal 43 6 4 2" xfId="31814" xr:uid="{00000000-0005-0000-0000-0000707C0000}"/>
    <cellStyle name="Normal 43 6 4 2 2" xfId="31815" xr:uid="{00000000-0005-0000-0000-0000717C0000}"/>
    <cellStyle name="Normal 43 6 4 2 3" xfId="31816" xr:uid="{00000000-0005-0000-0000-0000727C0000}"/>
    <cellStyle name="Normal 43 6 4 3" xfId="31817" xr:uid="{00000000-0005-0000-0000-0000737C0000}"/>
    <cellStyle name="Normal 43 6 4 4" xfId="31818" xr:uid="{00000000-0005-0000-0000-0000747C0000}"/>
    <cellStyle name="Normal 43 6 4_Lcc_inputs" xfId="31819" xr:uid="{00000000-0005-0000-0000-0000757C0000}"/>
    <cellStyle name="Normal 43 6 5" xfId="31820" xr:uid="{00000000-0005-0000-0000-0000767C0000}"/>
    <cellStyle name="Normal 43 6 5 2" xfId="31821" xr:uid="{00000000-0005-0000-0000-0000777C0000}"/>
    <cellStyle name="Normal 43 6 5 2 2" xfId="31822" xr:uid="{00000000-0005-0000-0000-0000787C0000}"/>
    <cellStyle name="Normal 43 6 5 3" xfId="31823" xr:uid="{00000000-0005-0000-0000-0000797C0000}"/>
    <cellStyle name="Normal 43 6 6" xfId="31824" xr:uid="{00000000-0005-0000-0000-00007A7C0000}"/>
    <cellStyle name="Normal 43 6 6 2" xfId="31825" xr:uid="{00000000-0005-0000-0000-00007B7C0000}"/>
    <cellStyle name="Normal 43 6 7" xfId="31826" xr:uid="{00000000-0005-0000-0000-00007C7C0000}"/>
    <cellStyle name="Normal 43 6 8" xfId="31827" xr:uid="{00000000-0005-0000-0000-00007D7C0000}"/>
    <cellStyle name="Normal 43 6 9" xfId="31828" xr:uid="{00000000-0005-0000-0000-00007E7C0000}"/>
    <cellStyle name="Normal 43 6_Lcc_inputs" xfId="31829" xr:uid="{00000000-0005-0000-0000-00007F7C0000}"/>
    <cellStyle name="Normal 43 7" xfId="31830" xr:uid="{00000000-0005-0000-0000-0000807C0000}"/>
    <cellStyle name="Normal 43 7 2" xfId="31831" xr:uid="{00000000-0005-0000-0000-0000817C0000}"/>
    <cellStyle name="Normal 43 7 2 2" xfId="31832" xr:uid="{00000000-0005-0000-0000-0000827C0000}"/>
    <cellStyle name="Normal 43 7 2 2 2" xfId="31833" xr:uid="{00000000-0005-0000-0000-0000837C0000}"/>
    <cellStyle name="Normal 43 7 2 2 2 2" xfId="31834" xr:uid="{00000000-0005-0000-0000-0000847C0000}"/>
    <cellStyle name="Normal 43 7 2 2 2 2 2" xfId="31835" xr:uid="{00000000-0005-0000-0000-0000857C0000}"/>
    <cellStyle name="Normal 43 7 2 2 2 3" xfId="31836" xr:uid="{00000000-0005-0000-0000-0000867C0000}"/>
    <cellStyle name="Normal 43 7 2 2 3" xfId="31837" xr:uid="{00000000-0005-0000-0000-0000877C0000}"/>
    <cellStyle name="Normal 43 7 2 2 3 2" xfId="31838" xr:uid="{00000000-0005-0000-0000-0000887C0000}"/>
    <cellStyle name="Normal 43 7 2 2 3 2 2" xfId="31839" xr:uid="{00000000-0005-0000-0000-0000897C0000}"/>
    <cellStyle name="Normal 43 7 2 2 3 3" xfId="31840" xr:uid="{00000000-0005-0000-0000-00008A7C0000}"/>
    <cellStyle name="Normal 43 7 2 2 4" xfId="31841" xr:uid="{00000000-0005-0000-0000-00008B7C0000}"/>
    <cellStyle name="Normal 43 7 2 2 4 2" xfId="31842" xr:uid="{00000000-0005-0000-0000-00008C7C0000}"/>
    <cellStyle name="Normal 43 7 2 2 5" xfId="31843" xr:uid="{00000000-0005-0000-0000-00008D7C0000}"/>
    <cellStyle name="Normal 43 7 2 2_Lcc_inputs" xfId="31844" xr:uid="{00000000-0005-0000-0000-00008E7C0000}"/>
    <cellStyle name="Normal 43 7 2 3" xfId="31845" xr:uid="{00000000-0005-0000-0000-00008F7C0000}"/>
    <cellStyle name="Normal 43 7 2 3 2" xfId="31846" xr:uid="{00000000-0005-0000-0000-0000907C0000}"/>
    <cellStyle name="Normal 43 7 2 3 2 2" xfId="31847" xr:uid="{00000000-0005-0000-0000-0000917C0000}"/>
    <cellStyle name="Normal 43 7 2 3 2 3" xfId="31848" xr:uid="{00000000-0005-0000-0000-0000927C0000}"/>
    <cellStyle name="Normal 43 7 2 3 3" xfId="31849" xr:uid="{00000000-0005-0000-0000-0000937C0000}"/>
    <cellStyle name="Normal 43 7 2 3 4" xfId="31850" xr:uid="{00000000-0005-0000-0000-0000947C0000}"/>
    <cellStyle name="Normal 43 7 2 3_Lcc_inputs" xfId="31851" xr:uid="{00000000-0005-0000-0000-0000957C0000}"/>
    <cellStyle name="Normal 43 7 2 4" xfId="31852" xr:uid="{00000000-0005-0000-0000-0000967C0000}"/>
    <cellStyle name="Normal 43 7 2 4 2" xfId="31853" xr:uid="{00000000-0005-0000-0000-0000977C0000}"/>
    <cellStyle name="Normal 43 7 2 4 2 2" xfId="31854" xr:uid="{00000000-0005-0000-0000-0000987C0000}"/>
    <cellStyle name="Normal 43 7 2 4 3" xfId="31855" xr:uid="{00000000-0005-0000-0000-0000997C0000}"/>
    <cellStyle name="Normal 43 7 2 5" xfId="31856" xr:uid="{00000000-0005-0000-0000-00009A7C0000}"/>
    <cellStyle name="Normal 43 7 2 5 2" xfId="31857" xr:uid="{00000000-0005-0000-0000-00009B7C0000}"/>
    <cellStyle name="Normal 43 7 2 6" xfId="31858" xr:uid="{00000000-0005-0000-0000-00009C7C0000}"/>
    <cellStyle name="Normal 43 7 2 7" xfId="31859" xr:uid="{00000000-0005-0000-0000-00009D7C0000}"/>
    <cellStyle name="Normal 43 7 2 8" xfId="31860" xr:uid="{00000000-0005-0000-0000-00009E7C0000}"/>
    <cellStyle name="Normal 43 7 2_Lcc_inputs" xfId="31861" xr:uid="{00000000-0005-0000-0000-00009F7C0000}"/>
    <cellStyle name="Normal 43 7 3" xfId="31862" xr:uid="{00000000-0005-0000-0000-0000A07C0000}"/>
    <cellStyle name="Normal 43 7 3 2" xfId="31863" xr:uid="{00000000-0005-0000-0000-0000A17C0000}"/>
    <cellStyle name="Normal 43 7 3 2 2" xfId="31864" xr:uid="{00000000-0005-0000-0000-0000A27C0000}"/>
    <cellStyle name="Normal 43 7 3 2 2 2" xfId="31865" xr:uid="{00000000-0005-0000-0000-0000A37C0000}"/>
    <cellStyle name="Normal 43 7 3 2 3" xfId="31866" xr:uid="{00000000-0005-0000-0000-0000A47C0000}"/>
    <cellStyle name="Normal 43 7 3 3" xfId="31867" xr:uid="{00000000-0005-0000-0000-0000A57C0000}"/>
    <cellStyle name="Normal 43 7 3 3 2" xfId="31868" xr:uid="{00000000-0005-0000-0000-0000A67C0000}"/>
    <cellStyle name="Normal 43 7 3 3 2 2" xfId="31869" xr:uid="{00000000-0005-0000-0000-0000A77C0000}"/>
    <cellStyle name="Normal 43 7 3 3 3" xfId="31870" xr:uid="{00000000-0005-0000-0000-0000A87C0000}"/>
    <cellStyle name="Normal 43 7 3 4" xfId="31871" xr:uid="{00000000-0005-0000-0000-0000A97C0000}"/>
    <cellStyle name="Normal 43 7 3 4 2" xfId="31872" xr:uid="{00000000-0005-0000-0000-0000AA7C0000}"/>
    <cellStyle name="Normal 43 7 3 5" xfId="31873" xr:uid="{00000000-0005-0000-0000-0000AB7C0000}"/>
    <cellStyle name="Normal 43 7 3_Lcc_inputs" xfId="31874" xr:uid="{00000000-0005-0000-0000-0000AC7C0000}"/>
    <cellStyle name="Normal 43 7 4" xfId="31875" xr:uid="{00000000-0005-0000-0000-0000AD7C0000}"/>
    <cellStyle name="Normal 43 7 4 2" xfId="31876" xr:uid="{00000000-0005-0000-0000-0000AE7C0000}"/>
    <cellStyle name="Normal 43 7 4 2 2" xfId="31877" xr:uid="{00000000-0005-0000-0000-0000AF7C0000}"/>
    <cellStyle name="Normal 43 7 4 2 3" xfId="31878" xr:uid="{00000000-0005-0000-0000-0000B07C0000}"/>
    <cellStyle name="Normal 43 7 4 3" xfId="31879" xr:uid="{00000000-0005-0000-0000-0000B17C0000}"/>
    <cellStyle name="Normal 43 7 4 4" xfId="31880" xr:uid="{00000000-0005-0000-0000-0000B27C0000}"/>
    <cellStyle name="Normal 43 7 4_Lcc_inputs" xfId="31881" xr:uid="{00000000-0005-0000-0000-0000B37C0000}"/>
    <cellStyle name="Normal 43 7 5" xfId="31882" xr:uid="{00000000-0005-0000-0000-0000B47C0000}"/>
    <cellStyle name="Normal 43 7 5 2" xfId="31883" xr:uid="{00000000-0005-0000-0000-0000B57C0000}"/>
    <cellStyle name="Normal 43 7 5 2 2" xfId="31884" xr:uid="{00000000-0005-0000-0000-0000B67C0000}"/>
    <cellStyle name="Normal 43 7 5 3" xfId="31885" xr:uid="{00000000-0005-0000-0000-0000B77C0000}"/>
    <cellStyle name="Normal 43 7 6" xfId="31886" xr:uid="{00000000-0005-0000-0000-0000B87C0000}"/>
    <cellStyle name="Normal 43 7 6 2" xfId="31887" xr:uid="{00000000-0005-0000-0000-0000B97C0000}"/>
    <cellStyle name="Normal 43 7 7" xfId="31888" xr:uid="{00000000-0005-0000-0000-0000BA7C0000}"/>
    <cellStyle name="Normal 43 7 8" xfId="31889" xr:uid="{00000000-0005-0000-0000-0000BB7C0000}"/>
    <cellStyle name="Normal 43 7 9" xfId="31890" xr:uid="{00000000-0005-0000-0000-0000BC7C0000}"/>
    <cellStyle name="Normal 43 7_Lcc_inputs" xfId="31891" xr:uid="{00000000-0005-0000-0000-0000BD7C0000}"/>
    <cellStyle name="Normal 43 8" xfId="31892" xr:uid="{00000000-0005-0000-0000-0000BE7C0000}"/>
    <cellStyle name="Normal 43 8 2" xfId="31893" xr:uid="{00000000-0005-0000-0000-0000BF7C0000}"/>
    <cellStyle name="Normal 43 8 2 2" xfId="31894" xr:uid="{00000000-0005-0000-0000-0000C07C0000}"/>
    <cellStyle name="Normal 43 8 2 2 2" xfId="31895" xr:uid="{00000000-0005-0000-0000-0000C17C0000}"/>
    <cellStyle name="Normal 43 8 2 2 2 2" xfId="31896" xr:uid="{00000000-0005-0000-0000-0000C27C0000}"/>
    <cellStyle name="Normal 43 8 2 2 3" xfId="31897" xr:uid="{00000000-0005-0000-0000-0000C37C0000}"/>
    <cellStyle name="Normal 43 8 2 3" xfId="31898" xr:uid="{00000000-0005-0000-0000-0000C47C0000}"/>
    <cellStyle name="Normal 43 8 2 3 2" xfId="31899" xr:uid="{00000000-0005-0000-0000-0000C57C0000}"/>
    <cellStyle name="Normal 43 8 2 3 2 2" xfId="31900" xr:uid="{00000000-0005-0000-0000-0000C67C0000}"/>
    <cellStyle name="Normal 43 8 2 3 3" xfId="31901" xr:uid="{00000000-0005-0000-0000-0000C77C0000}"/>
    <cellStyle name="Normal 43 8 2 4" xfId="31902" xr:uid="{00000000-0005-0000-0000-0000C87C0000}"/>
    <cellStyle name="Normal 43 8 2 4 2" xfId="31903" xr:uid="{00000000-0005-0000-0000-0000C97C0000}"/>
    <cellStyle name="Normal 43 8 2 5" xfId="31904" xr:uid="{00000000-0005-0000-0000-0000CA7C0000}"/>
    <cellStyle name="Normal 43 8 2_Lcc_inputs" xfId="31905" xr:uid="{00000000-0005-0000-0000-0000CB7C0000}"/>
    <cellStyle name="Normal 43 8 3" xfId="31906" xr:uid="{00000000-0005-0000-0000-0000CC7C0000}"/>
    <cellStyle name="Normal 43 8 3 2" xfId="31907" xr:uid="{00000000-0005-0000-0000-0000CD7C0000}"/>
    <cellStyle name="Normal 43 8 3 2 2" xfId="31908" xr:uid="{00000000-0005-0000-0000-0000CE7C0000}"/>
    <cellStyle name="Normal 43 8 3 2 3" xfId="31909" xr:uid="{00000000-0005-0000-0000-0000CF7C0000}"/>
    <cellStyle name="Normal 43 8 3 3" xfId="31910" xr:uid="{00000000-0005-0000-0000-0000D07C0000}"/>
    <cellStyle name="Normal 43 8 3 4" xfId="31911" xr:uid="{00000000-0005-0000-0000-0000D17C0000}"/>
    <cellStyle name="Normal 43 8 3_Lcc_inputs" xfId="31912" xr:uid="{00000000-0005-0000-0000-0000D27C0000}"/>
    <cellStyle name="Normal 43 8 4" xfId="31913" xr:uid="{00000000-0005-0000-0000-0000D37C0000}"/>
    <cellStyle name="Normal 43 8 4 2" xfId="31914" xr:uid="{00000000-0005-0000-0000-0000D47C0000}"/>
    <cellStyle name="Normal 43 8 4 2 2" xfId="31915" xr:uid="{00000000-0005-0000-0000-0000D57C0000}"/>
    <cellStyle name="Normal 43 8 4 3" xfId="31916" xr:uid="{00000000-0005-0000-0000-0000D67C0000}"/>
    <cellStyle name="Normal 43 8 5" xfId="31917" xr:uid="{00000000-0005-0000-0000-0000D77C0000}"/>
    <cellStyle name="Normal 43 8 5 2" xfId="31918" xr:uid="{00000000-0005-0000-0000-0000D87C0000}"/>
    <cellStyle name="Normal 43 8 6" xfId="31919" xr:uid="{00000000-0005-0000-0000-0000D97C0000}"/>
    <cellStyle name="Normal 43 8 7" xfId="31920" xr:uid="{00000000-0005-0000-0000-0000DA7C0000}"/>
    <cellStyle name="Normal 43 8 8" xfId="31921" xr:uid="{00000000-0005-0000-0000-0000DB7C0000}"/>
    <cellStyle name="Normal 43 8_Lcc_inputs" xfId="31922" xr:uid="{00000000-0005-0000-0000-0000DC7C0000}"/>
    <cellStyle name="Normal 43 9" xfId="31923" xr:uid="{00000000-0005-0000-0000-0000DD7C0000}"/>
    <cellStyle name="Normal 43 9 2" xfId="31924" xr:uid="{00000000-0005-0000-0000-0000DE7C0000}"/>
    <cellStyle name="Normal 43 9 2 2" xfId="31925" xr:uid="{00000000-0005-0000-0000-0000DF7C0000}"/>
    <cellStyle name="Normal 43 9 2 2 2" xfId="31926" xr:uid="{00000000-0005-0000-0000-0000E07C0000}"/>
    <cellStyle name="Normal 43 9 2 2 2 2" xfId="31927" xr:uid="{00000000-0005-0000-0000-0000E17C0000}"/>
    <cellStyle name="Normal 43 9 2 2 3" xfId="31928" xr:uid="{00000000-0005-0000-0000-0000E27C0000}"/>
    <cellStyle name="Normal 43 9 2 3" xfId="31929" xr:uid="{00000000-0005-0000-0000-0000E37C0000}"/>
    <cellStyle name="Normal 43 9 2 3 2" xfId="31930" xr:uid="{00000000-0005-0000-0000-0000E47C0000}"/>
    <cellStyle name="Normal 43 9 2 3 2 2" xfId="31931" xr:uid="{00000000-0005-0000-0000-0000E57C0000}"/>
    <cellStyle name="Normal 43 9 2 3 3" xfId="31932" xr:uid="{00000000-0005-0000-0000-0000E67C0000}"/>
    <cellStyle name="Normal 43 9 2 4" xfId="31933" xr:uid="{00000000-0005-0000-0000-0000E77C0000}"/>
    <cellStyle name="Normal 43 9 2 4 2" xfId="31934" xr:uid="{00000000-0005-0000-0000-0000E87C0000}"/>
    <cellStyle name="Normal 43 9 2 5" xfId="31935" xr:uid="{00000000-0005-0000-0000-0000E97C0000}"/>
    <cellStyle name="Normal 43 9 2_Lcc_inputs" xfId="31936" xr:uid="{00000000-0005-0000-0000-0000EA7C0000}"/>
    <cellStyle name="Normal 43 9 3" xfId="31937" xr:uid="{00000000-0005-0000-0000-0000EB7C0000}"/>
    <cellStyle name="Normal 43 9 3 2" xfId="31938" xr:uid="{00000000-0005-0000-0000-0000EC7C0000}"/>
    <cellStyle name="Normal 43 9 3 2 2" xfId="31939" xr:uid="{00000000-0005-0000-0000-0000ED7C0000}"/>
    <cellStyle name="Normal 43 9 3 2 3" xfId="31940" xr:uid="{00000000-0005-0000-0000-0000EE7C0000}"/>
    <cellStyle name="Normal 43 9 3 3" xfId="31941" xr:uid="{00000000-0005-0000-0000-0000EF7C0000}"/>
    <cellStyle name="Normal 43 9 3 4" xfId="31942" xr:uid="{00000000-0005-0000-0000-0000F07C0000}"/>
    <cellStyle name="Normal 43 9 3_Lcc_inputs" xfId="31943" xr:uid="{00000000-0005-0000-0000-0000F17C0000}"/>
    <cellStyle name="Normal 43 9 4" xfId="31944" xr:uid="{00000000-0005-0000-0000-0000F27C0000}"/>
    <cellStyle name="Normal 43 9 4 2" xfId="31945" xr:uid="{00000000-0005-0000-0000-0000F37C0000}"/>
    <cellStyle name="Normal 43 9 4 2 2" xfId="31946" xr:uid="{00000000-0005-0000-0000-0000F47C0000}"/>
    <cellStyle name="Normal 43 9 4 3" xfId="31947" xr:uid="{00000000-0005-0000-0000-0000F57C0000}"/>
    <cellStyle name="Normal 43 9 5" xfId="31948" xr:uid="{00000000-0005-0000-0000-0000F67C0000}"/>
    <cellStyle name="Normal 43 9 5 2" xfId="31949" xr:uid="{00000000-0005-0000-0000-0000F77C0000}"/>
    <cellStyle name="Normal 43 9 6" xfId="31950" xr:uid="{00000000-0005-0000-0000-0000F87C0000}"/>
    <cellStyle name="Normal 43 9 7" xfId="31951" xr:uid="{00000000-0005-0000-0000-0000F97C0000}"/>
    <cellStyle name="Normal 43 9 8" xfId="31952" xr:uid="{00000000-0005-0000-0000-0000FA7C0000}"/>
    <cellStyle name="Normal 43 9_Lcc_inputs" xfId="31953" xr:uid="{00000000-0005-0000-0000-0000FB7C0000}"/>
    <cellStyle name="Normal 43_Lcc_inputs" xfId="31954" xr:uid="{00000000-0005-0000-0000-0000FC7C0000}"/>
    <cellStyle name="Normal 44" xfId="31955" xr:uid="{00000000-0005-0000-0000-0000FD7C0000}"/>
    <cellStyle name="Normal 44 10" xfId="31956" xr:uid="{00000000-0005-0000-0000-0000FE7C0000}"/>
    <cellStyle name="Normal 44 10 2" xfId="31957" xr:uid="{00000000-0005-0000-0000-0000FF7C0000}"/>
    <cellStyle name="Normal 44 10 2 2" xfId="31958" xr:uid="{00000000-0005-0000-0000-0000007D0000}"/>
    <cellStyle name="Normal 44 10 2 2 2" xfId="31959" xr:uid="{00000000-0005-0000-0000-0000017D0000}"/>
    <cellStyle name="Normal 44 10 2 2 3" xfId="31960" xr:uid="{00000000-0005-0000-0000-0000027D0000}"/>
    <cellStyle name="Normal 44 10 2 3" xfId="31961" xr:uid="{00000000-0005-0000-0000-0000037D0000}"/>
    <cellStyle name="Normal 44 10 2 4" xfId="31962" xr:uid="{00000000-0005-0000-0000-0000047D0000}"/>
    <cellStyle name="Normal 44 10 2_Lcc_inputs" xfId="31963" xr:uid="{00000000-0005-0000-0000-0000057D0000}"/>
    <cellStyle name="Normal 44 10 3" xfId="31964" xr:uid="{00000000-0005-0000-0000-0000067D0000}"/>
    <cellStyle name="Normal 44 10 3 2" xfId="31965" xr:uid="{00000000-0005-0000-0000-0000077D0000}"/>
    <cellStyle name="Normal 44 10 3 2 2" xfId="31966" xr:uid="{00000000-0005-0000-0000-0000087D0000}"/>
    <cellStyle name="Normal 44 10 3 3" xfId="31967" xr:uid="{00000000-0005-0000-0000-0000097D0000}"/>
    <cellStyle name="Normal 44 10 4" xfId="31968" xr:uid="{00000000-0005-0000-0000-00000A7D0000}"/>
    <cellStyle name="Normal 44 10 4 2" xfId="31969" xr:uid="{00000000-0005-0000-0000-00000B7D0000}"/>
    <cellStyle name="Normal 44 10 5" xfId="31970" xr:uid="{00000000-0005-0000-0000-00000C7D0000}"/>
    <cellStyle name="Normal 44 10 6" xfId="31971" xr:uid="{00000000-0005-0000-0000-00000D7D0000}"/>
    <cellStyle name="Normal 44 10 7" xfId="31972" xr:uid="{00000000-0005-0000-0000-00000E7D0000}"/>
    <cellStyle name="Normal 44 10_Lcc_inputs" xfId="31973" xr:uid="{00000000-0005-0000-0000-00000F7D0000}"/>
    <cellStyle name="Normal 44 11" xfId="31974" xr:uid="{00000000-0005-0000-0000-0000107D0000}"/>
    <cellStyle name="Normal 44 11 2" xfId="31975" xr:uid="{00000000-0005-0000-0000-0000117D0000}"/>
    <cellStyle name="Normal 44 11 2 2" xfId="31976" xr:uid="{00000000-0005-0000-0000-0000127D0000}"/>
    <cellStyle name="Normal 44 11 2 3" xfId="31977" xr:uid="{00000000-0005-0000-0000-0000137D0000}"/>
    <cellStyle name="Normal 44 11 3" xfId="31978" xr:uid="{00000000-0005-0000-0000-0000147D0000}"/>
    <cellStyle name="Normal 44 11 3 2" xfId="31979" xr:uid="{00000000-0005-0000-0000-0000157D0000}"/>
    <cellStyle name="Normal 44 11 4" xfId="31980" xr:uid="{00000000-0005-0000-0000-0000167D0000}"/>
    <cellStyle name="Normal 44 11 5" xfId="31981" xr:uid="{00000000-0005-0000-0000-0000177D0000}"/>
    <cellStyle name="Normal 44 11_Lcc_inputs" xfId="31982" xr:uid="{00000000-0005-0000-0000-0000187D0000}"/>
    <cellStyle name="Normal 44 12" xfId="31983" xr:uid="{00000000-0005-0000-0000-0000197D0000}"/>
    <cellStyle name="Normal 44 12 2" xfId="31984" xr:uid="{00000000-0005-0000-0000-00001A7D0000}"/>
    <cellStyle name="Normal 44 12 2 2" xfId="31985" xr:uid="{00000000-0005-0000-0000-00001B7D0000}"/>
    <cellStyle name="Normal 44 12 2 3" xfId="31986" xr:uid="{00000000-0005-0000-0000-00001C7D0000}"/>
    <cellStyle name="Normal 44 12 3" xfId="31987" xr:uid="{00000000-0005-0000-0000-00001D7D0000}"/>
    <cellStyle name="Normal 44 12 4" xfId="31988" xr:uid="{00000000-0005-0000-0000-00001E7D0000}"/>
    <cellStyle name="Normal 44 12_Lcc_inputs" xfId="31989" xr:uid="{00000000-0005-0000-0000-00001F7D0000}"/>
    <cellStyle name="Normal 44 13" xfId="31990" xr:uid="{00000000-0005-0000-0000-0000207D0000}"/>
    <cellStyle name="Normal 44 13 2" xfId="31991" xr:uid="{00000000-0005-0000-0000-0000217D0000}"/>
    <cellStyle name="Normal 44 13 3" xfId="31992" xr:uid="{00000000-0005-0000-0000-0000227D0000}"/>
    <cellStyle name="Normal 44 14" xfId="31993" xr:uid="{00000000-0005-0000-0000-0000237D0000}"/>
    <cellStyle name="Normal 44 14 2" xfId="31994" xr:uid="{00000000-0005-0000-0000-0000247D0000}"/>
    <cellStyle name="Normal 44 15" xfId="31995" xr:uid="{00000000-0005-0000-0000-0000257D0000}"/>
    <cellStyle name="Normal 44 16" xfId="31996" xr:uid="{00000000-0005-0000-0000-0000267D0000}"/>
    <cellStyle name="Normal 44 2" xfId="31997" xr:uid="{00000000-0005-0000-0000-0000277D0000}"/>
    <cellStyle name="Normal 44 2 10" xfId="31998" xr:uid="{00000000-0005-0000-0000-0000287D0000}"/>
    <cellStyle name="Normal 44 2 2" xfId="31999" xr:uid="{00000000-0005-0000-0000-0000297D0000}"/>
    <cellStyle name="Normal 44 2 2 2" xfId="32000" xr:uid="{00000000-0005-0000-0000-00002A7D0000}"/>
    <cellStyle name="Normal 44 2 2 2 2" xfId="32001" xr:uid="{00000000-0005-0000-0000-00002B7D0000}"/>
    <cellStyle name="Normal 44 2 2 2 2 2" xfId="32002" xr:uid="{00000000-0005-0000-0000-00002C7D0000}"/>
    <cellStyle name="Normal 44 2 2 2 2 2 2" xfId="32003" xr:uid="{00000000-0005-0000-0000-00002D7D0000}"/>
    <cellStyle name="Normal 44 2 2 2 2 3" xfId="32004" xr:uid="{00000000-0005-0000-0000-00002E7D0000}"/>
    <cellStyle name="Normal 44 2 2 2 3" xfId="32005" xr:uid="{00000000-0005-0000-0000-00002F7D0000}"/>
    <cellStyle name="Normal 44 2 2 2 3 2" xfId="32006" xr:uid="{00000000-0005-0000-0000-0000307D0000}"/>
    <cellStyle name="Normal 44 2 2 2 3 2 2" xfId="32007" xr:uid="{00000000-0005-0000-0000-0000317D0000}"/>
    <cellStyle name="Normal 44 2 2 2 3 3" xfId="32008" xr:uid="{00000000-0005-0000-0000-0000327D0000}"/>
    <cellStyle name="Normal 44 2 2 2 4" xfId="32009" xr:uid="{00000000-0005-0000-0000-0000337D0000}"/>
    <cellStyle name="Normal 44 2 2 2 4 2" xfId="32010" xr:uid="{00000000-0005-0000-0000-0000347D0000}"/>
    <cellStyle name="Normal 44 2 2 2 5" xfId="32011" xr:uid="{00000000-0005-0000-0000-0000357D0000}"/>
    <cellStyle name="Normal 44 2 2 2_Lcc_inputs" xfId="32012" xr:uid="{00000000-0005-0000-0000-0000367D0000}"/>
    <cellStyle name="Normal 44 2 2 3" xfId="32013" xr:uid="{00000000-0005-0000-0000-0000377D0000}"/>
    <cellStyle name="Normal 44 2 2 3 2" xfId="32014" xr:uid="{00000000-0005-0000-0000-0000387D0000}"/>
    <cellStyle name="Normal 44 2 2 3 2 2" xfId="32015" xr:uid="{00000000-0005-0000-0000-0000397D0000}"/>
    <cellStyle name="Normal 44 2 2 3 2 3" xfId="32016" xr:uid="{00000000-0005-0000-0000-00003A7D0000}"/>
    <cellStyle name="Normal 44 2 2 3 3" xfId="32017" xr:uid="{00000000-0005-0000-0000-00003B7D0000}"/>
    <cellStyle name="Normal 44 2 2 3 4" xfId="32018" xr:uid="{00000000-0005-0000-0000-00003C7D0000}"/>
    <cellStyle name="Normal 44 2 2 3_Lcc_inputs" xfId="32019" xr:uid="{00000000-0005-0000-0000-00003D7D0000}"/>
    <cellStyle name="Normal 44 2 2 4" xfId="32020" xr:uid="{00000000-0005-0000-0000-00003E7D0000}"/>
    <cellStyle name="Normal 44 2 2 4 2" xfId="32021" xr:uid="{00000000-0005-0000-0000-00003F7D0000}"/>
    <cellStyle name="Normal 44 2 2 4 2 2" xfId="32022" xr:uid="{00000000-0005-0000-0000-0000407D0000}"/>
    <cellStyle name="Normal 44 2 2 4 3" xfId="32023" xr:uid="{00000000-0005-0000-0000-0000417D0000}"/>
    <cellStyle name="Normal 44 2 2 5" xfId="32024" xr:uid="{00000000-0005-0000-0000-0000427D0000}"/>
    <cellStyle name="Normal 44 2 2 5 2" xfId="32025" xr:uid="{00000000-0005-0000-0000-0000437D0000}"/>
    <cellStyle name="Normal 44 2 2 6" xfId="32026" xr:uid="{00000000-0005-0000-0000-0000447D0000}"/>
    <cellStyle name="Normal 44 2 2 7" xfId="32027" xr:uid="{00000000-0005-0000-0000-0000457D0000}"/>
    <cellStyle name="Normal 44 2 2 8" xfId="32028" xr:uid="{00000000-0005-0000-0000-0000467D0000}"/>
    <cellStyle name="Normal 44 2 2_Lcc_inputs" xfId="32029" xr:uid="{00000000-0005-0000-0000-0000477D0000}"/>
    <cellStyle name="Normal 44 2 3" xfId="32030" xr:uid="{00000000-0005-0000-0000-0000487D0000}"/>
    <cellStyle name="Normal 44 2 3 2" xfId="32031" xr:uid="{00000000-0005-0000-0000-0000497D0000}"/>
    <cellStyle name="Normal 44 2 3 2 2" xfId="32032" xr:uid="{00000000-0005-0000-0000-00004A7D0000}"/>
    <cellStyle name="Normal 44 2 3 2 2 2" xfId="32033" xr:uid="{00000000-0005-0000-0000-00004B7D0000}"/>
    <cellStyle name="Normal 44 2 3 2 2 3" xfId="32034" xr:uid="{00000000-0005-0000-0000-00004C7D0000}"/>
    <cellStyle name="Normal 44 2 3 2 3" xfId="32035" xr:uid="{00000000-0005-0000-0000-00004D7D0000}"/>
    <cellStyle name="Normal 44 2 3 2 4" xfId="32036" xr:uid="{00000000-0005-0000-0000-00004E7D0000}"/>
    <cellStyle name="Normal 44 2 3 2_Lcc_inputs" xfId="32037" xr:uid="{00000000-0005-0000-0000-00004F7D0000}"/>
    <cellStyle name="Normal 44 2 3 3" xfId="32038" xr:uid="{00000000-0005-0000-0000-0000507D0000}"/>
    <cellStyle name="Normal 44 2 3 3 2" xfId="32039" xr:uid="{00000000-0005-0000-0000-0000517D0000}"/>
    <cellStyle name="Normal 44 2 3 3 2 2" xfId="32040" xr:uid="{00000000-0005-0000-0000-0000527D0000}"/>
    <cellStyle name="Normal 44 2 3 3 3" xfId="32041" xr:uid="{00000000-0005-0000-0000-0000537D0000}"/>
    <cellStyle name="Normal 44 2 3 4" xfId="32042" xr:uid="{00000000-0005-0000-0000-0000547D0000}"/>
    <cellStyle name="Normal 44 2 3 4 2" xfId="32043" xr:uid="{00000000-0005-0000-0000-0000557D0000}"/>
    <cellStyle name="Normal 44 2 3 5" xfId="32044" xr:uid="{00000000-0005-0000-0000-0000567D0000}"/>
    <cellStyle name="Normal 44 2 3 6" xfId="32045" xr:uid="{00000000-0005-0000-0000-0000577D0000}"/>
    <cellStyle name="Normal 44 2 3 7" xfId="32046" xr:uid="{00000000-0005-0000-0000-0000587D0000}"/>
    <cellStyle name="Normal 44 2 3_Lcc_inputs" xfId="32047" xr:uid="{00000000-0005-0000-0000-0000597D0000}"/>
    <cellStyle name="Normal 44 2 4" xfId="32048" xr:uid="{00000000-0005-0000-0000-00005A7D0000}"/>
    <cellStyle name="Normal 44 2 4 2" xfId="32049" xr:uid="{00000000-0005-0000-0000-00005B7D0000}"/>
    <cellStyle name="Normal 44 2 4 2 2" xfId="32050" xr:uid="{00000000-0005-0000-0000-00005C7D0000}"/>
    <cellStyle name="Normal 44 2 4 2 3" xfId="32051" xr:uid="{00000000-0005-0000-0000-00005D7D0000}"/>
    <cellStyle name="Normal 44 2 4 3" xfId="32052" xr:uid="{00000000-0005-0000-0000-00005E7D0000}"/>
    <cellStyle name="Normal 44 2 4 3 2" xfId="32053" xr:uid="{00000000-0005-0000-0000-00005F7D0000}"/>
    <cellStyle name="Normal 44 2 4 4" xfId="32054" xr:uid="{00000000-0005-0000-0000-0000607D0000}"/>
    <cellStyle name="Normal 44 2 4 5" xfId="32055" xr:uid="{00000000-0005-0000-0000-0000617D0000}"/>
    <cellStyle name="Normal 44 2 4_Lcc_inputs" xfId="32056" xr:uid="{00000000-0005-0000-0000-0000627D0000}"/>
    <cellStyle name="Normal 44 2 5" xfId="32057" xr:uid="{00000000-0005-0000-0000-0000637D0000}"/>
    <cellStyle name="Normal 44 2 5 2" xfId="32058" xr:uid="{00000000-0005-0000-0000-0000647D0000}"/>
    <cellStyle name="Normal 44 2 5 2 2" xfId="32059" xr:uid="{00000000-0005-0000-0000-0000657D0000}"/>
    <cellStyle name="Normal 44 2 5 2 3" xfId="32060" xr:uid="{00000000-0005-0000-0000-0000667D0000}"/>
    <cellStyle name="Normal 44 2 5 3" xfId="32061" xr:uid="{00000000-0005-0000-0000-0000677D0000}"/>
    <cellStyle name="Normal 44 2 5 3 2" xfId="32062" xr:uid="{00000000-0005-0000-0000-0000687D0000}"/>
    <cellStyle name="Normal 44 2 5 4" xfId="32063" xr:uid="{00000000-0005-0000-0000-0000697D0000}"/>
    <cellStyle name="Normal 44 2 5 5" xfId="32064" xr:uid="{00000000-0005-0000-0000-00006A7D0000}"/>
    <cellStyle name="Normal 44 2 5_Lcc_inputs" xfId="32065" xr:uid="{00000000-0005-0000-0000-00006B7D0000}"/>
    <cellStyle name="Normal 44 2 6" xfId="32066" xr:uid="{00000000-0005-0000-0000-00006C7D0000}"/>
    <cellStyle name="Normal 44 2 6 2" xfId="32067" xr:uid="{00000000-0005-0000-0000-00006D7D0000}"/>
    <cellStyle name="Normal 44 2 6 2 2" xfId="32068" xr:uid="{00000000-0005-0000-0000-00006E7D0000}"/>
    <cellStyle name="Normal 44 2 6 3" xfId="32069" xr:uid="{00000000-0005-0000-0000-00006F7D0000}"/>
    <cellStyle name="Normal 44 2 6 4" xfId="32070" xr:uid="{00000000-0005-0000-0000-0000707D0000}"/>
    <cellStyle name="Normal 44 2 6_Lcc_inputs" xfId="32071" xr:uid="{00000000-0005-0000-0000-0000717D0000}"/>
    <cellStyle name="Normal 44 2 7" xfId="32072" xr:uid="{00000000-0005-0000-0000-0000727D0000}"/>
    <cellStyle name="Normal 44 2 7 2" xfId="32073" xr:uid="{00000000-0005-0000-0000-0000737D0000}"/>
    <cellStyle name="Normal 44 2 7 3" xfId="32074" xr:uid="{00000000-0005-0000-0000-0000747D0000}"/>
    <cellStyle name="Normal 44 2 8" xfId="32075" xr:uid="{00000000-0005-0000-0000-0000757D0000}"/>
    <cellStyle name="Normal 44 2 8 2" xfId="32076" xr:uid="{00000000-0005-0000-0000-0000767D0000}"/>
    <cellStyle name="Normal 44 2 9" xfId="32077" xr:uid="{00000000-0005-0000-0000-0000777D0000}"/>
    <cellStyle name="Normal 44 2_Lcc_inputs" xfId="32078" xr:uid="{00000000-0005-0000-0000-0000787D0000}"/>
    <cellStyle name="Normal 44 3" xfId="32079" xr:uid="{00000000-0005-0000-0000-0000797D0000}"/>
    <cellStyle name="Normal 44 3 2" xfId="32080" xr:uid="{00000000-0005-0000-0000-00007A7D0000}"/>
    <cellStyle name="Normal 44 3 2 2" xfId="32081" xr:uid="{00000000-0005-0000-0000-00007B7D0000}"/>
    <cellStyle name="Normal 44 3 2 2 2" xfId="32082" xr:uid="{00000000-0005-0000-0000-00007C7D0000}"/>
    <cellStyle name="Normal 44 3 2 2 2 2" xfId="32083" xr:uid="{00000000-0005-0000-0000-00007D7D0000}"/>
    <cellStyle name="Normal 44 3 2 2 2 2 2" xfId="32084" xr:uid="{00000000-0005-0000-0000-00007E7D0000}"/>
    <cellStyle name="Normal 44 3 2 2 2 3" xfId="32085" xr:uid="{00000000-0005-0000-0000-00007F7D0000}"/>
    <cellStyle name="Normal 44 3 2 2 3" xfId="32086" xr:uid="{00000000-0005-0000-0000-0000807D0000}"/>
    <cellStyle name="Normal 44 3 2 2 3 2" xfId="32087" xr:uid="{00000000-0005-0000-0000-0000817D0000}"/>
    <cellStyle name="Normal 44 3 2 2 3 2 2" xfId="32088" xr:uid="{00000000-0005-0000-0000-0000827D0000}"/>
    <cellStyle name="Normal 44 3 2 2 3 3" xfId="32089" xr:uid="{00000000-0005-0000-0000-0000837D0000}"/>
    <cellStyle name="Normal 44 3 2 2 4" xfId="32090" xr:uid="{00000000-0005-0000-0000-0000847D0000}"/>
    <cellStyle name="Normal 44 3 2 2 4 2" xfId="32091" xr:uid="{00000000-0005-0000-0000-0000857D0000}"/>
    <cellStyle name="Normal 44 3 2 2 5" xfId="32092" xr:uid="{00000000-0005-0000-0000-0000867D0000}"/>
    <cellStyle name="Normal 44 3 2 2_Lcc_inputs" xfId="32093" xr:uid="{00000000-0005-0000-0000-0000877D0000}"/>
    <cellStyle name="Normal 44 3 2 3" xfId="32094" xr:uid="{00000000-0005-0000-0000-0000887D0000}"/>
    <cellStyle name="Normal 44 3 2 3 2" xfId="32095" xr:uid="{00000000-0005-0000-0000-0000897D0000}"/>
    <cellStyle name="Normal 44 3 2 3 2 2" xfId="32096" xr:uid="{00000000-0005-0000-0000-00008A7D0000}"/>
    <cellStyle name="Normal 44 3 2 3 2 3" xfId="32097" xr:uid="{00000000-0005-0000-0000-00008B7D0000}"/>
    <cellStyle name="Normal 44 3 2 3 3" xfId="32098" xr:uid="{00000000-0005-0000-0000-00008C7D0000}"/>
    <cellStyle name="Normal 44 3 2 3 4" xfId="32099" xr:uid="{00000000-0005-0000-0000-00008D7D0000}"/>
    <cellStyle name="Normal 44 3 2 3_Lcc_inputs" xfId="32100" xr:uid="{00000000-0005-0000-0000-00008E7D0000}"/>
    <cellStyle name="Normal 44 3 2 4" xfId="32101" xr:uid="{00000000-0005-0000-0000-00008F7D0000}"/>
    <cellStyle name="Normal 44 3 2 4 2" xfId="32102" xr:uid="{00000000-0005-0000-0000-0000907D0000}"/>
    <cellStyle name="Normal 44 3 2 4 2 2" xfId="32103" xr:uid="{00000000-0005-0000-0000-0000917D0000}"/>
    <cellStyle name="Normal 44 3 2 4 3" xfId="32104" xr:uid="{00000000-0005-0000-0000-0000927D0000}"/>
    <cellStyle name="Normal 44 3 2 5" xfId="32105" xr:uid="{00000000-0005-0000-0000-0000937D0000}"/>
    <cellStyle name="Normal 44 3 2 5 2" xfId="32106" xr:uid="{00000000-0005-0000-0000-0000947D0000}"/>
    <cellStyle name="Normal 44 3 2 6" xfId="32107" xr:uid="{00000000-0005-0000-0000-0000957D0000}"/>
    <cellStyle name="Normal 44 3 2 7" xfId="32108" xr:uid="{00000000-0005-0000-0000-0000967D0000}"/>
    <cellStyle name="Normal 44 3 2 8" xfId="32109" xr:uid="{00000000-0005-0000-0000-0000977D0000}"/>
    <cellStyle name="Normal 44 3 2_Lcc_inputs" xfId="32110" xr:uid="{00000000-0005-0000-0000-0000987D0000}"/>
    <cellStyle name="Normal 44 3 3" xfId="32111" xr:uid="{00000000-0005-0000-0000-0000997D0000}"/>
    <cellStyle name="Normal 44 3 3 2" xfId="32112" xr:uid="{00000000-0005-0000-0000-00009A7D0000}"/>
    <cellStyle name="Normal 44 3 3 2 2" xfId="32113" xr:uid="{00000000-0005-0000-0000-00009B7D0000}"/>
    <cellStyle name="Normal 44 3 3 2 2 2" xfId="32114" xr:uid="{00000000-0005-0000-0000-00009C7D0000}"/>
    <cellStyle name="Normal 44 3 3 2 2 3" xfId="32115" xr:uid="{00000000-0005-0000-0000-00009D7D0000}"/>
    <cellStyle name="Normal 44 3 3 2 3" xfId="32116" xr:uid="{00000000-0005-0000-0000-00009E7D0000}"/>
    <cellStyle name="Normal 44 3 3 2 4" xfId="32117" xr:uid="{00000000-0005-0000-0000-00009F7D0000}"/>
    <cellStyle name="Normal 44 3 3 2_Lcc_inputs" xfId="32118" xr:uid="{00000000-0005-0000-0000-0000A07D0000}"/>
    <cellStyle name="Normal 44 3 3 3" xfId="32119" xr:uid="{00000000-0005-0000-0000-0000A17D0000}"/>
    <cellStyle name="Normal 44 3 3 3 2" xfId="32120" xr:uid="{00000000-0005-0000-0000-0000A27D0000}"/>
    <cellStyle name="Normal 44 3 3 3 2 2" xfId="32121" xr:uid="{00000000-0005-0000-0000-0000A37D0000}"/>
    <cellStyle name="Normal 44 3 3 3 3" xfId="32122" xr:uid="{00000000-0005-0000-0000-0000A47D0000}"/>
    <cellStyle name="Normal 44 3 3 4" xfId="32123" xr:uid="{00000000-0005-0000-0000-0000A57D0000}"/>
    <cellStyle name="Normal 44 3 3 4 2" xfId="32124" xr:uid="{00000000-0005-0000-0000-0000A67D0000}"/>
    <cellStyle name="Normal 44 3 3 5" xfId="32125" xr:uid="{00000000-0005-0000-0000-0000A77D0000}"/>
    <cellStyle name="Normal 44 3 3 6" xfId="32126" xr:uid="{00000000-0005-0000-0000-0000A87D0000}"/>
    <cellStyle name="Normal 44 3 3 7" xfId="32127" xr:uid="{00000000-0005-0000-0000-0000A97D0000}"/>
    <cellStyle name="Normal 44 3 3_Lcc_inputs" xfId="32128" xr:uid="{00000000-0005-0000-0000-0000AA7D0000}"/>
    <cellStyle name="Normal 44 3 4" xfId="32129" xr:uid="{00000000-0005-0000-0000-0000AB7D0000}"/>
    <cellStyle name="Normal 44 3 4 2" xfId="32130" xr:uid="{00000000-0005-0000-0000-0000AC7D0000}"/>
    <cellStyle name="Normal 44 3 4 2 2" xfId="32131" xr:uid="{00000000-0005-0000-0000-0000AD7D0000}"/>
    <cellStyle name="Normal 44 3 4 2 3" xfId="32132" xr:uid="{00000000-0005-0000-0000-0000AE7D0000}"/>
    <cellStyle name="Normal 44 3 4 3" xfId="32133" xr:uid="{00000000-0005-0000-0000-0000AF7D0000}"/>
    <cellStyle name="Normal 44 3 4 3 2" xfId="32134" xr:uid="{00000000-0005-0000-0000-0000B07D0000}"/>
    <cellStyle name="Normal 44 3 4 4" xfId="32135" xr:uid="{00000000-0005-0000-0000-0000B17D0000}"/>
    <cellStyle name="Normal 44 3 4 5" xfId="32136" xr:uid="{00000000-0005-0000-0000-0000B27D0000}"/>
    <cellStyle name="Normal 44 3 4_Lcc_inputs" xfId="32137" xr:uid="{00000000-0005-0000-0000-0000B37D0000}"/>
    <cellStyle name="Normal 44 3 5" xfId="32138" xr:uid="{00000000-0005-0000-0000-0000B47D0000}"/>
    <cellStyle name="Normal 44 3 5 2" xfId="32139" xr:uid="{00000000-0005-0000-0000-0000B57D0000}"/>
    <cellStyle name="Normal 44 3 5 2 2" xfId="32140" xr:uid="{00000000-0005-0000-0000-0000B67D0000}"/>
    <cellStyle name="Normal 44 3 5 2 3" xfId="32141" xr:uid="{00000000-0005-0000-0000-0000B77D0000}"/>
    <cellStyle name="Normal 44 3 5 3" xfId="32142" xr:uid="{00000000-0005-0000-0000-0000B87D0000}"/>
    <cellStyle name="Normal 44 3 5 4" xfId="32143" xr:uid="{00000000-0005-0000-0000-0000B97D0000}"/>
    <cellStyle name="Normal 44 3 5_Lcc_inputs" xfId="32144" xr:uid="{00000000-0005-0000-0000-0000BA7D0000}"/>
    <cellStyle name="Normal 44 3 6" xfId="32145" xr:uid="{00000000-0005-0000-0000-0000BB7D0000}"/>
    <cellStyle name="Normal 44 3 6 2" xfId="32146" xr:uid="{00000000-0005-0000-0000-0000BC7D0000}"/>
    <cellStyle name="Normal 44 3 6 3" xfId="32147" xr:uid="{00000000-0005-0000-0000-0000BD7D0000}"/>
    <cellStyle name="Normal 44 3 7" xfId="32148" xr:uid="{00000000-0005-0000-0000-0000BE7D0000}"/>
    <cellStyle name="Normal 44 3 7 2" xfId="32149" xr:uid="{00000000-0005-0000-0000-0000BF7D0000}"/>
    <cellStyle name="Normal 44 3 8" xfId="32150" xr:uid="{00000000-0005-0000-0000-0000C07D0000}"/>
    <cellStyle name="Normal 44 3 9" xfId="32151" xr:uid="{00000000-0005-0000-0000-0000C17D0000}"/>
    <cellStyle name="Normal 44 3_Lcc_inputs" xfId="32152" xr:uid="{00000000-0005-0000-0000-0000C27D0000}"/>
    <cellStyle name="Normal 44 4" xfId="32153" xr:uid="{00000000-0005-0000-0000-0000C37D0000}"/>
    <cellStyle name="Normal 44 4 2" xfId="32154" xr:uid="{00000000-0005-0000-0000-0000C47D0000}"/>
    <cellStyle name="Normal 44 4 2 2" xfId="32155" xr:uid="{00000000-0005-0000-0000-0000C57D0000}"/>
    <cellStyle name="Normal 44 4 2 2 2" xfId="32156" xr:uid="{00000000-0005-0000-0000-0000C67D0000}"/>
    <cellStyle name="Normal 44 4 2 2 2 2" xfId="32157" xr:uid="{00000000-0005-0000-0000-0000C77D0000}"/>
    <cellStyle name="Normal 44 4 2 2 2 2 2" xfId="32158" xr:uid="{00000000-0005-0000-0000-0000C87D0000}"/>
    <cellStyle name="Normal 44 4 2 2 2 3" xfId="32159" xr:uid="{00000000-0005-0000-0000-0000C97D0000}"/>
    <cellStyle name="Normal 44 4 2 2 3" xfId="32160" xr:uid="{00000000-0005-0000-0000-0000CA7D0000}"/>
    <cellStyle name="Normal 44 4 2 2 3 2" xfId="32161" xr:uid="{00000000-0005-0000-0000-0000CB7D0000}"/>
    <cellStyle name="Normal 44 4 2 2 3 2 2" xfId="32162" xr:uid="{00000000-0005-0000-0000-0000CC7D0000}"/>
    <cellStyle name="Normal 44 4 2 2 3 3" xfId="32163" xr:uid="{00000000-0005-0000-0000-0000CD7D0000}"/>
    <cellStyle name="Normal 44 4 2 2 4" xfId="32164" xr:uid="{00000000-0005-0000-0000-0000CE7D0000}"/>
    <cellStyle name="Normal 44 4 2 2 4 2" xfId="32165" xr:uid="{00000000-0005-0000-0000-0000CF7D0000}"/>
    <cellStyle name="Normal 44 4 2 2 5" xfId="32166" xr:uid="{00000000-0005-0000-0000-0000D07D0000}"/>
    <cellStyle name="Normal 44 4 2 2_Lcc_inputs" xfId="32167" xr:uid="{00000000-0005-0000-0000-0000D17D0000}"/>
    <cellStyle name="Normal 44 4 2 3" xfId="32168" xr:uid="{00000000-0005-0000-0000-0000D27D0000}"/>
    <cellStyle name="Normal 44 4 2 3 2" xfId="32169" xr:uid="{00000000-0005-0000-0000-0000D37D0000}"/>
    <cellStyle name="Normal 44 4 2 3 2 2" xfId="32170" xr:uid="{00000000-0005-0000-0000-0000D47D0000}"/>
    <cellStyle name="Normal 44 4 2 3 2 3" xfId="32171" xr:uid="{00000000-0005-0000-0000-0000D57D0000}"/>
    <cellStyle name="Normal 44 4 2 3 3" xfId="32172" xr:uid="{00000000-0005-0000-0000-0000D67D0000}"/>
    <cellStyle name="Normal 44 4 2 3 4" xfId="32173" xr:uid="{00000000-0005-0000-0000-0000D77D0000}"/>
    <cellStyle name="Normal 44 4 2 3_Lcc_inputs" xfId="32174" xr:uid="{00000000-0005-0000-0000-0000D87D0000}"/>
    <cellStyle name="Normal 44 4 2 4" xfId="32175" xr:uid="{00000000-0005-0000-0000-0000D97D0000}"/>
    <cellStyle name="Normal 44 4 2 4 2" xfId="32176" xr:uid="{00000000-0005-0000-0000-0000DA7D0000}"/>
    <cellStyle name="Normal 44 4 2 4 2 2" xfId="32177" xr:uid="{00000000-0005-0000-0000-0000DB7D0000}"/>
    <cellStyle name="Normal 44 4 2 4 3" xfId="32178" xr:uid="{00000000-0005-0000-0000-0000DC7D0000}"/>
    <cellStyle name="Normal 44 4 2 5" xfId="32179" xr:uid="{00000000-0005-0000-0000-0000DD7D0000}"/>
    <cellStyle name="Normal 44 4 2 5 2" xfId="32180" xr:uid="{00000000-0005-0000-0000-0000DE7D0000}"/>
    <cellStyle name="Normal 44 4 2 6" xfId="32181" xr:uid="{00000000-0005-0000-0000-0000DF7D0000}"/>
    <cellStyle name="Normal 44 4 2 7" xfId="32182" xr:uid="{00000000-0005-0000-0000-0000E07D0000}"/>
    <cellStyle name="Normal 44 4 2 8" xfId="32183" xr:uid="{00000000-0005-0000-0000-0000E17D0000}"/>
    <cellStyle name="Normal 44 4 2_Lcc_inputs" xfId="32184" xr:uid="{00000000-0005-0000-0000-0000E27D0000}"/>
    <cellStyle name="Normal 44 4 3" xfId="32185" xr:uid="{00000000-0005-0000-0000-0000E37D0000}"/>
    <cellStyle name="Normal 44 4 3 2" xfId="32186" xr:uid="{00000000-0005-0000-0000-0000E47D0000}"/>
    <cellStyle name="Normal 44 4 3 2 2" xfId="32187" xr:uid="{00000000-0005-0000-0000-0000E57D0000}"/>
    <cellStyle name="Normal 44 4 3 2 2 2" xfId="32188" xr:uid="{00000000-0005-0000-0000-0000E67D0000}"/>
    <cellStyle name="Normal 44 4 3 2 3" xfId="32189" xr:uid="{00000000-0005-0000-0000-0000E77D0000}"/>
    <cellStyle name="Normal 44 4 3 3" xfId="32190" xr:uid="{00000000-0005-0000-0000-0000E87D0000}"/>
    <cellStyle name="Normal 44 4 3 3 2" xfId="32191" xr:uid="{00000000-0005-0000-0000-0000E97D0000}"/>
    <cellStyle name="Normal 44 4 3 3 2 2" xfId="32192" xr:uid="{00000000-0005-0000-0000-0000EA7D0000}"/>
    <cellStyle name="Normal 44 4 3 3 3" xfId="32193" xr:uid="{00000000-0005-0000-0000-0000EB7D0000}"/>
    <cellStyle name="Normal 44 4 3 4" xfId="32194" xr:uid="{00000000-0005-0000-0000-0000EC7D0000}"/>
    <cellStyle name="Normal 44 4 3 4 2" xfId="32195" xr:uid="{00000000-0005-0000-0000-0000ED7D0000}"/>
    <cellStyle name="Normal 44 4 3 5" xfId="32196" xr:uid="{00000000-0005-0000-0000-0000EE7D0000}"/>
    <cellStyle name="Normal 44 4 3_Lcc_inputs" xfId="32197" xr:uid="{00000000-0005-0000-0000-0000EF7D0000}"/>
    <cellStyle name="Normal 44 4 4" xfId="32198" xr:uid="{00000000-0005-0000-0000-0000F07D0000}"/>
    <cellStyle name="Normal 44 4 4 2" xfId="32199" xr:uid="{00000000-0005-0000-0000-0000F17D0000}"/>
    <cellStyle name="Normal 44 4 4 2 2" xfId="32200" xr:uid="{00000000-0005-0000-0000-0000F27D0000}"/>
    <cellStyle name="Normal 44 4 4 2 3" xfId="32201" xr:uid="{00000000-0005-0000-0000-0000F37D0000}"/>
    <cellStyle name="Normal 44 4 4 3" xfId="32202" xr:uid="{00000000-0005-0000-0000-0000F47D0000}"/>
    <cellStyle name="Normal 44 4 4 4" xfId="32203" xr:uid="{00000000-0005-0000-0000-0000F57D0000}"/>
    <cellStyle name="Normal 44 4 4_Lcc_inputs" xfId="32204" xr:uid="{00000000-0005-0000-0000-0000F67D0000}"/>
    <cellStyle name="Normal 44 4 5" xfId="32205" xr:uid="{00000000-0005-0000-0000-0000F77D0000}"/>
    <cellStyle name="Normal 44 4 5 2" xfId="32206" xr:uid="{00000000-0005-0000-0000-0000F87D0000}"/>
    <cellStyle name="Normal 44 4 5 2 2" xfId="32207" xr:uid="{00000000-0005-0000-0000-0000F97D0000}"/>
    <cellStyle name="Normal 44 4 5 3" xfId="32208" xr:uid="{00000000-0005-0000-0000-0000FA7D0000}"/>
    <cellStyle name="Normal 44 4 6" xfId="32209" xr:uid="{00000000-0005-0000-0000-0000FB7D0000}"/>
    <cellStyle name="Normal 44 4 6 2" xfId="32210" xr:uid="{00000000-0005-0000-0000-0000FC7D0000}"/>
    <cellStyle name="Normal 44 4 7" xfId="32211" xr:uid="{00000000-0005-0000-0000-0000FD7D0000}"/>
    <cellStyle name="Normal 44 4 8" xfId="32212" xr:uid="{00000000-0005-0000-0000-0000FE7D0000}"/>
    <cellStyle name="Normal 44 4 9" xfId="32213" xr:uid="{00000000-0005-0000-0000-0000FF7D0000}"/>
    <cellStyle name="Normal 44 4_Lcc_inputs" xfId="32214" xr:uid="{00000000-0005-0000-0000-0000007E0000}"/>
    <cellStyle name="Normal 44 5" xfId="32215" xr:uid="{00000000-0005-0000-0000-0000017E0000}"/>
    <cellStyle name="Normal 44 5 2" xfId="32216" xr:uid="{00000000-0005-0000-0000-0000027E0000}"/>
    <cellStyle name="Normal 44 5 2 2" xfId="32217" xr:uid="{00000000-0005-0000-0000-0000037E0000}"/>
    <cellStyle name="Normal 44 5 2 2 2" xfId="32218" xr:uid="{00000000-0005-0000-0000-0000047E0000}"/>
    <cellStyle name="Normal 44 5 2 2 2 2" xfId="32219" xr:uid="{00000000-0005-0000-0000-0000057E0000}"/>
    <cellStyle name="Normal 44 5 2 2 2 2 2" xfId="32220" xr:uid="{00000000-0005-0000-0000-0000067E0000}"/>
    <cellStyle name="Normal 44 5 2 2 2 3" xfId="32221" xr:uid="{00000000-0005-0000-0000-0000077E0000}"/>
    <cellStyle name="Normal 44 5 2 2 3" xfId="32222" xr:uid="{00000000-0005-0000-0000-0000087E0000}"/>
    <cellStyle name="Normal 44 5 2 2 3 2" xfId="32223" xr:uid="{00000000-0005-0000-0000-0000097E0000}"/>
    <cellStyle name="Normal 44 5 2 2 3 2 2" xfId="32224" xr:uid="{00000000-0005-0000-0000-00000A7E0000}"/>
    <cellStyle name="Normal 44 5 2 2 3 3" xfId="32225" xr:uid="{00000000-0005-0000-0000-00000B7E0000}"/>
    <cellStyle name="Normal 44 5 2 2 4" xfId="32226" xr:uid="{00000000-0005-0000-0000-00000C7E0000}"/>
    <cellStyle name="Normal 44 5 2 2 4 2" xfId="32227" xr:uid="{00000000-0005-0000-0000-00000D7E0000}"/>
    <cellStyle name="Normal 44 5 2 2 5" xfId="32228" xr:uid="{00000000-0005-0000-0000-00000E7E0000}"/>
    <cellStyle name="Normal 44 5 2 2_Lcc_inputs" xfId="32229" xr:uid="{00000000-0005-0000-0000-00000F7E0000}"/>
    <cellStyle name="Normal 44 5 2 3" xfId="32230" xr:uid="{00000000-0005-0000-0000-0000107E0000}"/>
    <cellStyle name="Normal 44 5 2 3 2" xfId="32231" xr:uid="{00000000-0005-0000-0000-0000117E0000}"/>
    <cellStyle name="Normal 44 5 2 3 2 2" xfId="32232" xr:uid="{00000000-0005-0000-0000-0000127E0000}"/>
    <cellStyle name="Normal 44 5 2 3 2 3" xfId="32233" xr:uid="{00000000-0005-0000-0000-0000137E0000}"/>
    <cellStyle name="Normal 44 5 2 3 3" xfId="32234" xr:uid="{00000000-0005-0000-0000-0000147E0000}"/>
    <cellStyle name="Normal 44 5 2 3 4" xfId="32235" xr:uid="{00000000-0005-0000-0000-0000157E0000}"/>
    <cellStyle name="Normal 44 5 2 3_Lcc_inputs" xfId="32236" xr:uid="{00000000-0005-0000-0000-0000167E0000}"/>
    <cellStyle name="Normal 44 5 2 4" xfId="32237" xr:uid="{00000000-0005-0000-0000-0000177E0000}"/>
    <cellStyle name="Normal 44 5 2 4 2" xfId="32238" xr:uid="{00000000-0005-0000-0000-0000187E0000}"/>
    <cellStyle name="Normal 44 5 2 4 2 2" xfId="32239" xr:uid="{00000000-0005-0000-0000-0000197E0000}"/>
    <cellStyle name="Normal 44 5 2 4 3" xfId="32240" xr:uid="{00000000-0005-0000-0000-00001A7E0000}"/>
    <cellStyle name="Normal 44 5 2 5" xfId="32241" xr:uid="{00000000-0005-0000-0000-00001B7E0000}"/>
    <cellStyle name="Normal 44 5 2 5 2" xfId="32242" xr:uid="{00000000-0005-0000-0000-00001C7E0000}"/>
    <cellStyle name="Normal 44 5 2 6" xfId="32243" xr:uid="{00000000-0005-0000-0000-00001D7E0000}"/>
    <cellStyle name="Normal 44 5 2 7" xfId="32244" xr:uid="{00000000-0005-0000-0000-00001E7E0000}"/>
    <cellStyle name="Normal 44 5 2 8" xfId="32245" xr:uid="{00000000-0005-0000-0000-00001F7E0000}"/>
    <cellStyle name="Normal 44 5 2_Lcc_inputs" xfId="32246" xr:uid="{00000000-0005-0000-0000-0000207E0000}"/>
    <cellStyle name="Normal 44 5 3" xfId="32247" xr:uid="{00000000-0005-0000-0000-0000217E0000}"/>
    <cellStyle name="Normal 44 5 3 2" xfId="32248" xr:uid="{00000000-0005-0000-0000-0000227E0000}"/>
    <cellStyle name="Normal 44 5 3 2 2" xfId="32249" xr:uid="{00000000-0005-0000-0000-0000237E0000}"/>
    <cellStyle name="Normal 44 5 3 2 2 2" xfId="32250" xr:uid="{00000000-0005-0000-0000-0000247E0000}"/>
    <cellStyle name="Normal 44 5 3 2 3" xfId="32251" xr:uid="{00000000-0005-0000-0000-0000257E0000}"/>
    <cellStyle name="Normal 44 5 3 3" xfId="32252" xr:uid="{00000000-0005-0000-0000-0000267E0000}"/>
    <cellStyle name="Normal 44 5 3 3 2" xfId="32253" xr:uid="{00000000-0005-0000-0000-0000277E0000}"/>
    <cellStyle name="Normal 44 5 3 3 2 2" xfId="32254" xr:uid="{00000000-0005-0000-0000-0000287E0000}"/>
    <cellStyle name="Normal 44 5 3 3 3" xfId="32255" xr:uid="{00000000-0005-0000-0000-0000297E0000}"/>
    <cellStyle name="Normal 44 5 3 4" xfId="32256" xr:uid="{00000000-0005-0000-0000-00002A7E0000}"/>
    <cellStyle name="Normal 44 5 3 4 2" xfId="32257" xr:uid="{00000000-0005-0000-0000-00002B7E0000}"/>
    <cellStyle name="Normal 44 5 3 5" xfId="32258" xr:uid="{00000000-0005-0000-0000-00002C7E0000}"/>
    <cellStyle name="Normal 44 5 3_Lcc_inputs" xfId="32259" xr:uid="{00000000-0005-0000-0000-00002D7E0000}"/>
    <cellStyle name="Normal 44 5 4" xfId="32260" xr:uid="{00000000-0005-0000-0000-00002E7E0000}"/>
    <cellStyle name="Normal 44 5 4 2" xfId="32261" xr:uid="{00000000-0005-0000-0000-00002F7E0000}"/>
    <cellStyle name="Normal 44 5 4 2 2" xfId="32262" xr:uid="{00000000-0005-0000-0000-0000307E0000}"/>
    <cellStyle name="Normal 44 5 4 2 3" xfId="32263" xr:uid="{00000000-0005-0000-0000-0000317E0000}"/>
    <cellStyle name="Normal 44 5 4 3" xfId="32264" xr:uid="{00000000-0005-0000-0000-0000327E0000}"/>
    <cellStyle name="Normal 44 5 4 4" xfId="32265" xr:uid="{00000000-0005-0000-0000-0000337E0000}"/>
    <cellStyle name="Normal 44 5 4_Lcc_inputs" xfId="32266" xr:uid="{00000000-0005-0000-0000-0000347E0000}"/>
    <cellStyle name="Normal 44 5 5" xfId="32267" xr:uid="{00000000-0005-0000-0000-0000357E0000}"/>
    <cellStyle name="Normal 44 5 5 2" xfId="32268" xr:uid="{00000000-0005-0000-0000-0000367E0000}"/>
    <cellStyle name="Normal 44 5 5 2 2" xfId="32269" xr:uid="{00000000-0005-0000-0000-0000377E0000}"/>
    <cellStyle name="Normal 44 5 5 3" xfId="32270" xr:uid="{00000000-0005-0000-0000-0000387E0000}"/>
    <cellStyle name="Normal 44 5 6" xfId="32271" xr:uid="{00000000-0005-0000-0000-0000397E0000}"/>
    <cellStyle name="Normal 44 5 6 2" xfId="32272" xr:uid="{00000000-0005-0000-0000-00003A7E0000}"/>
    <cellStyle name="Normal 44 5 7" xfId="32273" xr:uid="{00000000-0005-0000-0000-00003B7E0000}"/>
    <cellStyle name="Normal 44 5 8" xfId="32274" xr:uid="{00000000-0005-0000-0000-00003C7E0000}"/>
    <cellStyle name="Normal 44 5 9" xfId="32275" xr:uid="{00000000-0005-0000-0000-00003D7E0000}"/>
    <cellStyle name="Normal 44 5_Lcc_inputs" xfId="32276" xr:uid="{00000000-0005-0000-0000-00003E7E0000}"/>
    <cellStyle name="Normal 44 6" xfId="32277" xr:uid="{00000000-0005-0000-0000-00003F7E0000}"/>
    <cellStyle name="Normal 44 6 2" xfId="32278" xr:uid="{00000000-0005-0000-0000-0000407E0000}"/>
    <cellStyle name="Normal 44 6 2 2" xfId="32279" xr:uid="{00000000-0005-0000-0000-0000417E0000}"/>
    <cellStyle name="Normal 44 6 2 2 2" xfId="32280" xr:uid="{00000000-0005-0000-0000-0000427E0000}"/>
    <cellStyle name="Normal 44 6 2 2 2 2" xfId="32281" xr:uid="{00000000-0005-0000-0000-0000437E0000}"/>
    <cellStyle name="Normal 44 6 2 2 2 2 2" xfId="32282" xr:uid="{00000000-0005-0000-0000-0000447E0000}"/>
    <cellStyle name="Normal 44 6 2 2 2 3" xfId="32283" xr:uid="{00000000-0005-0000-0000-0000457E0000}"/>
    <cellStyle name="Normal 44 6 2 2 3" xfId="32284" xr:uid="{00000000-0005-0000-0000-0000467E0000}"/>
    <cellStyle name="Normal 44 6 2 2 3 2" xfId="32285" xr:uid="{00000000-0005-0000-0000-0000477E0000}"/>
    <cellStyle name="Normal 44 6 2 2 3 2 2" xfId="32286" xr:uid="{00000000-0005-0000-0000-0000487E0000}"/>
    <cellStyle name="Normal 44 6 2 2 3 3" xfId="32287" xr:uid="{00000000-0005-0000-0000-0000497E0000}"/>
    <cellStyle name="Normal 44 6 2 2 4" xfId="32288" xr:uid="{00000000-0005-0000-0000-00004A7E0000}"/>
    <cellStyle name="Normal 44 6 2 2 4 2" xfId="32289" xr:uid="{00000000-0005-0000-0000-00004B7E0000}"/>
    <cellStyle name="Normal 44 6 2 2 5" xfId="32290" xr:uid="{00000000-0005-0000-0000-00004C7E0000}"/>
    <cellStyle name="Normal 44 6 2 2_Lcc_inputs" xfId="32291" xr:uid="{00000000-0005-0000-0000-00004D7E0000}"/>
    <cellStyle name="Normal 44 6 2 3" xfId="32292" xr:uid="{00000000-0005-0000-0000-00004E7E0000}"/>
    <cellStyle name="Normal 44 6 2 3 2" xfId="32293" xr:uid="{00000000-0005-0000-0000-00004F7E0000}"/>
    <cellStyle name="Normal 44 6 2 3 2 2" xfId="32294" xr:uid="{00000000-0005-0000-0000-0000507E0000}"/>
    <cellStyle name="Normal 44 6 2 3 2 3" xfId="32295" xr:uid="{00000000-0005-0000-0000-0000517E0000}"/>
    <cellStyle name="Normal 44 6 2 3 3" xfId="32296" xr:uid="{00000000-0005-0000-0000-0000527E0000}"/>
    <cellStyle name="Normal 44 6 2 3 4" xfId="32297" xr:uid="{00000000-0005-0000-0000-0000537E0000}"/>
    <cellStyle name="Normal 44 6 2 3_Lcc_inputs" xfId="32298" xr:uid="{00000000-0005-0000-0000-0000547E0000}"/>
    <cellStyle name="Normal 44 6 2 4" xfId="32299" xr:uid="{00000000-0005-0000-0000-0000557E0000}"/>
    <cellStyle name="Normal 44 6 2 4 2" xfId="32300" xr:uid="{00000000-0005-0000-0000-0000567E0000}"/>
    <cellStyle name="Normal 44 6 2 4 2 2" xfId="32301" xr:uid="{00000000-0005-0000-0000-0000577E0000}"/>
    <cellStyle name="Normal 44 6 2 4 3" xfId="32302" xr:uid="{00000000-0005-0000-0000-0000587E0000}"/>
    <cellStyle name="Normal 44 6 2 5" xfId="32303" xr:uid="{00000000-0005-0000-0000-0000597E0000}"/>
    <cellStyle name="Normal 44 6 2 5 2" xfId="32304" xr:uid="{00000000-0005-0000-0000-00005A7E0000}"/>
    <cellStyle name="Normal 44 6 2 6" xfId="32305" xr:uid="{00000000-0005-0000-0000-00005B7E0000}"/>
    <cellStyle name="Normal 44 6 2 7" xfId="32306" xr:uid="{00000000-0005-0000-0000-00005C7E0000}"/>
    <cellStyle name="Normal 44 6 2 8" xfId="32307" xr:uid="{00000000-0005-0000-0000-00005D7E0000}"/>
    <cellStyle name="Normal 44 6 2_Lcc_inputs" xfId="32308" xr:uid="{00000000-0005-0000-0000-00005E7E0000}"/>
    <cellStyle name="Normal 44 6 3" xfId="32309" xr:uid="{00000000-0005-0000-0000-00005F7E0000}"/>
    <cellStyle name="Normal 44 6 3 2" xfId="32310" xr:uid="{00000000-0005-0000-0000-0000607E0000}"/>
    <cellStyle name="Normal 44 6 3 2 2" xfId="32311" xr:uid="{00000000-0005-0000-0000-0000617E0000}"/>
    <cellStyle name="Normal 44 6 3 2 2 2" xfId="32312" xr:uid="{00000000-0005-0000-0000-0000627E0000}"/>
    <cellStyle name="Normal 44 6 3 2 3" xfId="32313" xr:uid="{00000000-0005-0000-0000-0000637E0000}"/>
    <cellStyle name="Normal 44 6 3 3" xfId="32314" xr:uid="{00000000-0005-0000-0000-0000647E0000}"/>
    <cellStyle name="Normal 44 6 3 3 2" xfId="32315" xr:uid="{00000000-0005-0000-0000-0000657E0000}"/>
    <cellStyle name="Normal 44 6 3 3 2 2" xfId="32316" xr:uid="{00000000-0005-0000-0000-0000667E0000}"/>
    <cellStyle name="Normal 44 6 3 3 3" xfId="32317" xr:uid="{00000000-0005-0000-0000-0000677E0000}"/>
    <cellStyle name="Normal 44 6 3 4" xfId="32318" xr:uid="{00000000-0005-0000-0000-0000687E0000}"/>
    <cellStyle name="Normal 44 6 3 4 2" xfId="32319" xr:uid="{00000000-0005-0000-0000-0000697E0000}"/>
    <cellStyle name="Normal 44 6 3 5" xfId="32320" xr:uid="{00000000-0005-0000-0000-00006A7E0000}"/>
    <cellStyle name="Normal 44 6 3_Lcc_inputs" xfId="32321" xr:uid="{00000000-0005-0000-0000-00006B7E0000}"/>
    <cellStyle name="Normal 44 6 4" xfId="32322" xr:uid="{00000000-0005-0000-0000-00006C7E0000}"/>
    <cellStyle name="Normal 44 6 4 2" xfId="32323" xr:uid="{00000000-0005-0000-0000-00006D7E0000}"/>
    <cellStyle name="Normal 44 6 4 2 2" xfId="32324" xr:uid="{00000000-0005-0000-0000-00006E7E0000}"/>
    <cellStyle name="Normal 44 6 4 2 3" xfId="32325" xr:uid="{00000000-0005-0000-0000-00006F7E0000}"/>
    <cellStyle name="Normal 44 6 4 3" xfId="32326" xr:uid="{00000000-0005-0000-0000-0000707E0000}"/>
    <cellStyle name="Normal 44 6 4 4" xfId="32327" xr:uid="{00000000-0005-0000-0000-0000717E0000}"/>
    <cellStyle name="Normal 44 6 4_Lcc_inputs" xfId="32328" xr:uid="{00000000-0005-0000-0000-0000727E0000}"/>
    <cellStyle name="Normal 44 6 5" xfId="32329" xr:uid="{00000000-0005-0000-0000-0000737E0000}"/>
    <cellStyle name="Normal 44 6 5 2" xfId="32330" xr:uid="{00000000-0005-0000-0000-0000747E0000}"/>
    <cellStyle name="Normal 44 6 5 2 2" xfId="32331" xr:uid="{00000000-0005-0000-0000-0000757E0000}"/>
    <cellStyle name="Normal 44 6 5 3" xfId="32332" xr:uid="{00000000-0005-0000-0000-0000767E0000}"/>
    <cellStyle name="Normal 44 6 6" xfId="32333" xr:uid="{00000000-0005-0000-0000-0000777E0000}"/>
    <cellStyle name="Normal 44 6 6 2" xfId="32334" xr:uid="{00000000-0005-0000-0000-0000787E0000}"/>
    <cellStyle name="Normal 44 6 7" xfId="32335" xr:uid="{00000000-0005-0000-0000-0000797E0000}"/>
    <cellStyle name="Normal 44 6 8" xfId="32336" xr:uid="{00000000-0005-0000-0000-00007A7E0000}"/>
    <cellStyle name="Normal 44 6 9" xfId="32337" xr:uid="{00000000-0005-0000-0000-00007B7E0000}"/>
    <cellStyle name="Normal 44 6_Lcc_inputs" xfId="32338" xr:uid="{00000000-0005-0000-0000-00007C7E0000}"/>
    <cellStyle name="Normal 44 7" xfId="32339" xr:uid="{00000000-0005-0000-0000-00007D7E0000}"/>
    <cellStyle name="Normal 44 7 2" xfId="32340" xr:uid="{00000000-0005-0000-0000-00007E7E0000}"/>
    <cellStyle name="Normal 44 7 2 2" xfId="32341" xr:uid="{00000000-0005-0000-0000-00007F7E0000}"/>
    <cellStyle name="Normal 44 7 2 2 2" xfId="32342" xr:uid="{00000000-0005-0000-0000-0000807E0000}"/>
    <cellStyle name="Normal 44 7 2 2 2 2" xfId="32343" xr:uid="{00000000-0005-0000-0000-0000817E0000}"/>
    <cellStyle name="Normal 44 7 2 2 2 2 2" xfId="32344" xr:uid="{00000000-0005-0000-0000-0000827E0000}"/>
    <cellStyle name="Normal 44 7 2 2 2 3" xfId="32345" xr:uid="{00000000-0005-0000-0000-0000837E0000}"/>
    <cellStyle name="Normal 44 7 2 2 3" xfId="32346" xr:uid="{00000000-0005-0000-0000-0000847E0000}"/>
    <cellStyle name="Normal 44 7 2 2 3 2" xfId="32347" xr:uid="{00000000-0005-0000-0000-0000857E0000}"/>
    <cellStyle name="Normal 44 7 2 2 3 2 2" xfId="32348" xr:uid="{00000000-0005-0000-0000-0000867E0000}"/>
    <cellStyle name="Normal 44 7 2 2 3 3" xfId="32349" xr:uid="{00000000-0005-0000-0000-0000877E0000}"/>
    <cellStyle name="Normal 44 7 2 2 4" xfId="32350" xr:uid="{00000000-0005-0000-0000-0000887E0000}"/>
    <cellStyle name="Normal 44 7 2 2 4 2" xfId="32351" xr:uid="{00000000-0005-0000-0000-0000897E0000}"/>
    <cellStyle name="Normal 44 7 2 2 5" xfId="32352" xr:uid="{00000000-0005-0000-0000-00008A7E0000}"/>
    <cellStyle name="Normal 44 7 2 2_Lcc_inputs" xfId="32353" xr:uid="{00000000-0005-0000-0000-00008B7E0000}"/>
    <cellStyle name="Normal 44 7 2 3" xfId="32354" xr:uid="{00000000-0005-0000-0000-00008C7E0000}"/>
    <cellStyle name="Normal 44 7 2 3 2" xfId="32355" xr:uid="{00000000-0005-0000-0000-00008D7E0000}"/>
    <cellStyle name="Normal 44 7 2 3 2 2" xfId="32356" xr:uid="{00000000-0005-0000-0000-00008E7E0000}"/>
    <cellStyle name="Normal 44 7 2 3 2 3" xfId="32357" xr:uid="{00000000-0005-0000-0000-00008F7E0000}"/>
    <cellStyle name="Normal 44 7 2 3 3" xfId="32358" xr:uid="{00000000-0005-0000-0000-0000907E0000}"/>
    <cellStyle name="Normal 44 7 2 3 4" xfId="32359" xr:uid="{00000000-0005-0000-0000-0000917E0000}"/>
    <cellStyle name="Normal 44 7 2 3_Lcc_inputs" xfId="32360" xr:uid="{00000000-0005-0000-0000-0000927E0000}"/>
    <cellStyle name="Normal 44 7 2 4" xfId="32361" xr:uid="{00000000-0005-0000-0000-0000937E0000}"/>
    <cellStyle name="Normal 44 7 2 4 2" xfId="32362" xr:uid="{00000000-0005-0000-0000-0000947E0000}"/>
    <cellStyle name="Normal 44 7 2 4 2 2" xfId="32363" xr:uid="{00000000-0005-0000-0000-0000957E0000}"/>
    <cellStyle name="Normal 44 7 2 4 3" xfId="32364" xr:uid="{00000000-0005-0000-0000-0000967E0000}"/>
    <cellStyle name="Normal 44 7 2 5" xfId="32365" xr:uid="{00000000-0005-0000-0000-0000977E0000}"/>
    <cellStyle name="Normal 44 7 2 5 2" xfId="32366" xr:uid="{00000000-0005-0000-0000-0000987E0000}"/>
    <cellStyle name="Normal 44 7 2 6" xfId="32367" xr:uid="{00000000-0005-0000-0000-0000997E0000}"/>
    <cellStyle name="Normal 44 7 2 7" xfId="32368" xr:uid="{00000000-0005-0000-0000-00009A7E0000}"/>
    <cellStyle name="Normal 44 7 2 8" xfId="32369" xr:uid="{00000000-0005-0000-0000-00009B7E0000}"/>
    <cellStyle name="Normal 44 7 2_Lcc_inputs" xfId="32370" xr:uid="{00000000-0005-0000-0000-00009C7E0000}"/>
    <cellStyle name="Normal 44 7 3" xfId="32371" xr:uid="{00000000-0005-0000-0000-00009D7E0000}"/>
    <cellStyle name="Normal 44 7 3 2" xfId="32372" xr:uid="{00000000-0005-0000-0000-00009E7E0000}"/>
    <cellStyle name="Normal 44 7 3 2 2" xfId="32373" xr:uid="{00000000-0005-0000-0000-00009F7E0000}"/>
    <cellStyle name="Normal 44 7 3 2 2 2" xfId="32374" xr:uid="{00000000-0005-0000-0000-0000A07E0000}"/>
    <cellStyle name="Normal 44 7 3 2 3" xfId="32375" xr:uid="{00000000-0005-0000-0000-0000A17E0000}"/>
    <cellStyle name="Normal 44 7 3 3" xfId="32376" xr:uid="{00000000-0005-0000-0000-0000A27E0000}"/>
    <cellStyle name="Normal 44 7 3 3 2" xfId="32377" xr:uid="{00000000-0005-0000-0000-0000A37E0000}"/>
    <cellStyle name="Normal 44 7 3 3 2 2" xfId="32378" xr:uid="{00000000-0005-0000-0000-0000A47E0000}"/>
    <cellStyle name="Normal 44 7 3 3 3" xfId="32379" xr:uid="{00000000-0005-0000-0000-0000A57E0000}"/>
    <cellStyle name="Normal 44 7 3 4" xfId="32380" xr:uid="{00000000-0005-0000-0000-0000A67E0000}"/>
    <cellStyle name="Normal 44 7 3 4 2" xfId="32381" xr:uid="{00000000-0005-0000-0000-0000A77E0000}"/>
    <cellStyle name="Normal 44 7 3 5" xfId="32382" xr:uid="{00000000-0005-0000-0000-0000A87E0000}"/>
    <cellStyle name="Normal 44 7 3_Lcc_inputs" xfId="32383" xr:uid="{00000000-0005-0000-0000-0000A97E0000}"/>
    <cellStyle name="Normal 44 7 4" xfId="32384" xr:uid="{00000000-0005-0000-0000-0000AA7E0000}"/>
    <cellStyle name="Normal 44 7 4 2" xfId="32385" xr:uid="{00000000-0005-0000-0000-0000AB7E0000}"/>
    <cellStyle name="Normal 44 7 4 2 2" xfId="32386" xr:uid="{00000000-0005-0000-0000-0000AC7E0000}"/>
    <cellStyle name="Normal 44 7 4 2 3" xfId="32387" xr:uid="{00000000-0005-0000-0000-0000AD7E0000}"/>
    <cellStyle name="Normal 44 7 4 3" xfId="32388" xr:uid="{00000000-0005-0000-0000-0000AE7E0000}"/>
    <cellStyle name="Normal 44 7 4 4" xfId="32389" xr:uid="{00000000-0005-0000-0000-0000AF7E0000}"/>
    <cellStyle name="Normal 44 7 4_Lcc_inputs" xfId="32390" xr:uid="{00000000-0005-0000-0000-0000B07E0000}"/>
    <cellStyle name="Normal 44 7 5" xfId="32391" xr:uid="{00000000-0005-0000-0000-0000B17E0000}"/>
    <cellStyle name="Normal 44 7 5 2" xfId="32392" xr:uid="{00000000-0005-0000-0000-0000B27E0000}"/>
    <cellStyle name="Normal 44 7 5 2 2" xfId="32393" xr:uid="{00000000-0005-0000-0000-0000B37E0000}"/>
    <cellStyle name="Normal 44 7 5 3" xfId="32394" xr:uid="{00000000-0005-0000-0000-0000B47E0000}"/>
    <cellStyle name="Normal 44 7 6" xfId="32395" xr:uid="{00000000-0005-0000-0000-0000B57E0000}"/>
    <cellStyle name="Normal 44 7 6 2" xfId="32396" xr:uid="{00000000-0005-0000-0000-0000B67E0000}"/>
    <cellStyle name="Normal 44 7 7" xfId="32397" xr:uid="{00000000-0005-0000-0000-0000B77E0000}"/>
    <cellStyle name="Normal 44 7 8" xfId="32398" xr:uid="{00000000-0005-0000-0000-0000B87E0000}"/>
    <cellStyle name="Normal 44 7 9" xfId="32399" xr:uid="{00000000-0005-0000-0000-0000B97E0000}"/>
    <cellStyle name="Normal 44 7_Lcc_inputs" xfId="32400" xr:uid="{00000000-0005-0000-0000-0000BA7E0000}"/>
    <cellStyle name="Normal 44 8" xfId="32401" xr:uid="{00000000-0005-0000-0000-0000BB7E0000}"/>
    <cellStyle name="Normal 44 8 2" xfId="32402" xr:uid="{00000000-0005-0000-0000-0000BC7E0000}"/>
    <cellStyle name="Normal 44 8 2 2" xfId="32403" xr:uid="{00000000-0005-0000-0000-0000BD7E0000}"/>
    <cellStyle name="Normal 44 8 2 2 2" xfId="32404" xr:uid="{00000000-0005-0000-0000-0000BE7E0000}"/>
    <cellStyle name="Normal 44 8 2 2 2 2" xfId="32405" xr:uid="{00000000-0005-0000-0000-0000BF7E0000}"/>
    <cellStyle name="Normal 44 8 2 2 3" xfId="32406" xr:uid="{00000000-0005-0000-0000-0000C07E0000}"/>
    <cellStyle name="Normal 44 8 2 3" xfId="32407" xr:uid="{00000000-0005-0000-0000-0000C17E0000}"/>
    <cellStyle name="Normal 44 8 2 3 2" xfId="32408" xr:uid="{00000000-0005-0000-0000-0000C27E0000}"/>
    <cellStyle name="Normal 44 8 2 3 2 2" xfId="32409" xr:uid="{00000000-0005-0000-0000-0000C37E0000}"/>
    <cellStyle name="Normal 44 8 2 3 3" xfId="32410" xr:uid="{00000000-0005-0000-0000-0000C47E0000}"/>
    <cellStyle name="Normal 44 8 2 4" xfId="32411" xr:uid="{00000000-0005-0000-0000-0000C57E0000}"/>
    <cellStyle name="Normal 44 8 2 4 2" xfId="32412" xr:uid="{00000000-0005-0000-0000-0000C67E0000}"/>
    <cellStyle name="Normal 44 8 2 5" xfId="32413" xr:uid="{00000000-0005-0000-0000-0000C77E0000}"/>
    <cellStyle name="Normal 44 8 2_Lcc_inputs" xfId="32414" xr:uid="{00000000-0005-0000-0000-0000C87E0000}"/>
    <cellStyle name="Normal 44 8 3" xfId="32415" xr:uid="{00000000-0005-0000-0000-0000C97E0000}"/>
    <cellStyle name="Normal 44 8 3 2" xfId="32416" xr:uid="{00000000-0005-0000-0000-0000CA7E0000}"/>
    <cellStyle name="Normal 44 8 3 2 2" xfId="32417" xr:uid="{00000000-0005-0000-0000-0000CB7E0000}"/>
    <cellStyle name="Normal 44 8 3 2 3" xfId="32418" xr:uid="{00000000-0005-0000-0000-0000CC7E0000}"/>
    <cellStyle name="Normal 44 8 3 3" xfId="32419" xr:uid="{00000000-0005-0000-0000-0000CD7E0000}"/>
    <cellStyle name="Normal 44 8 3 4" xfId="32420" xr:uid="{00000000-0005-0000-0000-0000CE7E0000}"/>
    <cellStyle name="Normal 44 8 3_Lcc_inputs" xfId="32421" xr:uid="{00000000-0005-0000-0000-0000CF7E0000}"/>
    <cellStyle name="Normal 44 8 4" xfId="32422" xr:uid="{00000000-0005-0000-0000-0000D07E0000}"/>
    <cellStyle name="Normal 44 8 4 2" xfId="32423" xr:uid="{00000000-0005-0000-0000-0000D17E0000}"/>
    <cellStyle name="Normal 44 8 4 2 2" xfId="32424" xr:uid="{00000000-0005-0000-0000-0000D27E0000}"/>
    <cellStyle name="Normal 44 8 4 3" xfId="32425" xr:uid="{00000000-0005-0000-0000-0000D37E0000}"/>
    <cellStyle name="Normal 44 8 5" xfId="32426" xr:uid="{00000000-0005-0000-0000-0000D47E0000}"/>
    <cellStyle name="Normal 44 8 5 2" xfId="32427" xr:uid="{00000000-0005-0000-0000-0000D57E0000}"/>
    <cellStyle name="Normal 44 8 6" xfId="32428" xr:uid="{00000000-0005-0000-0000-0000D67E0000}"/>
    <cellStyle name="Normal 44 8 7" xfId="32429" xr:uid="{00000000-0005-0000-0000-0000D77E0000}"/>
    <cellStyle name="Normal 44 8 8" xfId="32430" xr:uid="{00000000-0005-0000-0000-0000D87E0000}"/>
    <cellStyle name="Normal 44 8_Lcc_inputs" xfId="32431" xr:uid="{00000000-0005-0000-0000-0000D97E0000}"/>
    <cellStyle name="Normal 44 9" xfId="32432" xr:uid="{00000000-0005-0000-0000-0000DA7E0000}"/>
    <cellStyle name="Normal 44 9 2" xfId="32433" xr:uid="{00000000-0005-0000-0000-0000DB7E0000}"/>
    <cellStyle name="Normal 44 9 2 2" xfId="32434" xr:uid="{00000000-0005-0000-0000-0000DC7E0000}"/>
    <cellStyle name="Normal 44 9 2 2 2" xfId="32435" xr:uid="{00000000-0005-0000-0000-0000DD7E0000}"/>
    <cellStyle name="Normal 44 9 2 2 2 2" xfId="32436" xr:uid="{00000000-0005-0000-0000-0000DE7E0000}"/>
    <cellStyle name="Normal 44 9 2 2 3" xfId="32437" xr:uid="{00000000-0005-0000-0000-0000DF7E0000}"/>
    <cellStyle name="Normal 44 9 2 3" xfId="32438" xr:uid="{00000000-0005-0000-0000-0000E07E0000}"/>
    <cellStyle name="Normal 44 9 2 3 2" xfId="32439" xr:uid="{00000000-0005-0000-0000-0000E17E0000}"/>
    <cellStyle name="Normal 44 9 2 3 2 2" xfId="32440" xr:uid="{00000000-0005-0000-0000-0000E27E0000}"/>
    <cellStyle name="Normal 44 9 2 3 3" xfId="32441" xr:uid="{00000000-0005-0000-0000-0000E37E0000}"/>
    <cellStyle name="Normal 44 9 2 4" xfId="32442" xr:uid="{00000000-0005-0000-0000-0000E47E0000}"/>
    <cellStyle name="Normal 44 9 2 4 2" xfId="32443" xr:uid="{00000000-0005-0000-0000-0000E57E0000}"/>
    <cellStyle name="Normal 44 9 2 5" xfId="32444" xr:uid="{00000000-0005-0000-0000-0000E67E0000}"/>
    <cellStyle name="Normal 44 9 2_Lcc_inputs" xfId="32445" xr:uid="{00000000-0005-0000-0000-0000E77E0000}"/>
    <cellStyle name="Normal 44 9 3" xfId="32446" xr:uid="{00000000-0005-0000-0000-0000E87E0000}"/>
    <cellStyle name="Normal 44 9 3 2" xfId="32447" xr:uid="{00000000-0005-0000-0000-0000E97E0000}"/>
    <cellStyle name="Normal 44 9 3 2 2" xfId="32448" xr:uid="{00000000-0005-0000-0000-0000EA7E0000}"/>
    <cellStyle name="Normal 44 9 3 2 3" xfId="32449" xr:uid="{00000000-0005-0000-0000-0000EB7E0000}"/>
    <cellStyle name="Normal 44 9 3 3" xfId="32450" xr:uid="{00000000-0005-0000-0000-0000EC7E0000}"/>
    <cellStyle name="Normal 44 9 3 4" xfId="32451" xr:uid="{00000000-0005-0000-0000-0000ED7E0000}"/>
    <cellStyle name="Normal 44 9 3_Lcc_inputs" xfId="32452" xr:uid="{00000000-0005-0000-0000-0000EE7E0000}"/>
    <cellStyle name="Normal 44 9 4" xfId="32453" xr:uid="{00000000-0005-0000-0000-0000EF7E0000}"/>
    <cellStyle name="Normal 44 9 4 2" xfId="32454" xr:uid="{00000000-0005-0000-0000-0000F07E0000}"/>
    <cellStyle name="Normal 44 9 4 2 2" xfId="32455" xr:uid="{00000000-0005-0000-0000-0000F17E0000}"/>
    <cellStyle name="Normal 44 9 4 3" xfId="32456" xr:uid="{00000000-0005-0000-0000-0000F27E0000}"/>
    <cellStyle name="Normal 44 9 5" xfId="32457" xr:uid="{00000000-0005-0000-0000-0000F37E0000}"/>
    <cellStyle name="Normal 44 9 5 2" xfId="32458" xr:uid="{00000000-0005-0000-0000-0000F47E0000}"/>
    <cellStyle name="Normal 44 9 6" xfId="32459" xr:uid="{00000000-0005-0000-0000-0000F57E0000}"/>
    <cellStyle name="Normal 44 9 7" xfId="32460" xr:uid="{00000000-0005-0000-0000-0000F67E0000}"/>
    <cellStyle name="Normal 44 9 8" xfId="32461" xr:uid="{00000000-0005-0000-0000-0000F77E0000}"/>
    <cellStyle name="Normal 44 9_Lcc_inputs" xfId="32462" xr:uid="{00000000-0005-0000-0000-0000F87E0000}"/>
    <cellStyle name="Normal 44_Lcc_inputs" xfId="32463" xr:uid="{00000000-0005-0000-0000-0000F97E0000}"/>
    <cellStyle name="Normal 45" xfId="32464" xr:uid="{00000000-0005-0000-0000-0000FA7E0000}"/>
    <cellStyle name="Normal 45 10" xfId="32465" xr:uid="{00000000-0005-0000-0000-0000FB7E0000}"/>
    <cellStyle name="Normal 45 10 2" xfId="32466" xr:uid="{00000000-0005-0000-0000-0000FC7E0000}"/>
    <cellStyle name="Normal 45 10 2 2" xfId="32467" xr:uid="{00000000-0005-0000-0000-0000FD7E0000}"/>
    <cellStyle name="Normal 45 10 2 2 2" xfId="32468" xr:uid="{00000000-0005-0000-0000-0000FE7E0000}"/>
    <cellStyle name="Normal 45 10 2 2 3" xfId="32469" xr:uid="{00000000-0005-0000-0000-0000FF7E0000}"/>
    <cellStyle name="Normal 45 10 2 3" xfId="32470" xr:uid="{00000000-0005-0000-0000-0000007F0000}"/>
    <cellStyle name="Normal 45 10 2 4" xfId="32471" xr:uid="{00000000-0005-0000-0000-0000017F0000}"/>
    <cellStyle name="Normal 45 10 2_Lcc_inputs" xfId="32472" xr:uid="{00000000-0005-0000-0000-0000027F0000}"/>
    <cellStyle name="Normal 45 10 3" xfId="32473" xr:uid="{00000000-0005-0000-0000-0000037F0000}"/>
    <cellStyle name="Normal 45 10 3 2" xfId="32474" xr:uid="{00000000-0005-0000-0000-0000047F0000}"/>
    <cellStyle name="Normal 45 10 3 2 2" xfId="32475" xr:uid="{00000000-0005-0000-0000-0000057F0000}"/>
    <cellStyle name="Normal 45 10 3 3" xfId="32476" xr:uid="{00000000-0005-0000-0000-0000067F0000}"/>
    <cellStyle name="Normal 45 10 4" xfId="32477" xr:uid="{00000000-0005-0000-0000-0000077F0000}"/>
    <cellStyle name="Normal 45 10 4 2" xfId="32478" xr:uid="{00000000-0005-0000-0000-0000087F0000}"/>
    <cellStyle name="Normal 45 10 5" xfId="32479" xr:uid="{00000000-0005-0000-0000-0000097F0000}"/>
    <cellStyle name="Normal 45 10 6" xfId="32480" xr:uid="{00000000-0005-0000-0000-00000A7F0000}"/>
    <cellStyle name="Normal 45 10 7" xfId="32481" xr:uid="{00000000-0005-0000-0000-00000B7F0000}"/>
    <cellStyle name="Normal 45 10_Lcc_inputs" xfId="32482" xr:uid="{00000000-0005-0000-0000-00000C7F0000}"/>
    <cellStyle name="Normal 45 11" xfId="32483" xr:uid="{00000000-0005-0000-0000-00000D7F0000}"/>
    <cellStyle name="Normal 45 11 2" xfId="32484" xr:uid="{00000000-0005-0000-0000-00000E7F0000}"/>
    <cellStyle name="Normal 45 11 2 2" xfId="32485" xr:uid="{00000000-0005-0000-0000-00000F7F0000}"/>
    <cellStyle name="Normal 45 11 2 3" xfId="32486" xr:uid="{00000000-0005-0000-0000-0000107F0000}"/>
    <cellStyle name="Normal 45 11 3" xfId="32487" xr:uid="{00000000-0005-0000-0000-0000117F0000}"/>
    <cellStyle name="Normal 45 11 3 2" xfId="32488" xr:uid="{00000000-0005-0000-0000-0000127F0000}"/>
    <cellStyle name="Normal 45 11 4" xfId="32489" xr:uid="{00000000-0005-0000-0000-0000137F0000}"/>
    <cellStyle name="Normal 45 11 5" xfId="32490" xr:uid="{00000000-0005-0000-0000-0000147F0000}"/>
    <cellStyle name="Normal 45 11_Lcc_inputs" xfId="32491" xr:uid="{00000000-0005-0000-0000-0000157F0000}"/>
    <cellStyle name="Normal 45 12" xfId="32492" xr:uid="{00000000-0005-0000-0000-0000167F0000}"/>
    <cellStyle name="Normal 45 12 2" xfId="32493" xr:uid="{00000000-0005-0000-0000-0000177F0000}"/>
    <cellStyle name="Normal 45 12 2 2" xfId="32494" xr:uid="{00000000-0005-0000-0000-0000187F0000}"/>
    <cellStyle name="Normal 45 12 2 3" xfId="32495" xr:uid="{00000000-0005-0000-0000-0000197F0000}"/>
    <cellStyle name="Normal 45 12 3" xfId="32496" xr:uid="{00000000-0005-0000-0000-00001A7F0000}"/>
    <cellStyle name="Normal 45 12 4" xfId="32497" xr:uid="{00000000-0005-0000-0000-00001B7F0000}"/>
    <cellStyle name="Normal 45 12_Lcc_inputs" xfId="32498" xr:uid="{00000000-0005-0000-0000-00001C7F0000}"/>
    <cellStyle name="Normal 45 13" xfId="32499" xr:uid="{00000000-0005-0000-0000-00001D7F0000}"/>
    <cellStyle name="Normal 45 13 2" xfId="32500" xr:uid="{00000000-0005-0000-0000-00001E7F0000}"/>
    <cellStyle name="Normal 45 13 3" xfId="32501" xr:uid="{00000000-0005-0000-0000-00001F7F0000}"/>
    <cellStyle name="Normal 45 14" xfId="32502" xr:uid="{00000000-0005-0000-0000-0000207F0000}"/>
    <cellStyle name="Normal 45 14 2" xfId="32503" xr:uid="{00000000-0005-0000-0000-0000217F0000}"/>
    <cellStyle name="Normal 45 15" xfId="32504" xr:uid="{00000000-0005-0000-0000-0000227F0000}"/>
    <cellStyle name="Normal 45 16" xfId="32505" xr:uid="{00000000-0005-0000-0000-0000237F0000}"/>
    <cellStyle name="Normal 45 2" xfId="32506" xr:uid="{00000000-0005-0000-0000-0000247F0000}"/>
    <cellStyle name="Normal 45 2 10" xfId="32507" xr:uid="{00000000-0005-0000-0000-0000257F0000}"/>
    <cellStyle name="Normal 45 2 2" xfId="32508" xr:uid="{00000000-0005-0000-0000-0000267F0000}"/>
    <cellStyle name="Normal 45 2 2 2" xfId="32509" xr:uid="{00000000-0005-0000-0000-0000277F0000}"/>
    <cellStyle name="Normal 45 2 2 2 2" xfId="32510" xr:uid="{00000000-0005-0000-0000-0000287F0000}"/>
    <cellStyle name="Normal 45 2 2 2 2 2" xfId="32511" xr:uid="{00000000-0005-0000-0000-0000297F0000}"/>
    <cellStyle name="Normal 45 2 2 2 2 2 2" xfId="32512" xr:uid="{00000000-0005-0000-0000-00002A7F0000}"/>
    <cellStyle name="Normal 45 2 2 2 2 3" xfId="32513" xr:uid="{00000000-0005-0000-0000-00002B7F0000}"/>
    <cellStyle name="Normal 45 2 2 2 3" xfId="32514" xr:uid="{00000000-0005-0000-0000-00002C7F0000}"/>
    <cellStyle name="Normal 45 2 2 2 3 2" xfId="32515" xr:uid="{00000000-0005-0000-0000-00002D7F0000}"/>
    <cellStyle name="Normal 45 2 2 2 3 2 2" xfId="32516" xr:uid="{00000000-0005-0000-0000-00002E7F0000}"/>
    <cellStyle name="Normal 45 2 2 2 3 3" xfId="32517" xr:uid="{00000000-0005-0000-0000-00002F7F0000}"/>
    <cellStyle name="Normal 45 2 2 2 4" xfId="32518" xr:uid="{00000000-0005-0000-0000-0000307F0000}"/>
    <cellStyle name="Normal 45 2 2 2 4 2" xfId="32519" xr:uid="{00000000-0005-0000-0000-0000317F0000}"/>
    <cellStyle name="Normal 45 2 2 2 5" xfId="32520" xr:uid="{00000000-0005-0000-0000-0000327F0000}"/>
    <cellStyle name="Normal 45 2 2 2_Lcc_inputs" xfId="32521" xr:uid="{00000000-0005-0000-0000-0000337F0000}"/>
    <cellStyle name="Normal 45 2 2 3" xfId="32522" xr:uid="{00000000-0005-0000-0000-0000347F0000}"/>
    <cellStyle name="Normal 45 2 2 3 2" xfId="32523" xr:uid="{00000000-0005-0000-0000-0000357F0000}"/>
    <cellStyle name="Normal 45 2 2 3 2 2" xfId="32524" xr:uid="{00000000-0005-0000-0000-0000367F0000}"/>
    <cellStyle name="Normal 45 2 2 3 2 3" xfId="32525" xr:uid="{00000000-0005-0000-0000-0000377F0000}"/>
    <cellStyle name="Normal 45 2 2 3 3" xfId="32526" xr:uid="{00000000-0005-0000-0000-0000387F0000}"/>
    <cellStyle name="Normal 45 2 2 3 4" xfId="32527" xr:uid="{00000000-0005-0000-0000-0000397F0000}"/>
    <cellStyle name="Normal 45 2 2 3_Lcc_inputs" xfId="32528" xr:uid="{00000000-0005-0000-0000-00003A7F0000}"/>
    <cellStyle name="Normal 45 2 2 4" xfId="32529" xr:uid="{00000000-0005-0000-0000-00003B7F0000}"/>
    <cellStyle name="Normal 45 2 2 4 2" xfId="32530" xr:uid="{00000000-0005-0000-0000-00003C7F0000}"/>
    <cellStyle name="Normal 45 2 2 4 2 2" xfId="32531" xr:uid="{00000000-0005-0000-0000-00003D7F0000}"/>
    <cellStyle name="Normal 45 2 2 4 3" xfId="32532" xr:uid="{00000000-0005-0000-0000-00003E7F0000}"/>
    <cellStyle name="Normal 45 2 2 5" xfId="32533" xr:uid="{00000000-0005-0000-0000-00003F7F0000}"/>
    <cellStyle name="Normal 45 2 2 5 2" xfId="32534" xr:uid="{00000000-0005-0000-0000-0000407F0000}"/>
    <cellStyle name="Normal 45 2 2 6" xfId="32535" xr:uid="{00000000-0005-0000-0000-0000417F0000}"/>
    <cellStyle name="Normal 45 2 2 7" xfId="32536" xr:uid="{00000000-0005-0000-0000-0000427F0000}"/>
    <cellStyle name="Normal 45 2 2 8" xfId="32537" xr:uid="{00000000-0005-0000-0000-0000437F0000}"/>
    <cellStyle name="Normal 45 2 2_Lcc_inputs" xfId="32538" xr:uid="{00000000-0005-0000-0000-0000447F0000}"/>
    <cellStyle name="Normal 45 2 3" xfId="32539" xr:uid="{00000000-0005-0000-0000-0000457F0000}"/>
    <cellStyle name="Normal 45 2 3 2" xfId="32540" xr:uid="{00000000-0005-0000-0000-0000467F0000}"/>
    <cellStyle name="Normal 45 2 3 2 2" xfId="32541" xr:uid="{00000000-0005-0000-0000-0000477F0000}"/>
    <cellStyle name="Normal 45 2 3 2 2 2" xfId="32542" xr:uid="{00000000-0005-0000-0000-0000487F0000}"/>
    <cellStyle name="Normal 45 2 3 2 2 3" xfId="32543" xr:uid="{00000000-0005-0000-0000-0000497F0000}"/>
    <cellStyle name="Normal 45 2 3 2 3" xfId="32544" xr:uid="{00000000-0005-0000-0000-00004A7F0000}"/>
    <cellStyle name="Normal 45 2 3 2 4" xfId="32545" xr:uid="{00000000-0005-0000-0000-00004B7F0000}"/>
    <cellStyle name="Normal 45 2 3 2_Lcc_inputs" xfId="32546" xr:uid="{00000000-0005-0000-0000-00004C7F0000}"/>
    <cellStyle name="Normal 45 2 3 3" xfId="32547" xr:uid="{00000000-0005-0000-0000-00004D7F0000}"/>
    <cellStyle name="Normal 45 2 3 3 2" xfId="32548" xr:uid="{00000000-0005-0000-0000-00004E7F0000}"/>
    <cellStyle name="Normal 45 2 3 3 2 2" xfId="32549" xr:uid="{00000000-0005-0000-0000-00004F7F0000}"/>
    <cellStyle name="Normal 45 2 3 3 3" xfId="32550" xr:uid="{00000000-0005-0000-0000-0000507F0000}"/>
    <cellStyle name="Normal 45 2 3 4" xfId="32551" xr:uid="{00000000-0005-0000-0000-0000517F0000}"/>
    <cellStyle name="Normal 45 2 3 4 2" xfId="32552" xr:uid="{00000000-0005-0000-0000-0000527F0000}"/>
    <cellStyle name="Normal 45 2 3 5" xfId="32553" xr:uid="{00000000-0005-0000-0000-0000537F0000}"/>
    <cellStyle name="Normal 45 2 3 6" xfId="32554" xr:uid="{00000000-0005-0000-0000-0000547F0000}"/>
    <cellStyle name="Normal 45 2 3 7" xfId="32555" xr:uid="{00000000-0005-0000-0000-0000557F0000}"/>
    <cellStyle name="Normal 45 2 3_Lcc_inputs" xfId="32556" xr:uid="{00000000-0005-0000-0000-0000567F0000}"/>
    <cellStyle name="Normal 45 2 4" xfId="32557" xr:uid="{00000000-0005-0000-0000-0000577F0000}"/>
    <cellStyle name="Normal 45 2 4 2" xfId="32558" xr:uid="{00000000-0005-0000-0000-0000587F0000}"/>
    <cellStyle name="Normal 45 2 4 2 2" xfId="32559" xr:uid="{00000000-0005-0000-0000-0000597F0000}"/>
    <cellStyle name="Normal 45 2 4 2 3" xfId="32560" xr:uid="{00000000-0005-0000-0000-00005A7F0000}"/>
    <cellStyle name="Normal 45 2 4 3" xfId="32561" xr:uid="{00000000-0005-0000-0000-00005B7F0000}"/>
    <cellStyle name="Normal 45 2 4 3 2" xfId="32562" xr:uid="{00000000-0005-0000-0000-00005C7F0000}"/>
    <cellStyle name="Normal 45 2 4 4" xfId="32563" xr:uid="{00000000-0005-0000-0000-00005D7F0000}"/>
    <cellStyle name="Normal 45 2 4 5" xfId="32564" xr:uid="{00000000-0005-0000-0000-00005E7F0000}"/>
    <cellStyle name="Normal 45 2 4_Lcc_inputs" xfId="32565" xr:uid="{00000000-0005-0000-0000-00005F7F0000}"/>
    <cellStyle name="Normal 45 2 5" xfId="32566" xr:uid="{00000000-0005-0000-0000-0000607F0000}"/>
    <cellStyle name="Normal 45 2 5 2" xfId="32567" xr:uid="{00000000-0005-0000-0000-0000617F0000}"/>
    <cellStyle name="Normal 45 2 5 2 2" xfId="32568" xr:uid="{00000000-0005-0000-0000-0000627F0000}"/>
    <cellStyle name="Normal 45 2 5 2 3" xfId="32569" xr:uid="{00000000-0005-0000-0000-0000637F0000}"/>
    <cellStyle name="Normal 45 2 5 3" xfId="32570" xr:uid="{00000000-0005-0000-0000-0000647F0000}"/>
    <cellStyle name="Normal 45 2 5 3 2" xfId="32571" xr:uid="{00000000-0005-0000-0000-0000657F0000}"/>
    <cellStyle name="Normal 45 2 5 4" xfId="32572" xr:uid="{00000000-0005-0000-0000-0000667F0000}"/>
    <cellStyle name="Normal 45 2 5 5" xfId="32573" xr:uid="{00000000-0005-0000-0000-0000677F0000}"/>
    <cellStyle name="Normal 45 2 5_Lcc_inputs" xfId="32574" xr:uid="{00000000-0005-0000-0000-0000687F0000}"/>
    <cellStyle name="Normal 45 2 6" xfId="32575" xr:uid="{00000000-0005-0000-0000-0000697F0000}"/>
    <cellStyle name="Normal 45 2 6 2" xfId="32576" xr:uid="{00000000-0005-0000-0000-00006A7F0000}"/>
    <cellStyle name="Normal 45 2 6 2 2" xfId="32577" xr:uid="{00000000-0005-0000-0000-00006B7F0000}"/>
    <cellStyle name="Normal 45 2 6 3" xfId="32578" xr:uid="{00000000-0005-0000-0000-00006C7F0000}"/>
    <cellStyle name="Normal 45 2 6 4" xfId="32579" xr:uid="{00000000-0005-0000-0000-00006D7F0000}"/>
    <cellStyle name="Normal 45 2 6_Lcc_inputs" xfId="32580" xr:uid="{00000000-0005-0000-0000-00006E7F0000}"/>
    <cellStyle name="Normal 45 2 7" xfId="32581" xr:uid="{00000000-0005-0000-0000-00006F7F0000}"/>
    <cellStyle name="Normal 45 2 7 2" xfId="32582" xr:uid="{00000000-0005-0000-0000-0000707F0000}"/>
    <cellStyle name="Normal 45 2 7 3" xfId="32583" xr:uid="{00000000-0005-0000-0000-0000717F0000}"/>
    <cellStyle name="Normal 45 2 8" xfId="32584" xr:uid="{00000000-0005-0000-0000-0000727F0000}"/>
    <cellStyle name="Normal 45 2 8 2" xfId="32585" xr:uid="{00000000-0005-0000-0000-0000737F0000}"/>
    <cellStyle name="Normal 45 2 9" xfId="32586" xr:uid="{00000000-0005-0000-0000-0000747F0000}"/>
    <cellStyle name="Normal 45 2_Lcc_inputs" xfId="32587" xr:uid="{00000000-0005-0000-0000-0000757F0000}"/>
    <cellStyle name="Normal 45 3" xfId="32588" xr:uid="{00000000-0005-0000-0000-0000767F0000}"/>
    <cellStyle name="Normal 45 3 2" xfId="32589" xr:uid="{00000000-0005-0000-0000-0000777F0000}"/>
    <cellStyle name="Normal 45 3 2 2" xfId="32590" xr:uid="{00000000-0005-0000-0000-0000787F0000}"/>
    <cellStyle name="Normal 45 3 2 2 2" xfId="32591" xr:uid="{00000000-0005-0000-0000-0000797F0000}"/>
    <cellStyle name="Normal 45 3 2 2 2 2" xfId="32592" xr:uid="{00000000-0005-0000-0000-00007A7F0000}"/>
    <cellStyle name="Normal 45 3 2 2 2 2 2" xfId="32593" xr:uid="{00000000-0005-0000-0000-00007B7F0000}"/>
    <cellStyle name="Normal 45 3 2 2 2 3" xfId="32594" xr:uid="{00000000-0005-0000-0000-00007C7F0000}"/>
    <cellStyle name="Normal 45 3 2 2 3" xfId="32595" xr:uid="{00000000-0005-0000-0000-00007D7F0000}"/>
    <cellStyle name="Normal 45 3 2 2 3 2" xfId="32596" xr:uid="{00000000-0005-0000-0000-00007E7F0000}"/>
    <cellStyle name="Normal 45 3 2 2 3 2 2" xfId="32597" xr:uid="{00000000-0005-0000-0000-00007F7F0000}"/>
    <cellStyle name="Normal 45 3 2 2 3 3" xfId="32598" xr:uid="{00000000-0005-0000-0000-0000807F0000}"/>
    <cellStyle name="Normal 45 3 2 2 4" xfId="32599" xr:uid="{00000000-0005-0000-0000-0000817F0000}"/>
    <cellStyle name="Normal 45 3 2 2 4 2" xfId="32600" xr:uid="{00000000-0005-0000-0000-0000827F0000}"/>
    <cellStyle name="Normal 45 3 2 2 5" xfId="32601" xr:uid="{00000000-0005-0000-0000-0000837F0000}"/>
    <cellStyle name="Normal 45 3 2 2_Lcc_inputs" xfId="32602" xr:uid="{00000000-0005-0000-0000-0000847F0000}"/>
    <cellStyle name="Normal 45 3 2 3" xfId="32603" xr:uid="{00000000-0005-0000-0000-0000857F0000}"/>
    <cellStyle name="Normal 45 3 2 3 2" xfId="32604" xr:uid="{00000000-0005-0000-0000-0000867F0000}"/>
    <cellStyle name="Normal 45 3 2 3 2 2" xfId="32605" xr:uid="{00000000-0005-0000-0000-0000877F0000}"/>
    <cellStyle name="Normal 45 3 2 3 2 3" xfId="32606" xr:uid="{00000000-0005-0000-0000-0000887F0000}"/>
    <cellStyle name="Normal 45 3 2 3 3" xfId="32607" xr:uid="{00000000-0005-0000-0000-0000897F0000}"/>
    <cellStyle name="Normal 45 3 2 3 4" xfId="32608" xr:uid="{00000000-0005-0000-0000-00008A7F0000}"/>
    <cellStyle name="Normal 45 3 2 3_Lcc_inputs" xfId="32609" xr:uid="{00000000-0005-0000-0000-00008B7F0000}"/>
    <cellStyle name="Normal 45 3 2 4" xfId="32610" xr:uid="{00000000-0005-0000-0000-00008C7F0000}"/>
    <cellStyle name="Normal 45 3 2 4 2" xfId="32611" xr:uid="{00000000-0005-0000-0000-00008D7F0000}"/>
    <cellStyle name="Normal 45 3 2 4 2 2" xfId="32612" xr:uid="{00000000-0005-0000-0000-00008E7F0000}"/>
    <cellStyle name="Normal 45 3 2 4 3" xfId="32613" xr:uid="{00000000-0005-0000-0000-00008F7F0000}"/>
    <cellStyle name="Normal 45 3 2 5" xfId="32614" xr:uid="{00000000-0005-0000-0000-0000907F0000}"/>
    <cellStyle name="Normal 45 3 2 5 2" xfId="32615" xr:uid="{00000000-0005-0000-0000-0000917F0000}"/>
    <cellStyle name="Normal 45 3 2 6" xfId="32616" xr:uid="{00000000-0005-0000-0000-0000927F0000}"/>
    <cellStyle name="Normal 45 3 2 7" xfId="32617" xr:uid="{00000000-0005-0000-0000-0000937F0000}"/>
    <cellStyle name="Normal 45 3 2 8" xfId="32618" xr:uid="{00000000-0005-0000-0000-0000947F0000}"/>
    <cellStyle name="Normal 45 3 2_Lcc_inputs" xfId="32619" xr:uid="{00000000-0005-0000-0000-0000957F0000}"/>
    <cellStyle name="Normal 45 3 3" xfId="32620" xr:uid="{00000000-0005-0000-0000-0000967F0000}"/>
    <cellStyle name="Normal 45 3 3 2" xfId="32621" xr:uid="{00000000-0005-0000-0000-0000977F0000}"/>
    <cellStyle name="Normal 45 3 3 2 2" xfId="32622" xr:uid="{00000000-0005-0000-0000-0000987F0000}"/>
    <cellStyle name="Normal 45 3 3 2 2 2" xfId="32623" xr:uid="{00000000-0005-0000-0000-0000997F0000}"/>
    <cellStyle name="Normal 45 3 3 2 2 3" xfId="32624" xr:uid="{00000000-0005-0000-0000-00009A7F0000}"/>
    <cellStyle name="Normal 45 3 3 2 3" xfId="32625" xr:uid="{00000000-0005-0000-0000-00009B7F0000}"/>
    <cellStyle name="Normal 45 3 3 2 4" xfId="32626" xr:uid="{00000000-0005-0000-0000-00009C7F0000}"/>
    <cellStyle name="Normal 45 3 3 2_Lcc_inputs" xfId="32627" xr:uid="{00000000-0005-0000-0000-00009D7F0000}"/>
    <cellStyle name="Normal 45 3 3 3" xfId="32628" xr:uid="{00000000-0005-0000-0000-00009E7F0000}"/>
    <cellStyle name="Normal 45 3 3 3 2" xfId="32629" xr:uid="{00000000-0005-0000-0000-00009F7F0000}"/>
    <cellStyle name="Normal 45 3 3 3 2 2" xfId="32630" xr:uid="{00000000-0005-0000-0000-0000A07F0000}"/>
    <cellStyle name="Normal 45 3 3 3 3" xfId="32631" xr:uid="{00000000-0005-0000-0000-0000A17F0000}"/>
    <cellStyle name="Normal 45 3 3 4" xfId="32632" xr:uid="{00000000-0005-0000-0000-0000A27F0000}"/>
    <cellStyle name="Normal 45 3 3 4 2" xfId="32633" xr:uid="{00000000-0005-0000-0000-0000A37F0000}"/>
    <cellStyle name="Normal 45 3 3 5" xfId="32634" xr:uid="{00000000-0005-0000-0000-0000A47F0000}"/>
    <cellStyle name="Normal 45 3 3 6" xfId="32635" xr:uid="{00000000-0005-0000-0000-0000A57F0000}"/>
    <cellStyle name="Normal 45 3 3 7" xfId="32636" xr:uid="{00000000-0005-0000-0000-0000A67F0000}"/>
    <cellStyle name="Normal 45 3 3_Lcc_inputs" xfId="32637" xr:uid="{00000000-0005-0000-0000-0000A77F0000}"/>
    <cellStyle name="Normal 45 3 4" xfId="32638" xr:uid="{00000000-0005-0000-0000-0000A87F0000}"/>
    <cellStyle name="Normal 45 3 4 2" xfId="32639" xr:uid="{00000000-0005-0000-0000-0000A97F0000}"/>
    <cellStyle name="Normal 45 3 4 2 2" xfId="32640" xr:uid="{00000000-0005-0000-0000-0000AA7F0000}"/>
    <cellStyle name="Normal 45 3 4 2 3" xfId="32641" xr:uid="{00000000-0005-0000-0000-0000AB7F0000}"/>
    <cellStyle name="Normal 45 3 4 3" xfId="32642" xr:uid="{00000000-0005-0000-0000-0000AC7F0000}"/>
    <cellStyle name="Normal 45 3 4 3 2" xfId="32643" xr:uid="{00000000-0005-0000-0000-0000AD7F0000}"/>
    <cellStyle name="Normal 45 3 4 4" xfId="32644" xr:uid="{00000000-0005-0000-0000-0000AE7F0000}"/>
    <cellStyle name="Normal 45 3 4 5" xfId="32645" xr:uid="{00000000-0005-0000-0000-0000AF7F0000}"/>
    <cellStyle name="Normal 45 3 4_Lcc_inputs" xfId="32646" xr:uid="{00000000-0005-0000-0000-0000B07F0000}"/>
    <cellStyle name="Normal 45 3 5" xfId="32647" xr:uid="{00000000-0005-0000-0000-0000B17F0000}"/>
    <cellStyle name="Normal 45 3 5 2" xfId="32648" xr:uid="{00000000-0005-0000-0000-0000B27F0000}"/>
    <cellStyle name="Normal 45 3 5 2 2" xfId="32649" xr:uid="{00000000-0005-0000-0000-0000B37F0000}"/>
    <cellStyle name="Normal 45 3 5 2 3" xfId="32650" xr:uid="{00000000-0005-0000-0000-0000B47F0000}"/>
    <cellStyle name="Normal 45 3 5 3" xfId="32651" xr:uid="{00000000-0005-0000-0000-0000B57F0000}"/>
    <cellStyle name="Normal 45 3 5 4" xfId="32652" xr:uid="{00000000-0005-0000-0000-0000B67F0000}"/>
    <cellStyle name="Normal 45 3 5_Lcc_inputs" xfId="32653" xr:uid="{00000000-0005-0000-0000-0000B77F0000}"/>
    <cellStyle name="Normal 45 3 6" xfId="32654" xr:uid="{00000000-0005-0000-0000-0000B87F0000}"/>
    <cellStyle name="Normal 45 3 6 2" xfId="32655" xr:uid="{00000000-0005-0000-0000-0000B97F0000}"/>
    <cellStyle name="Normal 45 3 6 3" xfId="32656" xr:uid="{00000000-0005-0000-0000-0000BA7F0000}"/>
    <cellStyle name="Normal 45 3 7" xfId="32657" xr:uid="{00000000-0005-0000-0000-0000BB7F0000}"/>
    <cellStyle name="Normal 45 3 7 2" xfId="32658" xr:uid="{00000000-0005-0000-0000-0000BC7F0000}"/>
    <cellStyle name="Normal 45 3 8" xfId="32659" xr:uid="{00000000-0005-0000-0000-0000BD7F0000}"/>
    <cellStyle name="Normal 45 3 9" xfId="32660" xr:uid="{00000000-0005-0000-0000-0000BE7F0000}"/>
    <cellStyle name="Normal 45 3_Lcc_inputs" xfId="32661" xr:uid="{00000000-0005-0000-0000-0000BF7F0000}"/>
    <cellStyle name="Normal 45 4" xfId="32662" xr:uid="{00000000-0005-0000-0000-0000C07F0000}"/>
    <cellStyle name="Normal 45 4 2" xfId="32663" xr:uid="{00000000-0005-0000-0000-0000C17F0000}"/>
    <cellStyle name="Normal 45 4 2 2" xfId="32664" xr:uid="{00000000-0005-0000-0000-0000C27F0000}"/>
    <cellStyle name="Normal 45 4 2 2 2" xfId="32665" xr:uid="{00000000-0005-0000-0000-0000C37F0000}"/>
    <cellStyle name="Normal 45 4 2 2 2 2" xfId="32666" xr:uid="{00000000-0005-0000-0000-0000C47F0000}"/>
    <cellStyle name="Normal 45 4 2 2 2 2 2" xfId="32667" xr:uid="{00000000-0005-0000-0000-0000C57F0000}"/>
    <cellStyle name="Normal 45 4 2 2 2 3" xfId="32668" xr:uid="{00000000-0005-0000-0000-0000C67F0000}"/>
    <cellStyle name="Normal 45 4 2 2 3" xfId="32669" xr:uid="{00000000-0005-0000-0000-0000C77F0000}"/>
    <cellStyle name="Normal 45 4 2 2 3 2" xfId="32670" xr:uid="{00000000-0005-0000-0000-0000C87F0000}"/>
    <cellStyle name="Normal 45 4 2 2 3 2 2" xfId="32671" xr:uid="{00000000-0005-0000-0000-0000C97F0000}"/>
    <cellStyle name="Normal 45 4 2 2 3 3" xfId="32672" xr:uid="{00000000-0005-0000-0000-0000CA7F0000}"/>
    <cellStyle name="Normal 45 4 2 2 4" xfId="32673" xr:uid="{00000000-0005-0000-0000-0000CB7F0000}"/>
    <cellStyle name="Normal 45 4 2 2 4 2" xfId="32674" xr:uid="{00000000-0005-0000-0000-0000CC7F0000}"/>
    <cellStyle name="Normal 45 4 2 2 5" xfId="32675" xr:uid="{00000000-0005-0000-0000-0000CD7F0000}"/>
    <cellStyle name="Normal 45 4 2 2_Lcc_inputs" xfId="32676" xr:uid="{00000000-0005-0000-0000-0000CE7F0000}"/>
    <cellStyle name="Normal 45 4 2 3" xfId="32677" xr:uid="{00000000-0005-0000-0000-0000CF7F0000}"/>
    <cellStyle name="Normal 45 4 2 3 2" xfId="32678" xr:uid="{00000000-0005-0000-0000-0000D07F0000}"/>
    <cellStyle name="Normal 45 4 2 3 2 2" xfId="32679" xr:uid="{00000000-0005-0000-0000-0000D17F0000}"/>
    <cellStyle name="Normal 45 4 2 3 2 3" xfId="32680" xr:uid="{00000000-0005-0000-0000-0000D27F0000}"/>
    <cellStyle name="Normal 45 4 2 3 3" xfId="32681" xr:uid="{00000000-0005-0000-0000-0000D37F0000}"/>
    <cellStyle name="Normal 45 4 2 3 4" xfId="32682" xr:uid="{00000000-0005-0000-0000-0000D47F0000}"/>
    <cellStyle name="Normal 45 4 2 3_Lcc_inputs" xfId="32683" xr:uid="{00000000-0005-0000-0000-0000D57F0000}"/>
    <cellStyle name="Normal 45 4 2 4" xfId="32684" xr:uid="{00000000-0005-0000-0000-0000D67F0000}"/>
    <cellStyle name="Normal 45 4 2 4 2" xfId="32685" xr:uid="{00000000-0005-0000-0000-0000D77F0000}"/>
    <cellStyle name="Normal 45 4 2 4 2 2" xfId="32686" xr:uid="{00000000-0005-0000-0000-0000D87F0000}"/>
    <cellStyle name="Normal 45 4 2 4 3" xfId="32687" xr:uid="{00000000-0005-0000-0000-0000D97F0000}"/>
    <cellStyle name="Normal 45 4 2 5" xfId="32688" xr:uid="{00000000-0005-0000-0000-0000DA7F0000}"/>
    <cellStyle name="Normal 45 4 2 5 2" xfId="32689" xr:uid="{00000000-0005-0000-0000-0000DB7F0000}"/>
    <cellStyle name="Normal 45 4 2 6" xfId="32690" xr:uid="{00000000-0005-0000-0000-0000DC7F0000}"/>
    <cellStyle name="Normal 45 4 2 7" xfId="32691" xr:uid="{00000000-0005-0000-0000-0000DD7F0000}"/>
    <cellStyle name="Normal 45 4 2 8" xfId="32692" xr:uid="{00000000-0005-0000-0000-0000DE7F0000}"/>
    <cellStyle name="Normal 45 4 2_Lcc_inputs" xfId="32693" xr:uid="{00000000-0005-0000-0000-0000DF7F0000}"/>
    <cellStyle name="Normal 45 4 3" xfId="32694" xr:uid="{00000000-0005-0000-0000-0000E07F0000}"/>
    <cellStyle name="Normal 45 4 3 2" xfId="32695" xr:uid="{00000000-0005-0000-0000-0000E17F0000}"/>
    <cellStyle name="Normal 45 4 3 2 2" xfId="32696" xr:uid="{00000000-0005-0000-0000-0000E27F0000}"/>
    <cellStyle name="Normal 45 4 3 2 2 2" xfId="32697" xr:uid="{00000000-0005-0000-0000-0000E37F0000}"/>
    <cellStyle name="Normal 45 4 3 2 3" xfId="32698" xr:uid="{00000000-0005-0000-0000-0000E47F0000}"/>
    <cellStyle name="Normal 45 4 3 3" xfId="32699" xr:uid="{00000000-0005-0000-0000-0000E57F0000}"/>
    <cellStyle name="Normal 45 4 3 3 2" xfId="32700" xr:uid="{00000000-0005-0000-0000-0000E67F0000}"/>
    <cellStyle name="Normal 45 4 3 3 2 2" xfId="32701" xr:uid="{00000000-0005-0000-0000-0000E77F0000}"/>
    <cellStyle name="Normal 45 4 3 3 3" xfId="32702" xr:uid="{00000000-0005-0000-0000-0000E87F0000}"/>
    <cellStyle name="Normal 45 4 3 4" xfId="32703" xr:uid="{00000000-0005-0000-0000-0000E97F0000}"/>
    <cellStyle name="Normal 45 4 3 4 2" xfId="32704" xr:uid="{00000000-0005-0000-0000-0000EA7F0000}"/>
    <cellStyle name="Normal 45 4 3 5" xfId="32705" xr:uid="{00000000-0005-0000-0000-0000EB7F0000}"/>
    <cellStyle name="Normal 45 4 3_Lcc_inputs" xfId="32706" xr:uid="{00000000-0005-0000-0000-0000EC7F0000}"/>
    <cellStyle name="Normal 45 4 4" xfId="32707" xr:uid="{00000000-0005-0000-0000-0000ED7F0000}"/>
    <cellStyle name="Normal 45 4 4 2" xfId="32708" xr:uid="{00000000-0005-0000-0000-0000EE7F0000}"/>
    <cellStyle name="Normal 45 4 4 2 2" xfId="32709" xr:uid="{00000000-0005-0000-0000-0000EF7F0000}"/>
    <cellStyle name="Normal 45 4 4 2 3" xfId="32710" xr:uid="{00000000-0005-0000-0000-0000F07F0000}"/>
    <cellStyle name="Normal 45 4 4 3" xfId="32711" xr:uid="{00000000-0005-0000-0000-0000F17F0000}"/>
    <cellStyle name="Normal 45 4 4 4" xfId="32712" xr:uid="{00000000-0005-0000-0000-0000F27F0000}"/>
    <cellStyle name="Normal 45 4 4_Lcc_inputs" xfId="32713" xr:uid="{00000000-0005-0000-0000-0000F37F0000}"/>
    <cellStyle name="Normal 45 4 5" xfId="32714" xr:uid="{00000000-0005-0000-0000-0000F47F0000}"/>
    <cellStyle name="Normal 45 4 5 2" xfId="32715" xr:uid="{00000000-0005-0000-0000-0000F57F0000}"/>
    <cellStyle name="Normal 45 4 5 2 2" xfId="32716" xr:uid="{00000000-0005-0000-0000-0000F67F0000}"/>
    <cellStyle name="Normal 45 4 5 3" xfId="32717" xr:uid="{00000000-0005-0000-0000-0000F77F0000}"/>
    <cellStyle name="Normal 45 4 6" xfId="32718" xr:uid="{00000000-0005-0000-0000-0000F87F0000}"/>
    <cellStyle name="Normal 45 4 6 2" xfId="32719" xr:uid="{00000000-0005-0000-0000-0000F97F0000}"/>
    <cellStyle name="Normal 45 4 7" xfId="32720" xr:uid="{00000000-0005-0000-0000-0000FA7F0000}"/>
    <cellStyle name="Normal 45 4 8" xfId="32721" xr:uid="{00000000-0005-0000-0000-0000FB7F0000}"/>
    <cellStyle name="Normal 45 4 9" xfId="32722" xr:uid="{00000000-0005-0000-0000-0000FC7F0000}"/>
    <cellStyle name="Normal 45 4_Lcc_inputs" xfId="32723" xr:uid="{00000000-0005-0000-0000-0000FD7F0000}"/>
    <cellStyle name="Normal 45 5" xfId="32724" xr:uid="{00000000-0005-0000-0000-0000FE7F0000}"/>
    <cellStyle name="Normal 45 5 2" xfId="32725" xr:uid="{00000000-0005-0000-0000-0000FF7F0000}"/>
    <cellStyle name="Normal 45 5 2 2" xfId="32726" xr:uid="{00000000-0005-0000-0000-000000800000}"/>
    <cellStyle name="Normal 45 5 2 2 2" xfId="32727" xr:uid="{00000000-0005-0000-0000-000001800000}"/>
    <cellStyle name="Normal 45 5 2 2 2 2" xfId="32728" xr:uid="{00000000-0005-0000-0000-000002800000}"/>
    <cellStyle name="Normal 45 5 2 2 2 2 2" xfId="32729" xr:uid="{00000000-0005-0000-0000-000003800000}"/>
    <cellStyle name="Normal 45 5 2 2 2 3" xfId="32730" xr:uid="{00000000-0005-0000-0000-000004800000}"/>
    <cellStyle name="Normal 45 5 2 2 3" xfId="32731" xr:uid="{00000000-0005-0000-0000-000005800000}"/>
    <cellStyle name="Normal 45 5 2 2 3 2" xfId="32732" xr:uid="{00000000-0005-0000-0000-000006800000}"/>
    <cellStyle name="Normal 45 5 2 2 3 2 2" xfId="32733" xr:uid="{00000000-0005-0000-0000-000007800000}"/>
    <cellStyle name="Normal 45 5 2 2 3 3" xfId="32734" xr:uid="{00000000-0005-0000-0000-000008800000}"/>
    <cellStyle name="Normal 45 5 2 2 4" xfId="32735" xr:uid="{00000000-0005-0000-0000-000009800000}"/>
    <cellStyle name="Normal 45 5 2 2 4 2" xfId="32736" xr:uid="{00000000-0005-0000-0000-00000A800000}"/>
    <cellStyle name="Normal 45 5 2 2 5" xfId="32737" xr:uid="{00000000-0005-0000-0000-00000B800000}"/>
    <cellStyle name="Normal 45 5 2 2_Lcc_inputs" xfId="32738" xr:uid="{00000000-0005-0000-0000-00000C800000}"/>
    <cellStyle name="Normal 45 5 2 3" xfId="32739" xr:uid="{00000000-0005-0000-0000-00000D800000}"/>
    <cellStyle name="Normal 45 5 2 3 2" xfId="32740" xr:uid="{00000000-0005-0000-0000-00000E800000}"/>
    <cellStyle name="Normal 45 5 2 3 2 2" xfId="32741" xr:uid="{00000000-0005-0000-0000-00000F800000}"/>
    <cellStyle name="Normal 45 5 2 3 2 3" xfId="32742" xr:uid="{00000000-0005-0000-0000-000010800000}"/>
    <cellStyle name="Normal 45 5 2 3 3" xfId="32743" xr:uid="{00000000-0005-0000-0000-000011800000}"/>
    <cellStyle name="Normal 45 5 2 3 4" xfId="32744" xr:uid="{00000000-0005-0000-0000-000012800000}"/>
    <cellStyle name="Normal 45 5 2 3_Lcc_inputs" xfId="32745" xr:uid="{00000000-0005-0000-0000-000013800000}"/>
    <cellStyle name="Normal 45 5 2 4" xfId="32746" xr:uid="{00000000-0005-0000-0000-000014800000}"/>
    <cellStyle name="Normal 45 5 2 4 2" xfId="32747" xr:uid="{00000000-0005-0000-0000-000015800000}"/>
    <cellStyle name="Normal 45 5 2 4 2 2" xfId="32748" xr:uid="{00000000-0005-0000-0000-000016800000}"/>
    <cellStyle name="Normal 45 5 2 4 3" xfId="32749" xr:uid="{00000000-0005-0000-0000-000017800000}"/>
    <cellStyle name="Normal 45 5 2 5" xfId="32750" xr:uid="{00000000-0005-0000-0000-000018800000}"/>
    <cellStyle name="Normal 45 5 2 5 2" xfId="32751" xr:uid="{00000000-0005-0000-0000-000019800000}"/>
    <cellStyle name="Normal 45 5 2 6" xfId="32752" xr:uid="{00000000-0005-0000-0000-00001A800000}"/>
    <cellStyle name="Normal 45 5 2 7" xfId="32753" xr:uid="{00000000-0005-0000-0000-00001B800000}"/>
    <cellStyle name="Normal 45 5 2 8" xfId="32754" xr:uid="{00000000-0005-0000-0000-00001C800000}"/>
    <cellStyle name="Normal 45 5 2_Lcc_inputs" xfId="32755" xr:uid="{00000000-0005-0000-0000-00001D800000}"/>
    <cellStyle name="Normal 45 5 3" xfId="32756" xr:uid="{00000000-0005-0000-0000-00001E800000}"/>
    <cellStyle name="Normal 45 5 3 2" xfId="32757" xr:uid="{00000000-0005-0000-0000-00001F800000}"/>
    <cellStyle name="Normal 45 5 3 2 2" xfId="32758" xr:uid="{00000000-0005-0000-0000-000020800000}"/>
    <cellStyle name="Normal 45 5 3 2 2 2" xfId="32759" xr:uid="{00000000-0005-0000-0000-000021800000}"/>
    <cellStyle name="Normal 45 5 3 2 3" xfId="32760" xr:uid="{00000000-0005-0000-0000-000022800000}"/>
    <cellStyle name="Normal 45 5 3 3" xfId="32761" xr:uid="{00000000-0005-0000-0000-000023800000}"/>
    <cellStyle name="Normal 45 5 3 3 2" xfId="32762" xr:uid="{00000000-0005-0000-0000-000024800000}"/>
    <cellStyle name="Normal 45 5 3 3 2 2" xfId="32763" xr:uid="{00000000-0005-0000-0000-000025800000}"/>
    <cellStyle name="Normal 45 5 3 3 3" xfId="32764" xr:uid="{00000000-0005-0000-0000-000026800000}"/>
    <cellStyle name="Normal 45 5 3 4" xfId="32765" xr:uid="{00000000-0005-0000-0000-000027800000}"/>
    <cellStyle name="Normal 45 5 3 4 2" xfId="32766" xr:uid="{00000000-0005-0000-0000-000028800000}"/>
    <cellStyle name="Normal 45 5 3 5" xfId="32767" xr:uid="{00000000-0005-0000-0000-000029800000}"/>
    <cellStyle name="Normal 45 5 3_Lcc_inputs" xfId="32768" xr:uid="{00000000-0005-0000-0000-00002A800000}"/>
    <cellStyle name="Normal 45 5 4" xfId="32769" xr:uid="{00000000-0005-0000-0000-00002B800000}"/>
    <cellStyle name="Normal 45 5 4 2" xfId="32770" xr:uid="{00000000-0005-0000-0000-00002C800000}"/>
    <cellStyle name="Normal 45 5 4 2 2" xfId="32771" xr:uid="{00000000-0005-0000-0000-00002D800000}"/>
    <cellStyle name="Normal 45 5 4 2 3" xfId="32772" xr:uid="{00000000-0005-0000-0000-00002E800000}"/>
    <cellStyle name="Normal 45 5 4 3" xfId="32773" xr:uid="{00000000-0005-0000-0000-00002F800000}"/>
    <cellStyle name="Normal 45 5 4 4" xfId="32774" xr:uid="{00000000-0005-0000-0000-000030800000}"/>
    <cellStyle name="Normal 45 5 4_Lcc_inputs" xfId="32775" xr:uid="{00000000-0005-0000-0000-000031800000}"/>
    <cellStyle name="Normal 45 5 5" xfId="32776" xr:uid="{00000000-0005-0000-0000-000032800000}"/>
    <cellStyle name="Normal 45 5 5 2" xfId="32777" xr:uid="{00000000-0005-0000-0000-000033800000}"/>
    <cellStyle name="Normal 45 5 5 2 2" xfId="32778" xr:uid="{00000000-0005-0000-0000-000034800000}"/>
    <cellStyle name="Normal 45 5 5 3" xfId="32779" xr:uid="{00000000-0005-0000-0000-000035800000}"/>
    <cellStyle name="Normal 45 5 6" xfId="32780" xr:uid="{00000000-0005-0000-0000-000036800000}"/>
    <cellStyle name="Normal 45 5 6 2" xfId="32781" xr:uid="{00000000-0005-0000-0000-000037800000}"/>
    <cellStyle name="Normal 45 5 7" xfId="32782" xr:uid="{00000000-0005-0000-0000-000038800000}"/>
    <cellStyle name="Normal 45 5 8" xfId="32783" xr:uid="{00000000-0005-0000-0000-000039800000}"/>
    <cellStyle name="Normal 45 5 9" xfId="32784" xr:uid="{00000000-0005-0000-0000-00003A800000}"/>
    <cellStyle name="Normal 45 5_Lcc_inputs" xfId="32785" xr:uid="{00000000-0005-0000-0000-00003B800000}"/>
    <cellStyle name="Normal 45 6" xfId="32786" xr:uid="{00000000-0005-0000-0000-00003C800000}"/>
    <cellStyle name="Normal 45 6 2" xfId="32787" xr:uid="{00000000-0005-0000-0000-00003D800000}"/>
    <cellStyle name="Normal 45 6 2 2" xfId="32788" xr:uid="{00000000-0005-0000-0000-00003E800000}"/>
    <cellStyle name="Normal 45 6 2 2 2" xfId="32789" xr:uid="{00000000-0005-0000-0000-00003F800000}"/>
    <cellStyle name="Normal 45 6 2 2 2 2" xfId="32790" xr:uid="{00000000-0005-0000-0000-000040800000}"/>
    <cellStyle name="Normal 45 6 2 2 2 2 2" xfId="32791" xr:uid="{00000000-0005-0000-0000-000041800000}"/>
    <cellStyle name="Normal 45 6 2 2 2 3" xfId="32792" xr:uid="{00000000-0005-0000-0000-000042800000}"/>
    <cellStyle name="Normal 45 6 2 2 3" xfId="32793" xr:uid="{00000000-0005-0000-0000-000043800000}"/>
    <cellStyle name="Normal 45 6 2 2 3 2" xfId="32794" xr:uid="{00000000-0005-0000-0000-000044800000}"/>
    <cellStyle name="Normal 45 6 2 2 3 2 2" xfId="32795" xr:uid="{00000000-0005-0000-0000-000045800000}"/>
    <cellStyle name="Normal 45 6 2 2 3 3" xfId="32796" xr:uid="{00000000-0005-0000-0000-000046800000}"/>
    <cellStyle name="Normal 45 6 2 2 4" xfId="32797" xr:uid="{00000000-0005-0000-0000-000047800000}"/>
    <cellStyle name="Normal 45 6 2 2 4 2" xfId="32798" xr:uid="{00000000-0005-0000-0000-000048800000}"/>
    <cellStyle name="Normal 45 6 2 2 5" xfId="32799" xr:uid="{00000000-0005-0000-0000-000049800000}"/>
    <cellStyle name="Normal 45 6 2 2_Lcc_inputs" xfId="32800" xr:uid="{00000000-0005-0000-0000-00004A800000}"/>
    <cellStyle name="Normal 45 6 2 3" xfId="32801" xr:uid="{00000000-0005-0000-0000-00004B800000}"/>
    <cellStyle name="Normal 45 6 2 3 2" xfId="32802" xr:uid="{00000000-0005-0000-0000-00004C800000}"/>
    <cellStyle name="Normal 45 6 2 3 2 2" xfId="32803" xr:uid="{00000000-0005-0000-0000-00004D800000}"/>
    <cellStyle name="Normal 45 6 2 3 2 3" xfId="32804" xr:uid="{00000000-0005-0000-0000-00004E800000}"/>
    <cellStyle name="Normal 45 6 2 3 3" xfId="32805" xr:uid="{00000000-0005-0000-0000-00004F800000}"/>
    <cellStyle name="Normal 45 6 2 3 4" xfId="32806" xr:uid="{00000000-0005-0000-0000-000050800000}"/>
    <cellStyle name="Normal 45 6 2 3_Lcc_inputs" xfId="32807" xr:uid="{00000000-0005-0000-0000-000051800000}"/>
    <cellStyle name="Normal 45 6 2 4" xfId="32808" xr:uid="{00000000-0005-0000-0000-000052800000}"/>
    <cellStyle name="Normal 45 6 2 4 2" xfId="32809" xr:uid="{00000000-0005-0000-0000-000053800000}"/>
    <cellStyle name="Normal 45 6 2 4 2 2" xfId="32810" xr:uid="{00000000-0005-0000-0000-000054800000}"/>
    <cellStyle name="Normal 45 6 2 4 3" xfId="32811" xr:uid="{00000000-0005-0000-0000-000055800000}"/>
    <cellStyle name="Normal 45 6 2 5" xfId="32812" xr:uid="{00000000-0005-0000-0000-000056800000}"/>
    <cellStyle name="Normal 45 6 2 5 2" xfId="32813" xr:uid="{00000000-0005-0000-0000-000057800000}"/>
    <cellStyle name="Normal 45 6 2 6" xfId="32814" xr:uid="{00000000-0005-0000-0000-000058800000}"/>
    <cellStyle name="Normal 45 6 2 7" xfId="32815" xr:uid="{00000000-0005-0000-0000-000059800000}"/>
    <cellStyle name="Normal 45 6 2 8" xfId="32816" xr:uid="{00000000-0005-0000-0000-00005A800000}"/>
    <cellStyle name="Normal 45 6 2_Lcc_inputs" xfId="32817" xr:uid="{00000000-0005-0000-0000-00005B800000}"/>
    <cellStyle name="Normal 45 6 3" xfId="32818" xr:uid="{00000000-0005-0000-0000-00005C800000}"/>
    <cellStyle name="Normal 45 6 3 2" xfId="32819" xr:uid="{00000000-0005-0000-0000-00005D800000}"/>
    <cellStyle name="Normal 45 6 3 2 2" xfId="32820" xr:uid="{00000000-0005-0000-0000-00005E800000}"/>
    <cellStyle name="Normal 45 6 3 2 2 2" xfId="32821" xr:uid="{00000000-0005-0000-0000-00005F800000}"/>
    <cellStyle name="Normal 45 6 3 2 3" xfId="32822" xr:uid="{00000000-0005-0000-0000-000060800000}"/>
    <cellStyle name="Normal 45 6 3 3" xfId="32823" xr:uid="{00000000-0005-0000-0000-000061800000}"/>
    <cellStyle name="Normal 45 6 3 3 2" xfId="32824" xr:uid="{00000000-0005-0000-0000-000062800000}"/>
    <cellStyle name="Normal 45 6 3 3 2 2" xfId="32825" xr:uid="{00000000-0005-0000-0000-000063800000}"/>
    <cellStyle name="Normal 45 6 3 3 3" xfId="32826" xr:uid="{00000000-0005-0000-0000-000064800000}"/>
    <cellStyle name="Normal 45 6 3 4" xfId="32827" xr:uid="{00000000-0005-0000-0000-000065800000}"/>
    <cellStyle name="Normal 45 6 3 4 2" xfId="32828" xr:uid="{00000000-0005-0000-0000-000066800000}"/>
    <cellStyle name="Normal 45 6 3 5" xfId="32829" xr:uid="{00000000-0005-0000-0000-000067800000}"/>
    <cellStyle name="Normal 45 6 3_Lcc_inputs" xfId="32830" xr:uid="{00000000-0005-0000-0000-000068800000}"/>
    <cellStyle name="Normal 45 6 4" xfId="32831" xr:uid="{00000000-0005-0000-0000-000069800000}"/>
    <cellStyle name="Normal 45 6 4 2" xfId="32832" xr:uid="{00000000-0005-0000-0000-00006A800000}"/>
    <cellStyle name="Normal 45 6 4 2 2" xfId="32833" xr:uid="{00000000-0005-0000-0000-00006B800000}"/>
    <cellStyle name="Normal 45 6 4 2 3" xfId="32834" xr:uid="{00000000-0005-0000-0000-00006C800000}"/>
    <cellStyle name="Normal 45 6 4 3" xfId="32835" xr:uid="{00000000-0005-0000-0000-00006D800000}"/>
    <cellStyle name="Normal 45 6 4 4" xfId="32836" xr:uid="{00000000-0005-0000-0000-00006E800000}"/>
    <cellStyle name="Normal 45 6 4_Lcc_inputs" xfId="32837" xr:uid="{00000000-0005-0000-0000-00006F800000}"/>
    <cellStyle name="Normal 45 6 5" xfId="32838" xr:uid="{00000000-0005-0000-0000-000070800000}"/>
    <cellStyle name="Normal 45 6 5 2" xfId="32839" xr:uid="{00000000-0005-0000-0000-000071800000}"/>
    <cellStyle name="Normal 45 6 5 2 2" xfId="32840" xr:uid="{00000000-0005-0000-0000-000072800000}"/>
    <cellStyle name="Normal 45 6 5 3" xfId="32841" xr:uid="{00000000-0005-0000-0000-000073800000}"/>
    <cellStyle name="Normal 45 6 6" xfId="32842" xr:uid="{00000000-0005-0000-0000-000074800000}"/>
    <cellStyle name="Normal 45 6 6 2" xfId="32843" xr:uid="{00000000-0005-0000-0000-000075800000}"/>
    <cellStyle name="Normal 45 6 7" xfId="32844" xr:uid="{00000000-0005-0000-0000-000076800000}"/>
    <cellStyle name="Normal 45 6 8" xfId="32845" xr:uid="{00000000-0005-0000-0000-000077800000}"/>
    <cellStyle name="Normal 45 6 9" xfId="32846" xr:uid="{00000000-0005-0000-0000-000078800000}"/>
    <cellStyle name="Normal 45 6_Lcc_inputs" xfId="32847" xr:uid="{00000000-0005-0000-0000-000079800000}"/>
    <cellStyle name="Normal 45 7" xfId="32848" xr:uid="{00000000-0005-0000-0000-00007A800000}"/>
    <cellStyle name="Normal 45 7 2" xfId="32849" xr:uid="{00000000-0005-0000-0000-00007B800000}"/>
    <cellStyle name="Normal 45 7 2 2" xfId="32850" xr:uid="{00000000-0005-0000-0000-00007C800000}"/>
    <cellStyle name="Normal 45 7 2 2 2" xfId="32851" xr:uid="{00000000-0005-0000-0000-00007D800000}"/>
    <cellStyle name="Normal 45 7 2 2 2 2" xfId="32852" xr:uid="{00000000-0005-0000-0000-00007E800000}"/>
    <cellStyle name="Normal 45 7 2 2 2 2 2" xfId="32853" xr:uid="{00000000-0005-0000-0000-00007F800000}"/>
    <cellStyle name="Normal 45 7 2 2 2 3" xfId="32854" xr:uid="{00000000-0005-0000-0000-000080800000}"/>
    <cellStyle name="Normal 45 7 2 2 3" xfId="32855" xr:uid="{00000000-0005-0000-0000-000081800000}"/>
    <cellStyle name="Normal 45 7 2 2 3 2" xfId="32856" xr:uid="{00000000-0005-0000-0000-000082800000}"/>
    <cellStyle name="Normal 45 7 2 2 3 2 2" xfId="32857" xr:uid="{00000000-0005-0000-0000-000083800000}"/>
    <cellStyle name="Normal 45 7 2 2 3 3" xfId="32858" xr:uid="{00000000-0005-0000-0000-000084800000}"/>
    <cellStyle name="Normal 45 7 2 2 4" xfId="32859" xr:uid="{00000000-0005-0000-0000-000085800000}"/>
    <cellStyle name="Normal 45 7 2 2 4 2" xfId="32860" xr:uid="{00000000-0005-0000-0000-000086800000}"/>
    <cellStyle name="Normal 45 7 2 2 5" xfId="32861" xr:uid="{00000000-0005-0000-0000-000087800000}"/>
    <cellStyle name="Normal 45 7 2 2_Lcc_inputs" xfId="32862" xr:uid="{00000000-0005-0000-0000-000088800000}"/>
    <cellStyle name="Normal 45 7 2 3" xfId="32863" xr:uid="{00000000-0005-0000-0000-000089800000}"/>
    <cellStyle name="Normal 45 7 2 3 2" xfId="32864" xr:uid="{00000000-0005-0000-0000-00008A800000}"/>
    <cellStyle name="Normal 45 7 2 3 2 2" xfId="32865" xr:uid="{00000000-0005-0000-0000-00008B800000}"/>
    <cellStyle name="Normal 45 7 2 3 2 3" xfId="32866" xr:uid="{00000000-0005-0000-0000-00008C800000}"/>
    <cellStyle name="Normal 45 7 2 3 3" xfId="32867" xr:uid="{00000000-0005-0000-0000-00008D800000}"/>
    <cellStyle name="Normal 45 7 2 3 4" xfId="32868" xr:uid="{00000000-0005-0000-0000-00008E800000}"/>
    <cellStyle name="Normal 45 7 2 3_Lcc_inputs" xfId="32869" xr:uid="{00000000-0005-0000-0000-00008F800000}"/>
    <cellStyle name="Normal 45 7 2 4" xfId="32870" xr:uid="{00000000-0005-0000-0000-000090800000}"/>
    <cellStyle name="Normal 45 7 2 4 2" xfId="32871" xr:uid="{00000000-0005-0000-0000-000091800000}"/>
    <cellStyle name="Normal 45 7 2 4 2 2" xfId="32872" xr:uid="{00000000-0005-0000-0000-000092800000}"/>
    <cellStyle name="Normal 45 7 2 4 3" xfId="32873" xr:uid="{00000000-0005-0000-0000-000093800000}"/>
    <cellStyle name="Normal 45 7 2 5" xfId="32874" xr:uid="{00000000-0005-0000-0000-000094800000}"/>
    <cellStyle name="Normal 45 7 2 5 2" xfId="32875" xr:uid="{00000000-0005-0000-0000-000095800000}"/>
    <cellStyle name="Normal 45 7 2 6" xfId="32876" xr:uid="{00000000-0005-0000-0000-000096800000}"/>
    <cellStyle name="Normal 45 7 2 7" xfId="32877" xr:uid="{00000000-0005-0000-0000-000097800000}"/>
    <cellStyle name="Normal 45 7 2 8" xfId="32878" xr:uid="{00000000-0005-0000-0000-000098800000}"/>
    <cellStyle name="Normal 45 7 2_Lcc_inputs" xfId="32879" xr:uid="{00000000-0005-0000-0000-000099800000}"/>
    <cellStyle name="Normal 45 7 3" xfId="32880" xr:uid="{00000000-0005-0000-0000-00009A800000}"/>
    <cellStyle name="Normal 45 7 3 2" xfId="32881" xr:uid="{00000000-0005-0000-0000-00009B800000}"/>
    <cellStyle name="Normal 45 7 3 2 2" xfId="32882" xr:uid="{00000000-0005-0000-0000-00009C800000}"/>
    <cellStyle name="Normal 45 7 3 2 2 2" xfId="32883" xr:uid="{00000000-0005-0000-0000-00009D800000}"/>
    <cellStyle name="Normal 45 7 3 2 3" xfId="32884" xr:uid="{00000000-0005-0000-0000-00009E800000}"/>
    <cellStyle name="Normal 45 7 3 3" xfId="32885" xr:uid="{00000000-0005-0000-0000-00009F800000}"/>
    <cellStyle name="Normal 45 7 3 3 2" xfId="32886" xr:uid="{00000000-0005-0000-0000-0000A0800000}"/>
    <cellStyle name="Normal 45 7 3 3 2 2" xfId="32887" xr:uid="{00000000-0005-0000-0000-0000A1800000}"/>
    <cellStyle name="Normal 45 7 3 3 3" xfId="32888" xr:uid="{00000000-0005-0000-0000-0000A2800000}"/>
    <cellStyle name="Normal 45 7 3 4" xfId="32889" xr:uid="{00000000-0005-0000-0000-0000A3800000}"/>
    <cellStyle name="Normal 45 7 3 4 2" xfId="32890" xr:uid="{00000000-0005-0000-0000-0000A4800000}"/>
    <cellStyle name="Normal 45 7 3 5" xfId="32891" xr:uid="{00000000-0005-0000-0000-0000A5800000}"/>
    <cellStyle name="Normal 45 7 3_Lcc_inputs" xfId="32892" xr:uid="{00000000-0005-0000-0000-0000A6800000}"/>
    <cellStyle name="Normal 45 7 4" xfId="32893" xr:uid="{00000000-0005-0000-0000-0000A7800000}"/>
    <cellStyle name="Normal 45 7 4 2" xfId="32894" xr:uid="{00000000-0005-0000-0000-0000A8800000}"/>
    <cellStyle name="Normal 45 7 4 2 2" xfId="32895" xr:uid="{00000000-0005-0000-0000-0000A9800000}"/>
    <cellStyle name="Normal 45 7 4 2 3" xfId="32896" xr:uid="{00000000-0005-0000-0000-0000AA800000}"/>
    <cellStyle name="Normal 45 7 4 3" xfId="32897" xr:uid="{00000000-0005-0000-0000-0000AB800000}"/>
    <cellStyle name="Normal 45 7 4 4" xfId="32898" xr:uid="{00000000-0005-0000-0000-0000AC800000}"/>
    <cellStyle name="Normal 45 7 4_Lcc_inputs" xfId="32899" xr:uid="{00000000-0005-0000-0000-0000AD800000}"/>
    <cellStyle name="Normal 45 7 5" xfId="32900" xr:uid="{00000000-0005-0000-0000-0000AE800000}"/>
    <cellStyle name="Normal 45 7 5 2" xfId="32901" xr:uid="{00000000-0005-0000-0000-0000AF800000}"/>
    <cellStyle name="Normal 45 7 5 2 2" xfId="32902" xr:uid="{00000000-0005-0000-0000-0000B0800000}"/>
    <cellStyle name="Normal 45 7 5 3" xfId="32903" xr:uid="{00000000-0005-0000-0000-0000B1800000}"/>
    <cellStyle name="Normal 45 7 6" xfId="32904" xr:uid="{00000000-0005-0000-0000-0000B2800000}"/>
    <cellStyle name="Normal 45 7 6 2" xfId="32905" xr:uid="{00000000-0005-0000-0000-0000B3800000}"/>
    <cellStyle name="Normal 45 7 7" xfId="32906" xr:uid="{00000000-0005-0000-0000-0000B4800000}"/>
    <cellStyle name="Normal 45 7 8" xfId="32907" xr:uid="{00000000-0005-0000-0000-0000B5800000}"/>
    <cellStyle name="Normal 45 7 9" xfId="32908" xr:uid="{00000000-0005-0000-0000-0000B6800000}"/>
    <cellStyle name="Normal 45 7_Lcc_inputs" xfId="32909" xr:uid="{00000000-0005-0000-0000-0000B7800000}"/>
    <cellStyle name="Normal 45 8" xfId="32910" xr:uid="{00000000-0005-0000-0000-0000B8800000}"/>
    <cellStyle name="Normal 45 8 2" xfId="32911" xr:uid="{00000000-0005-0000-0000-0000B9800000}"/>
    <cellStyle name="Normal 45 8 2 2" xfId="32912" xr:uid="{00000000-0005-0000-0000-0000BA800000}"/>
    <cellStyle name="Normal 45 8 2 2 2" xfId="32913" xr:uid="{00000000-0005-0000-0000-0000BB800000}"/>
    <cellStyle name="Normal 45 8 2 2 2 2" xfId="32914" xr:uid="{00000000-0005-0000-0000-0000BC800000}"/>
    <cellStyle name="Normal 45 8 2 2 3" xfId="32915" xr:uid="{00000000-0005-0000-0000-0000BD800000}"/>
    <cellStyle name="Normal 45 8 2 3" xfId="32916" xr:uid="{00000000-0005-0000-0000-0000BE800000}"/>
    <cellStyle name="Normal 45 8 2 3 2" xfId="32917" xr:uid="{00000000-0005-0000-0000-0000BF800000}"/>
    <cellStyle name="Normal 45 8 2 3 2 2" xfId="32918" xr:uid="{00000000-0005-0000-0000-0000C0800000}"/>
    <cellStyle name="Normal 45 8 2 3 3" xfId="32919" xr:uid="{00000000-0005-0000-0000-0000C1800000}"/>
    <cellStyle name="Normal 45 8 2 4" xfId="32920" xr:uid="{00000000-0005-0000-0000-0000C2800000}"/>
    <cellStyle name="Normal 45 8 2 4 2" xfId="32921" xr:uid="{00000000-0005-0000-0000-0000C3800000}"/>
    <cellStyle name="Normal 45 8 2 5" xfId="32922" xr:uid="{00000000-0005-0000-0000-0000C4800000}"/>
    <cellStyle name="Normal 45 8 2_Lcc_inputs" xfId="32923" xr:uid="{00000000-0005-0000-0000-0000C5800000}"/>
    <cellStyle name="Normal 45 8 3" xfId="32924" xr:uid="{00000000-0005-0000-0000-0000C6800000}"/>
    <cellStyle name="Normal 45 8 3 2" xfId="32925" xr:uid="{00000000-0005-0000-0000-0000C7800000}"/>
    <cellStyle name="Normal 45 8 3 2 2" xfId="32926" xr:uid="{00000000-0005-0000-0000-0000C8800000}"/>
    <cellStyle name="Normal 45 8 3 2 3" xfId="32927" xr:uid="{00000000-0005-0000-0000-0000C9800000}"/>
    <cellStyle name="Normal 45 8 3 3" xfId="32928" xr:uid="{00000000-0005-0000-0000-0000CA800000}"/>
    <cellStyle name="Normal 45 8 3 4" xfId="32929" xr:uid="{00000000-0005-0000-0000-0000CB800000}"/>
    <cellStyle name="Normal 45 8 3_Lcc_inputs" xfId="32930" xr:uid="{00000000-0005-0000-0000-0000CC800000}"/>
    <cellStyle name="Normal 45 8 4" xfId="32931" xr:uid="{00000000-0005-0000-0000-0000CD800000}"/>
    <cellStyle name="Normal 45 8 4 2" xfId="32932" xr:uid="{00000000-0005-0000-0000-0000CE800000}"/>
    <cellStyle name="Normal 45 8 4 2 2" xfId="32933" xr:uid="{00000000-0005-0000-0000-0000CF800000}"/>
    <cellStyle name="Normal 45 8 4 3" xfId="32934" xr:uid="{00000000-0005-0000-0000-0000D0800000}"/>
    <cellStyle name="Normal 45 8 5" xfId="32935" xr:uid="{00000000-0005-0000-0000-0000D1800000}"/>
    <cellStyle name="Normal 45 8 5 2" xfId="32936" xr:uid="{00000000-0005-0000-0000-0000D2800000}"/>
    <cellStyle name="Normal 45 8 6" xfId="32937" xr:uid="{00000000-0005-0000-0000-0000D3800000}"/>
    <cellStyle name="Normal 45 8 7" xfId="32938" xr:uid="{00000000-0005-0000-0000-0000D4800000}"/>
    <cellStyle name="Normal 45 8 8" xfId="32939" xr:uid="{00000000-0005-0000-0000-0000D5800000}"/>
    <cellStyle name="Normal 45 8_Lcc_inputs" xfId="32940" xr:uid="{00000000-0005-0000-0000-0000D6800000}"/>
    <cellStyle name="Normal 45 9" xfId="32941" xr:uid="{00000000-0005-0000-0000-0000D7800000}"/>
    <cellStyle name="Normal 45 9 2" xfId="32942" xr:uid="{00000000-0005-0000-0000-0000D8800000}"/>
    <cellStyle name="Normal 45 9 2 2" xfId="32943" xr:uid="{00000000-0005-0000-0000-0000D9800000}"/>
    <cellStyle name="Normal 45 9 2 2 2" xfId="32944" xr:uid="{00000000-0005-0000-0000-0000DA800000}"/>
    <cellStyle name="Normal 45 9 2 2 2 2" xfId="32945" xr:uid="{00000000-0005-0000-0000-0000DB800000}"/>
    <cellStyle name="Normal 45 9 2 2 3" xfId="32946" xr:uid="{00000000-0005-0000-0000-0000DC800000}"/>
    <cellStyle name="Normal 45 9 2 3" xfId="32947" xr:uid="{00000000-0005-0000-0000-0000DD800000}"/>
    <cellStyle name="Normal 45 9 2 3 2" xfId="32948" xr:uid="{00000000-0005-0000-0000-0000DE800000}"/>
    <cellStyle name="Normal 45 9 2 3 2 2" xfId="32949" xr:uid="{00000000-0005-0000-0000-0000DF800000}"/>
    <cellStyle name="Normal 45 9 2 3 3" xfId="32950" xr:uid="{00000000-0005-0000-0000-0000E0800000}"/>
    <cellStyle name="Normal 45 9 2 4" xfId="32951" xr:uid="{00000000-0005-0000-0000-0000E1800000}"/>
    <cellStyle name="Normal 45 9 2 4 2" xfId="32952" xr:uid="{00000000-0005-0000-0000-0000E2800000}"/>
    <cellStyle name="Normal 45 9 2 5" xfId="32953" xr:uid="{00000000-0005-0000-0000-0000E3800000}"/>
    <cellStyle name="Normal 45 9 2_Lcc_inputs" xfId="32954" xr:uid="{00000000-0005-0000-0000-0000E4800000}"/>
    <cellStyle name="Normal 45 9 3" xfId="32955" xr:uid="{00000000-0005-0000-0000-0000E5800000}"/>
    <cellStyle name="Normal 45 9 3 2" xfId="32956" xr:uid="{00000000-0005-0000-0000-0000E6800000}"/>
    <cellStyle name="Normal 45 9 3 2 2" xfId="32957" xr:uid="{00000000-0005-0000-0000-0000E7800000}"/>
    <cellStyle name="Normal 45 9 3 2 3" xfId="32958" xr:uid="{00000000-0005-0000-0000-0000E8800000}"/>
    <cellStyle name="Normal 45 9 3 3" xfId="32959" xr:uid="{00000000-0005-0000-0000-0000E9800000}"/>
    <cellStyle name="Normal 45 9 3 4" xfId="32960" xr:uid="{00000000-0005-0000-0000-0000EA800000}"/>
    <cellStyle name="Normal 45 9 3_Lcc_inputs" xfId="32961" xr:uid="{00000000-0005-0000-0000-0000EB800000}"/>
    <cellStyle name="Normal 45 9 4" xfId="32962" xr:uid="{00000000-0005-0000-0000-0000EC800000}"/>
    <cellStyle name="Normal 45 9 4 2" xfId="32963" xr:uid="{00000000-0005-0000-0000-0000ED800000}"/>
    <cellStyle name="Normal 45 9 4 2 2" xfId="32964" xr:uid="{00000000-0005-0000-0000-0000EE800000}"/>
    <cellStyle name="Normal 45 9 4 3" xfId="32965" xr:uid="{00000000-0005-0000-0000-0000EF800000}"/>
    <cellStyle name="Normal 45 9 5" xfId="32966" xr:uid="{00000000-0005-0000-0000-0000F0800000}"/>
    <cellStyle name="Normal 45 9 5 2" xfId="32967" xr:uid="{00000000-0005-0000-0000-0000F1800000}"/>
    <cellStyle name="Normal 45 9 6" xfId="32968" xr:uid="{00000000-0005-0000-0000-0000F2800000}"/>
    <cellStyle name="Normal 45 9 7" xfId="32969" xr:uid="{00000000-0005-0000-0000-0000F3800000}"/>
    <cellStyle name="Normal 45 9 8" xfId="32970" xr:uid="{00000000-0005-0000-0000-0000F4800000}"/>
    <cellStyle name="Normal 45 9_Lcc_inputs" xfId="32971" xr:uid="{00000000-0005-0000-0000-0000F5800000}"/>
    <cellStyle name="Normal 45_Lcc_inputs" xfId="32972" xr:uid="{00000000-0005-0000-0000-0000F6800000}"/>
    <cellStyle name="Normal 46" xfId="32973" xr:uid="{00000000-0005-0000-0000-0000F7800000}"/>
    <cellStyle name="Normal 46 10" xfId="32974" xr:uid="{00000000-0005-0000-0000-0000F8800000}"/>
    <cellStyle name="Normal 46 10 2" xfId="32975" xr:uid="{00000000-0005-0000-0000-0000F9800000}"/>
    <cellStyle name="Normal 46 10 2 2" xfId="32976" xr:uid="{00000000-0005-0000-0000-0000FA800000}"/>
    <cellStyle name="Normal 46 10 2 2 2" xfId="32977" xr:uid="{00000000-0005-0000-0000-0000FB800000}"/>
    <cellStyle name="Normal 46 10 2 2 3" xfId="32978" xr:uid="{00000000-0005-0000-0000-0000FC800000}"/>
    <cellStyle name="Normal 46 10 2 3" xfId="32979" xr:uid="{00000000-0005-0000-0000-0000FD800000}"/>
    <cellStyle name="Normal 46 10 2 4" xfId="32980" xr:uid="{00000000-0005-0000-0000-0000FE800000}"/>
    <cellStyle name="Normal 46 10 2_Lcc_inputs" xfId="32981" xr:uid="{00000000-0005-0000-0000-0000FF800000}"/>
    <cellStyle name="Normal 46 10 3" xfId="32982" xr:uid="{00000000-0005-0000-0000-000000810000}"/>
    <cellStyle name="Normal 46 10 3 2" xfId="32983" xr:uid="{00000000-0005-0000-0000-000001810000}"/>
    <cellStyle name="Normal 46 10 3 2 2" xfId="32984" xr:uid="{00000000-0005-0000-0000-000002810000}"/>
    <cellStyle name="Normal 46 10 3 3" xfId="32985" xr:uid="{00000000-0005-0000-0000-000003810000}"/>
    <cellStyle name="Normal 46 10 4" xfId="32986" xr:uid="{00000000-0005-0000-0000-000004810000}"/>
    <cellStyle name="Normal 46 10 4 2" xfId="32987" xr:uid="{00000000-0005-0000-0000-000005810000}"/>
    <cellStyle name="Normal 46 10 5" xfId="32988" xr:uid="{00000000-0005-0000-0000-000006810000}"/>
    <cellStyle name="Normal 46 10 6" xfId="32989" xr:uid="{00000000-0005-0000-0000-000007810000}"/>
    <cellStyle name="Normal 46 10 7" xfId="32990" xr:uid="{00000000-0005-0000-0000-000008810000}"/>
    <cellStyle name="Normal 46 10_Lcc_inputs" xfId="32991" xr:uid="{00000000-0005-0000-0000-000009810000}"/>
    <cellStyle name="Normal 46 11" xfId="32992" xr:uid="{00000000-0005-0000-0000-00000A810000}"/>
    <cellStyle name="Normal 46 11 2" xfId="32993" xr:uid="{00000000-0005-0000-0000-00000B810000}"/>
    <cellStyle name="Normal 46 11 2 2" xfId="32994" xr:uid="{00000000-0005-0000-0000-00000C810000}"/>
    <cellStyle name="Normal 46 11 2 3" xfId="32995" xr:uid="{00000000-0005-0000-0000-00000D810000}"/>
    <cellStyle name="Normal 46 11 3" xfId="32996" xr:uid="{00000000-0005-0000-0000-00000E810000}"/>
    <cellStyle name="Normal 46 11 3 2" xfId="32997" xr:uid="{00000000-0005-0000-0000-00000F810000}"/>
    <cellStyle name="Normal 46 11 4" xfId="32998" xr:uid="{00000000-0005-0000-0000-000010810000}"/>
    <cellStyle name="Normal 46 11 5" xfId="32999" xr:uid="{00000000-0005-0000-0000-000011810000}"/>
    <cellStyle name="Normal 46 11_Lcc_inputs" xfId="33000" xr:uid="{00000000-0005-0000-0000-000012810000}"/>
    <cellStyle name="Normal 46 12" xfId="33001" xr:uid="{00000000-0005-0000-0000-000013810000}"/>
    <cellStyle name="Normal 46 12 2" xfId="33002" xr:uid="{00000000-0005-0000-0000-000014810000}"/>
    <cellStyle name="Normal 46 12 2 2" xfId="33003" xr:uid="{00000000-0005-0000-0000-000015810000}"/>
    <cellStyle name="Normal 46 12 2 3" xfId="33004" xr:uid="{00000000-0005-0000-0000-000016810000}"/>
    <cellStyle name="Normal 46 12 3" xfId="33005" xr:uid="{00000000-0005-0000-0000-000017810000}"/>
    <cellStyle name="Normal 46 12 4" xfId="33006" xr:uid="{00000000-0005-0000-0000-000018810000}"/>
    <cellStyle name="Normal 46 12_Lcc_inputs" xfId="33007" xr:uid="{00000000-0005-0000-0000-000019810000}"/>
    <cellStyle name="Normal 46 13" xfId="33008" xr:uid="{00000000-0005-0000-0000-00001A810000}"/>
    <cellStyle name="Normal 46 13 2" xfId="33009" xr:uid="{00000000-0005-0000-0000-00001B810000}"/>
    <cellStyle name="Normal 46 13 3" xfId="33010" xr:uid="{00000000-0005-0000-0000-00001C810000}"/>
    <cellStyle name="Normal 46 14" xfId="33011" xr:uid="{00000000-0005-0000-0000-00001D810000}"/>
    <cellStyle name="Normal 46 14 2" xfId="33012" xr:uid="{00000000-0005-0000-0000-00001E810000}"/>
    <cellStyle name="Normal 46 15" xfId="33013" xr:uid="{00000000-0005-0000-0000-00001F810000}"/>
    <cellStyle name="Normal 46 16" xfId="33014" xr:uid="{00000000-0005-0000-0000-000020810000}"/>
    <cellStyle name="Normal 46 2" xfId="33015" xr:uid="{00000000-0005-0000-0000-000021810000}"/>
    <cellStyle name="Normal 46 2 10" xfId="33016" xr:uid="{00000000-0005-0000-0000-000022810000}"/>
    <cellStyle name="Normal 46 2 2" xfId="33017" xr:uid="{00000000-0005-0000-0000-000023810000}"/>
    <cellStyle name="Normal 46 2 2 2" xfId="33018" xr:uid="{00000000-0005-0000-0000-000024810000}"/>
    <cellStyle name="Normal 46 2 2 2 2" xfId="33019" xr:uid="{00000000-0005-0000-0000-000025810000}"/>
    <cellStyle name="Normal 46 2 2 2 2 2" xfId="33020" xr:uid="{00000000-0005-0000-0000-000026810000}"/>
    <cellStyle name="Normal 46 2 2 2 2 2 2" xfId="33021" xr:uid="{00000000-0005-0000-0000-000027810000}"/>
    <cellStyle name="Normal 46 2 2 2 2 3" xfId="33022" xr:uid="{00000000-0005-0000-0000-000028810000}"/>
    <cellStyle name="Normal 46 2 2 2 3" xfId="33023" xr:uid="{00000000-0005-0000-0000-000029810000}"/>
    <cellStyle name="Normal 46 2 2 2 3 2" xfId="33024" xr:uid="{00000000-0005-0000-0000-00002A810000}"/>
    <cellStyle name="Normal 46 2 2 2 3 2 2" xfId="33025" xr:uid="{00000000-0005-0000-0000-00002B810000}"/>
    <cellStyle name="Normal 46 2 2 2 3 3" xfId="33026" xr:uid="{00000000-0005-0000-0000-00002C810000}"/>
    <cellStyle name="Normal 46 2 2 2 4" xfId="33027" xr:uid="{00000000-0005-0000-0000-00002D810000}"/>
    <cellStyle name="Normal 46 2 2 2 4 2" xfId="33028" xr:uid="{00000000-0005-0000-0000-00002E810000}"/>
    <cellStyle name="Normal 46 2 2 2 5" xfId="33029" xr:uid="{00000000-0005-0000-0000-00002F810000}"/>
    <cellStyle name="Normal 46 2 2 2_Lcc_inputs" xfId="33030" xr:uid="{00000000-0005-0000-0000-000030810000}"/>
    <cellStyle name="Normal 46 2 2 3" xfId="33031" xr:uid="{00000000-0005-0000-0000-000031810000}"/>
    <cellStyle name="Normal 46 2 2 3 2" xfId="33032" xr:uid="{00000000-0005-0000-0000-000032810000}"/>
    <cellStyle name="Normal 46 2 2 3 2 2" xfId="33033" xr:uid="{00000000-0005-0000-0000-000033810000}"/>
    <cellStyle name="Normal 46 2 2 3 2 3" xfId="33034" xr:uid="{00000000-0005-0000-0000-000034810000}"/>
    <cellStyle name="Normal 46 2 2 3 3" xfId="33035" xr:uid="{00000000-0005-0000-0000-000035810000}"/>
    <cellStyle name="Normal 46 2 2 3 4" xfId="33036" xr:uid="{00000000-0005-0000-0000-000036810000}"/>
    <cellStyle name="Normal 46 2 2 3_Lcc_inputs" xfId="33037" xr:uid="{00000000-0005-0000-0000-000037810000}"/>
    <cellStyle name="Normal 46 2 2 4" xfId="33038" xr:uid="{00000000-0005-0000-0000-000038810000}"/>
    <cellStyle name="Normal 46 2 2 4 2" xfId="33039" xr:uid="{00000000-0005-0000-0000-000039810000}"/>
    <cellStyle name="Normal 46 2 2 4 2 2" xfId="33040" xr:uid="{00000000-0005-0000-0000-00003A810000}"/>
    <cellStyle name="Normal 46 2 2 4 3" xfId="33041" xr:uid="{00000000-0005-0000-0000-00003B810000}"/>
    <cellStyle name="Normal 46 2 2 5" xfId="33042" xr:uid="{00000000-0005-0000-0000-00003C810000}"/>
    <cellStyle name="Normal 46 2 2 5 2" xfId="33043" xr:uid="{00000000-0005-0000-0000-00003D810000}"/>
    <cellStyle name="Normal 46 2 2 6" xfId="33044" xr:uid="{00000000-0005-0000-0000-00003E810000}"/>
    <cellStyle name="Normal 46 2 2 7" xfId="33045" xr:uid="{00000000-0005-0000-0000-00003F810000}"/>
    <cellStyle name="Normal 46 2 2 8" xfId="33046" xr:uid="{00000000-0005-0000-0000-000040810000}"/>
    <cellStyle name="Normal 46 2 2_Lcc_inputs" xfId="33047" xr:uid="{00000000-0005-0000-0000-000041810000}"/>
    <cellStyle name="Normal 46 2 3" xfId="33048" xr:uid="{00000000-0005-0000-0000-000042810000}"/>
    <cellStyle name="Normal 46 2 3 2" xfId="33049" xr:uid="{00000000-0005-0000-0000-000043810000}"/>
    <cellStyle name="Normal 46 2 3 2 2" xfId="33050" xr:uid="{00000000-0005-0000-0000-000044810000}"/>
    <cellStyle name="Normal 46 2 3 2 2 2" xfId="33051" xr:uid="{00000000-0005-0000-0000-000045810000}"/>
    <cellStyle name="Normal 46 2 3 2 2 3" xfId="33052" xr:uid="{00000000-0005-0000-0000-000046810000}"/>
    <cellStyle name="Normal 46 2 3 2 3" xfId="33053" xr:uid="{00000000-0005-0000-0000-000047810000}"/>
    <cellStyle name="Normal 46 2 3 2 4" xfId="33054" xr:uid="{00000000-0005-0000-0000-000048810000}"/>
    <cellStyle name="Normal 46 2 3 2_Lcc_inputs" xfId="33055" xr:uid="{00000000-0005-0000-0000-000049810000}"/>
    <cellStyle name="Normal 46 2 3 3" xfId="33056" xr:uid="{00000000-0005-0000-0000-00004A810000}"/>
    <cellStyle name="Normal 46 2 3 3 2" xfId="33057" xr:uid="{00000000-0005-0000-0000-00004B810000}"/>
    <cellStyle name="Normal 46 2 3 3 2 2" xfId="33058" xr:uid="{00000000-0005-0000-0000-00004C810000}"/>
    <cellStyle name="Normal 46 2 3 3 3" xfId="33059" xr:uid="{00000000-0005-0000-0000-00004D810000}"/>
    <cellStyle name="Normal 46 2 3 4" xfId="33060" xr:uid="{00000000-0005-0000-0000-00004E810000}"/>
    <cellStyle name="Normal 46 2 3 4 2" xfId="33061" xr:uid="{00000000-0005-0000-0000-00004F810000}"/>
    <cellStyle name="Normal 46 2 3 5" xfId="33062" xr:uid="{00000000-0005-0000-0000-000050810000}"/>
    <cellStyle name="Normal 46 2 3 6" xfId="33063" xr:uid="{00000000-0005-0000-0000-000051810000}"/>
    <cellStyle name="Normal 46 2 3 7" xfId="33064" xr:uid="{00000000-0005-0000-0000-000052810000}"/>
    <cellStyle name="Normal 46 2 3_Lcc_inputs" xfId="33065" xr:uid="{00000000-0005-0000-0000-000053810000}"/>
    <cellStyle name="Normal 46 2 4" xfId="33066" xr:uid="{00000000-0005-0000-0000-000054810000}"/>
    <cellStyle name="Normal 46 2 4 2" xfId="33067" xr:uid="{00000000-0005-0000-0000-000055810000}"/>
    <cellStyle name="Normal 46 2 4 2 2" xfId="33068" xr:uid="{00000000-0005-0000-0000-000056810000}"/>
    <cellStyle name="Normal 46 2 4 2 3" xfId="33069" xr:uid="{00000000-0005-0000-0000-000057810000}"/>
    <cellStyle name="Normal 46 2 4 3" xfId="33070" xr:uid="{00000000-0005-0000-0000-000058810000}"/>
    <cellStyle name="Normal 46 2 4 3 2" xfId="33071" xr:uid="{00000000-0005-0000-0000-000059810000}"/>
    <cellStyle name="Normal 46 2 4 4" xfId="33072" xr:uid="{00000000-0005-0000-0000-00005A810000}"/>
    <cellStyle name="Normal 46 2 4 5" xfId="33073" xr:uid="{00000000-0005-0000-0000-00005B810000}"/>
    <cellStyle name="Normal 46 2 4_Lcc_inputs" xfId="33074" xr:uid="{00000000-0005-0000-0000-00005C810000}"/>
    <cellStyle name="Normal 46 2 5" xfId="33075" xr:uid="{00000000-0005-0000-0000-00005D810000}"/>
    <cellStyle name="Normal 46 2 5 2" xfId="33076" xr:uid="{00000000-0005-0000-0000-00005E810000}"/>
    <cellStyle name="Normal 46 2 5 2 2" xfId="33077" xr:uid="{00000000-0005-0000-0000-00005F810000}"/>
    <cellStyle name="Normal 46 2 5 2 3" xfId="33078" xr:uid="{00000000-0005-0000-0000-000060810000}"/>
    <cellStyle name="Normal 46 2 5 3" xfId="33079" xr:uid="{00000000-0005-0000-0000-000061810000}"/>
    <cellStyle name="Normal 46 2 5 3 2" xfId="33080" xr:uid="{00000000-0005-0000-0000-000062810000}"/>
    <cellStyle name="Normal 46 2 5 4" xfId="33081" xr:uid="{00000000-0005-0000-0000-000063810000}"/>
    <cellStyle name="Normal 46 2 5 5" xfId="33082" xr:uid="{00000000-0005-0000-0000-000064810000}"/>
    <cellStyle name="Normal 46 2 5_Lcc_inputs" xfId="33083" xr:uid="{00000000-0005-0000-0000-000065810000}"/>
    <cellStyle name="Normal 46 2 6" xfId="33084" xr:uid="{00000000-0005-0000-0000-000066810000}"/>
    <cellStyle name="Normal 46 2 6 2" xfId="33085" xr:uid="{00000000-0005-0000-0000-000067810000}"/>
    <cellStyle name="Normal 46 2 6 2 2" xfId="33086" xr:uid="{00000000-0005-0000-0000-000068810000}"/>
    <cellStyle name="Normal 46 2 6 3" xfId="33087" xr:uid="{00000000-0005-0000-0000-000069810000}"/>
    <cellStyle name="Normal 46 2 6 4" xfId="33088" xr:uid="{00000000-0005-0000-0000-00006A810000}"/>
    <cellStyle name="Normal 46 2 6_Lcc_inputs" xfId="33089" xr:uid="{00000000-0005-0000-0000-00006B810000}"/>
    <cellStyle name="Normal 46 2 7" xfId="33090" xr:uid="{00000000-0005-0000-0000-00006C810000}"/>
    <cellStyle name="Normal 46 2 7 2" xfId="33091" xr:uid="{00000000-0005-0000-0000-00006D810000}"/>
    <cellStyle name="Normal 46 2 7 3" xfId="33092" xr:uid="{00000000-0005-0000-0000-00006E810000}"/>
    <cellStyle name="Normal 46 2 8" xfId="33093" xr:uid="{00000000-0005-0000-0000-00006F810000}"/>
    <cellStyle name="Normal 46 2 8 2" xfId="33094" xr:uid="{00000000-0005-0000-0000-000070810000}"/>
    <cellStyle name="Normal 46 2 9" xfId="33095" xr:uid="{00000000-0005-0000-0000-000071810000}"/>
    <cellStyle name="Normal 46 2_Lcc_inputs" xfId="33096" xr:uid="{00000000-0005-0000-0000-000072810000}"/>
    <cellStyle name="Normal 46 3" xfId="33097" xr:uid="{00000000-0005-0000-0000-000073810000}"/>
    <cellStyle name="Normal 46 3 2" xfId="33098" xr:uid="{00000000-0005-0000-0000-000074810000}"/>
    <cellStyle name="Normal 46 3 2 2" xfId="33099" xr:uid="{00000000-0005-0000-0000-000075810000}"/>
    <cellStyle name="Normal 46 3 2 2 2" xfId="33100" xr:uid="{00000000-0005-0000-0000-000076810000}"/>
    <cellStyle name="Normal 46 3 2 2 2 2" xfId="33101" xr:uid="{00000000-0005-0000-0000-000077810000}"/>
    <cellStyle name="Normal 46 3 2 2 2 2 2" xfId="33102" xr:uid="{00000000-0005-0000-0000-000078810000}"/>
    <cellStyle name="Normal 46 3 2 2 2 3" xfId="33103" xr:uid="{00000000-0005-0000-0000-000079810000}"/>
    <cellStyle name="Normal 46 3 2 2 3" xfId="33104" xr:uid="{00000000-0005-0000-0000-00007A810000}"/>
    <cellStyle name="Normal 46 3 2 2 3 2" xfId="33105" xr:uid="{00000000-0005-0000-0000-00007B810000}"/>
    <cellStyle name="Normal 46 3 2 2 3 2 2" xfId="33106" xr:uid="{00000000-0005-0000-0000-00007C810000}"/>
    <cellStyle name="Normal 46 3 2 2 3 3" xfId="33107" xr:uid="{00000000-0005-0000-0000-00007D810000}"/>
    <cellStyle name="Normal 46 3 2 2 4" xfId="33108" xr:uid="{00000000-0005-0000-0000-00007E810000}"/>
    <cellStyle name="Normal 46 3 2 2 4 2" xfId="33109" xr:uid="{00000000-0005-0000-0000-00007F810000}"/>
    <cellStyle name="Normal 46 3 2 2 5" xfId="33110" xr:uid="{00000000-0005-0000-0000-000080810000}"/>
    <cellStyle name="Normal 46 3 2 2_Lcc_inputs" xfId="33111" xr:uid="{00000000-0005-0000-0000-000081810000}"/>
    <cellStyle name="Normal 46 3 2 3" xfId="33112" xr:uid="{00000000-0005-0000-0000-000082810000}"/>
    <cellStyle name="Normal 46 3 2 3 2" xfId="33113" xr:uid="{00000000-0005-0000-0000-000083810000}"/>
    <cellStyle name="Normal 46 3 2 3 2 2" xfId="33114" xr:uid="{00000000-0005-0000-0000-000084810000}"/>
    <cellStyle name="Normal 46 3 2 3 2 3" xfId="33115" xr:uid="{00000000-0005-0000-0000-000085810000}"/>
    <cellStyle name="Normal 46 3 2 3 3" xfId="33116" xr:uid="{00000000-0005-0000-0000-000086810000}"/>
    <cellStyle name="Normal 46 3 2 3 4" xfId="33117" xr:uid="{00000000-0005-0000-0000-000087810000}"/>
    <cellStyle name="Normal 46 3 2 3_Lcc_inputs" xfId="33118" xr:uid="{00000000-0005-0000-0000-000088810000}"/>
    <cellStyle name="Normal 46 3 2 4" xfId="33119" xr:uid="{00000000-0005-0000-0000-000089810000}"/>
    <cellStyle name="Normal 46 3 2 4 2" xfId="33120" xr:uid="{00000000-0005-0000-0000-00008A810000}"/>
    <cellStyle name="Normal 46 3 2 4 2 2" xfId="33121" xr:uid="{00000000-0005-0000-0000-00008B810000}"/>
    <cellStyle name="Normal 46 3 2 4 3" xfId="33122" xr:uid="{00000000-0005-0000-0000-00008C810000}"/>
    <cellStyle name="Normal 46 3 2 5" xfId="33123" xr:uid="{00000000-0005-0000-0000-00008D810000}"/>
    <cellStyle name="Normal 46 3 2 5 2" xfId="33124" xr:uid="{00000000-0005-0000-0000-00008E810000}"/>
    <cellStyle name="Normal 46 3 2 6" xfId="33125" xr:uid="{00000000-0005-0000-0000-00008F810000}"/>
    <cellStyle name="Normal 46 3 2 7" xfId="33126" xr:uid="{00000000-0005-0000-0000-000090810000}"/>
    <cellStyle name="Normal 46 3 2 8" xfId="33127" xr:uid="{00000000-0005-0000-0000-000091810000}"/>
    <cellStyle name="Normal 46 3 2_Lcc_inputs" xfId="33128" xr:uid="{00000000-0005-0000-0000-000092810000}"/>
    <cellStyle name="Normal 46 3 3" xfId="33129" xr:uid="{00000000-0005-0000-0000-000093810000}"/>
    <cellStyle name="Normal 46 3 3 2" xfId="33130" xr:uid="{00000000-0005-0000-0000-000094810000}"/>
    <cellStyle name="Normal 46 3 3 2 2" xfId="33131" xr:uid="{00000000-0005-0000-0000-000095810000}"/>
    <cellStyle name="Normal 46 3 3 2 2 2" xfId="33132" xr:uid="{00000000-0005-0000-0000-000096810000}"/>
    <cellStyle name="Normal 46 3 3 2 2 3" xfId="33133" xr:uid="{00000000-0005-0000-0000-000097810000}"/>
    <cellStyle name="Normal 46 3 3 2 3" xfId="33134" xr:uid="{00000000-0005-0000-0000-000098810000}"/>
    <cellStyle name="Normal 46 3 3 2 4" xfId="33135" xr:uid="{00000000-0005-0000-0000-000099810000}"/>
    <cellStyle name="Normal 46 3 3 2_Lcc_inputs" xfId="33136" xr:uid="{00000000-0005-0000-0000-00009A810000}"/>
    <cellStyle name="Normal 46 3 3 3" xfId="33137" xr:uid="{00000000-0005-0000-0000-00009B810000}"/>
    <cellStyle name="Normal 46 3 3 3 2" xfId="33138" xr:uid="{00000000-0005-0000-0000-00009C810000}"/>
    <cellStyle name="Normal 46 3 3 3 2 2" xfId="33139" xr:uid="{00000000-0005-0000-0000-00009D810000}"/>
    <cellStyle name="Normal 46 3 3 3 3" xfId="33140" xr:uid="{00000000-0005-0000-0000-00009E810000}"/>
    <cellStyle name="Normal 46 3 3 4" xfId="33141" xr:uid="{00000000-0005-0000-0000-00009F810000}"/>
    <cellStyle name="Normal 46 3 3 4 2" xfId="33142" xr:uid="{00000000-0005-0000-0000-0000A0810000}"/>
    <cellStyle name="Normal 46 3 3 5" xfId="33143" xr:uid="{00000000-0005-0000-0000-0000A1810000}"/>
    <cellStyle name="Normal 46 3 3 6" xfId="33144" xr:uid="{00000000-0005-0000-0000-0000A2810000}"/>
    <cellStyle name="Normal 46 3 3 7" xfId="33145" xr:uid="{00000000-0005-0000-0000-0000A3810000}"/>
    <cellStyle name="Normal 46 3 3_Lcc_inputs" xfId="33146" xr:uid="{00000000-0005-0000-0000-0000A4810000}"/>
    <cellStyle name="Normal 46 3 4" xfId="33147" xr:uid="{00000000-0005-0000-0000-0000A5810000}"/>
    <cellStyle name="Normal 46 3 4 2" xfId="33148" xr:uid="{00000000-0005-0000-0000-0000A6810000}"/>
    <cellStyle name="Normal 46 3 4 2 2" xfId="33149" xr:uid="{00000000-0005-0000-0000-0000A7810000}"/>
    <cellStyle name="Normal 46 3 4 2 3" xfId="33150" xr:uid="{00000000-0005-0000-0000-0000A8810000}"/>
    <cellStyle name="Normal 46 3 4 3" xfId="33151" xr:uid="{00000000-0005-0000-0000-0000A9810000}"/>
    <cellStyle name="Normal 46 3 4 3 2" xfId="33152" xr:uid="{00000000-0005-0000-0000-0000AA810000}"/>
    <cellStyle name="Normal 46 3 4 4" xfId="33153" xr:uid="{00000000-0005-0000-0000-0000AB810000}"/>
    <cellStyle name="Normal 46 3 4 5" xfId="33154" xr:uid="{00000000-0005-0000-0000-0000AC810000}"/>
    <cellStyle name="Normal 46 3 4_Lcc_inputs" xfId="33155" xr:uid="{00000000-0005-0000-0000-0000AD810000}"/>
    <cellStyle name="Normal 46 3 5" xfId="33156" xr:uid="{00000000-0005-0000-0000-0000AE810000}"/>
    <cellStyle name="Normal 46 3 5 2" xfId="33157" xr:uid="{00000000-0005-0000-0000-0000AF810000}"/>
    <cellStyle name="Normal 46 3 5 2 2" xfId="33158" xr:uid="{00000000-0005-0000-0000-0000B0810000}"/>
    <cellStyle name="Normal 46 3 5 2 3" xfId="33159" xr:uid="{00000000-0005-0000-0000-0000B1810000}"/>
    <cellStyle name="Normal 46 3 5 3" xfId="33160" xr:uid="{00000000-0005-0000-0000-0000B2810000}"/>
    <cellStyle name="Normal 46 3 5 4" xfId="33161" xr:uid="{00000000-0005-0000-0000-0000B3810000}"/>
    <cellStyle name="Normal 46 3 5_Lcc_inputs" xfId="33162" xr:uid="{00000000-0005-0000-0000-0000B4810000}"/>
    <cellStyle name="Normal 46 3 6" xfId="33163" xr:uid="{00000000-0005-0000-0000-0000B5810000}"/>
    <cellStyle name="Normal 46 3 6 2" xfId="33164" xr:uid="{00000000-0005-0000-0000-0000B6810000}"/>
    <cellStyle name="Normal 46 3 6 3" xfId="33165" xr:uid="{00000000-0005-0000-0000-0000B7810000}"/>
    <cellStyle name="Normal 46 3 7" xfId="33166" xr:uid="{00000000-0005-0000-0000-0000B8810000}"/>
    <cellStyle name="Normal 46 3 7 2" xfId="33167" xr:uid="{00000000-0005-0000-0000-0000B9810000}"/>
    <cellStyle name="Normal 46 3 8" xfId="33168" xr:uid="{00000000-0005-0000-0000-0000BA810000}"/>
    <cellStyle name="Normal 46 3 9" xfId="33169" xr:uid="{00000000-0005-0000-0000-0000BB810000}"/>
    <cellStyle name="Normal 46 3_Lcc_inputs" xfId="33170" xr:uid="{00000000-0005-0000-0000-0000BC810000}"/>
    <cellStyle name="Normal 46 4" xfId="33171" xr:uid="{00000000-0005-0000-0000-0000BD810000}"/>
    <cellStyle name="Normal 46 4 2" xfId="33172" xr:uid="{00000000-0005-0000-0000-0000BE810000}"/>
    <cellStyle name="Normal 46 4 2 2" xfId="33173" xr:uid="{00000000-0005-0000-0000-0000BF810000}"/>
    <cellStyle name="Normal 46 4 2 2 2" xfId="33174" xr:uid="{00000000-0005-0000-0000-0000C0810000}"/>
    <cellStyle name="Normal 46 4 2 2 2 2" xfId="33175" xr:uid="{00000000-0005-0000-0000-0000C1810000}"/>
    <cellStyle name="Normal 46 4 2 2 2 2 2" xfId="33176" xr:uid="{00000000-0005-0000-0000-0000C2810000}"/>
    <cellStyle name="Normal 46 4 2 2 2 3" xfId="33177" xr:uid="{00000000-0005-0000-0000-0000C3810000}"/>
    <cellStyle name="Normal 46 4 2 2 3" xfId="33178" xr:uid="{00000000-0005-0000-0000-0000C4810000}"/>
    <cellStyle name="Normal 46 4 2 2 3 2" xfId="33179" xr:uid="{00000000-0005-0000-0000-0000C5810000}"/>
    <cellStyle name="Normal 46 4 2 2 3 2 2" xfId="33180" xr:uid="{00000000-0005-0000-0000-0000C6810000}"/>
    <cellStyle name="Normal 46 4 2 2 3 3" xfId="33181" xr:uid="{00000000-0005-0000-0000-0000C7810000}"/>
    <cellStyle name="Normal 46 4 2 2 4" xfId="33182" xr:uid="{00000000-0005-0000-0000-0000C8810000}"/>
    <cellStyle name="Normal 46 4 2 2 4 2" xfId="33183" xr:uid="{00000000-0005-0000-0000-0000C9810000}"/>
    <cellStyle name="Normal 46 4 2 2 5" xfId="33184" xr:uid="{00000000-0005-0000-0000-0000CA810000}"/>
    <cellStyle name="Normal 46 4 2 2_Lcc_inputs" xfId="33185" xr:uid="{00000000-0005-0000-0000-0000CB810000}"/>
    <cellStyle name="Normal 46 4 2 3" xfId="33186" xr:uid="{00000000-0005-0000-0000-0000CC810000}"/>
    <cellStyle name="Normal 46 4 2 3 2" xfId="33187" xr:uid="{00000000-0005-0000-0000-0000CD810000}"/>
    <cellStyle name="Normal 46 4 2 3 2 2" xfId="33188" xr:uid="{00000000-0005-0000-0000-0000CE810000}"/>
    <cellStyle name="Normal 46 4 2 3 2 3" xfId="33189" xr:uid="{00000000-0005-0000-0000-0000CF810000}"/>
    <cellStyle name="Normal 46 4 2 3 3" xfId="33190" xr:uid="{00000000-0005-0000-0000-0000D0810000}"/>
    <cellStyle name="Normal 46 4 2 3 4" xfId="33191" xr:uid="{00000000-0005-0000-0000-0000D1810000}"/>
    <cellStyle name="Normal 46 4 2 3_Lcc_inputs" xfId="33192" xr:uid="{00000000-0005-0000-0000-0000D2810000}"/>
    <cellStyle name="Normal 46 4 2 4" xfId="33193" xr:uid="{00000000-0005-0000-0000-0000D3810000}"/>
    <cellStyle name="Normal 46 4 2 4 2" xfId="33194" xr:uid="{00000000-0005-0000-0000-0000D4810000}"/>
    <cellStyle name="Normal 46 4 2 4 2 2" xfId="33195" xr:uid="{00000000-0005-0000-0000-0000D5810000}"/>
    <cellStyle name="Normal 46 4 2 4 3" xfId="33196" xr:uid="{00000000-0005-0000-0000-0000D6810000}"/>
    <cellStyle name="Normal 46 4 2 5" xfId="33197" xr:uid="{00000000-0005-0000-0000-0000D7810000}"/>
    <cellStyle name="Normal 46 4 2 5 2" xfId="33198" xr:uid="{00000000-0005-0000-0000-0000D8810000}"/>
    <cellStyle name="Normal 46 4 2 6" xfId="33199" xr:uid="{00000000-0005-0000-0000-0000D9810000}"/>
    <cellStyle name="Normal 46 4 2 7" xfId="33200" xr:uid="{00000000-0005-0000-0000-0000DA810000}"/>
    <cellStyle name="Normal 46 4 2 8" xfId="33201" xr:uid="{00000000-0005-0000-0000-0000DB810000}"/>
    <cellStyle name="Normal 46 4 2_Lcc_inputs" xfId="33202" xr:uid="{00000000-0005-0000-0000-0000DC810000}"/>
    <cellStyle name="Normal 46 4 3" xfId="33203" xr:uid="{00000000-0005-0000-0000-0000DD810000}"/>
    <cellStyle name="Normal 46 4 3 2" xfId="33204" xr:uid="{00000000-0005-0000-0000-0000DE810000}"/>
    <cellStyle name="Normal 46 4 3 2 2" xfId="33205" xr:uid="{00000000-0005-0000-0000-0000DF810000}"/>
    <cellStyle name="Normal 46 4 3 2 2 2" xfId="33206" xr:uid="{00000000-0005-0000-0000-0000E0810000}"/>
    <cellStyle name="Normal 46 4 3 2 3" xfId="33207" xr:uid="{00000000-0005-0000-0000-0000E1810000}"/>
    <cellStyle name="Normal 46 4 3 3" xfId="33208" xr:uid="{00000000-0005-0000-0000-0000E2810000}"/>
    <cellStyle name="Normal 46 4 3 3 2" xfId="33209" xr:uid="{00000000-0005-0000-0000-0000E3810000}"/>
    <cellStyle name="Normal 46 4 3 3 2 2" xfId="33210" xr:uid="{00000000-0005-0000-0000-0000E4810000}"/>
    <cellStyle name="Normal 46 4 3 3 3" xfId="33211" xr:uid="{00000000-0005-0000-0000-0000E5810000}"/>
    <cellStyle name="Normal 46 4 3 4" xfId="33212" xr:uid="{00000000-0005-0000-0000-0000E6810000}"/>
    <cellStyle name="Normal 46 4 3 4 2" xfId="33213" xr:uid="{00000000-0005-0000-0000-0000E7810000}"/>
    <cellStyle name="Normal 46 4 3 5" xfId="33214" xr:uid="{00000000-0005-0000-0000-0000E8810000}"/>
    <cellStyle name="Normal 46 4 3_Lcc_inputs" xfId="33215" xr:uid="{00000000-0005-0000-0000-0000E9810000}"/>
    <cellStyle name="Normal 46 4 4" xfId="33216" xr:uid="{00000000-0005-0000-0000-0000EA810000}"/>
    <cellStyle name="Normal 46 4 4 2" xfId="33217" xr:uid="{00000000-0005-0000-0000-0000EB810000}"/>
    <cellStyle name="Normal 46 4 4 2 2" xfId="33218" xr:uid="{00000000-0005-0000-0000-0000EC810000}"/>
    <cellStyle name="Normal 46 4 4 2 3" xfId="33219" xr:uid="{00000000-0005-0000-0000-0000ED810000}"/>
    <cellStyle name="Normal 46 4 4 3" xfId="33220" xr:uid="{00000000-0005-0000-0000-0000EE810000}"/>
    <cellStyle name="Normal 46 4 4 4" xfId="33221" xr:uid="{00000000-0005-0000-0000-0000EF810000}"/>
    <cellStyle name="Normal 46 4 4_Lcc_inputs" xfId="33222" xr:uid="{00000000-0005-0000-0000-0000F0810000}"/>
    <cellStyle name="Normal 46 4 5" xfId="33223" xr:uid="{00000000-0005-0000-0000-0000F1810000}"/>
    <cellStyle name="Normal 46 4 5 2" xfId="33224" xr:uid="{00000000-0005-0000-0000-0000F2810000}"/>
    <cellStyle name="Normal 46 4 5 2 2" xfId="33225" xr:uid="{00000000-0005-0000-0000-0000F3810000}"/>
    <cellStyle name="Normal 46 4 5 3" xfId="33226" xr:uid="{00000000-0005-0000-0000-0000F4810000}"/>
    <cellStyle name="Normal 46 4 6" xfId="33227" xr:uid="{00000000-0005-0000-0000-0000F5810000}"/>
    <cellStyle name="Normal 46 4 6 2" xfId="33228" xr:uid="{00000000-0005-0000-0000-0000F6810000}"/>
    <cellStyle name="Normal 46 4 7" xfId="33229" xr:uid="{00000000-0005-0000-0000-0000F7810000}"/>
    <cellStyle name="Normal 46 4 8" xfId="33230" xr:uid="{00000000-0005-0000-0000-0000F8810000}"/>
    <cellStyle name="Normal 46 4 9" xfId="33231" xr:uid="{00000000-0005-0000-0000-0000F9810000}"/>
    <cellStyle name="Normal 46 4_Lcc_inputs" xfId="33232" xr:uid="{00000000-0005-0000-0000-0000FA810000}"/>
    <cellStyle name="Normal 46 5" xfId="33233" xr:uid="{00000000-0005-0000-0000-0000FB810000}"/>
    <cellStyle name="Normal 46 5 2" xfId="33234" xr:uid="{00000000-0005-0000-0000-0000FC810000}"/>
    <cellStyle name="Normal 46 5 2 2" xfId="33235" xr:uid="{00000000-0005-0000-0000-0000FD810000}"/>
    <cellStyle name="Normal 46 5 2 2 2" xfId="33236" xr:uid="{00000000-0005-0000-0000-0000FE810000}"/>
    <cellStyle name="Normal 46 5 2 2 2 2" xfId="33237" xr:uid="{00000000-0005-0000-0000-0000FF810000}"/>
    <cellStyle name="Normal 46 5 2 2 2 2 2" xfId="33238" xr:uid="{00000000-0005-0000-0000-000000820000}"/>
    <cellStyle name="Normal 46 5 2 2 2 3" xfId="33239" xr:uid="{00000000-0005-0000-0000-000001820000}"/>
    <cellStyle name="Normal 46 5 2 2 3" xfId="33240" xr:uid="{00000000-0005-0000-0000-000002820000}"/>
    <cellStyle name="Normal 46 5 2 2 3 2" xfId="33241" xr:uid="{00000000-0005-0000-0000-000003820000}"/>
    <cellStyle name="Normal 46 5 2 2 3 2 2" xfId="33242" xr:uid="{00000000-0005-0000-0000-000004820000}"/>
    <cellStyle name="Normal 46 5 2 2 3 3" xfId="33243" xr:uid="{00000000-0005-0000-0000-000005820000}"/>
    <cellStyle name="Normal 46 5 2 2 4" xfId="33244" xr:uid="{00000000-0005-0000-0000-000006820000}"/>
    <cellStyle name="Normal 46 5 2 2 4 2" xfId="33245" xr:uid="{00000000-0005-0000-0000-000007820000}"/>
    <cellStyle name="Normal 46 5 2 2 5" xfId="33246" xr:uid="{00000000-0005-0000-0000-000008820000}"/>
    <cellStyle name="Normal 46 5 2 2_Lcc_inputs" xfId="33247" xr:uid="{00000000-0005-0000-0000-000009820000}"/>
    <cellStyle name="Normal 46 5 2 3" xfId="33248" xr:uid="{00000000-0005-0000-0000-00000A820000}"/>
    <cellStyle name="Normal 46 5 2 3 2" xfId="33249" xr:uid="{00000000-0005-0000-0000-00000B820000}"/>
    <cellStyle name="Normal 46 5 2 3 2 2" xfId="33250" xr:uid="{00000000-0005-0000-0000-00000C820000}"/>
    <cellStyle name="Normal 46 5 2 3 2 3" xfId="33251" xr:uid="{00000000-0005-0000-0000-00000D820000}"/>
    <cellStyle name="Normal 46 5 2 3 3" xfId="33252" xr:uid="{00000000-0005-0000-0000-00000E820000}"/>
    <cellStyle name="Normal 46 5 2 3 4" xfId="33253" xr:uid="{00000000-0005-0000-0000-00000F820000}"/>
    <cellStyle name="Normal 46 5 2 3_Lcc_inputs" xfId="33254" xr:uid="{00000000-0005-0000-0000-000010820000}"/>
    <cellStyle name="Normal 46 5 2 4" xfId="33255" xr:uid="{00000000-0005-0000-0000-000011820000}"/>
    <cellStyle name="Normal 46 5 2 4 2" xfId="33256" xr:uid="{00000000-0005-0000-0000-000012820000}"/>
    <cellStyle name="Normal 46 5 2 4 2 2" xfId="33257" xr:uid="{00000000-0005-0000-0000-000013820000}"/>
    <cellStyle name="Normal 46 5 2 4 3" xfId="33258" xr:uid="{00000000-0005-0000-0000-000014820000}"/>
    <cellStyle name="Normal 46 5 2 5" xfId="33259" xr:uid="{00000000-0005-0000-0000-000015820000}"/>
    <cellStyle name="Normal 46 5 2 5 2" xfId="33260" xr:uid="{00000000-0005-0000-0000-000016820000}"/>
    <cellStyle name="Normal 46 5 2 6" xfId="33261" xr:uid="{00000000-0005-0000-0000-000017820000}"/>
    <cellStyle name="Normal 46 5 2 7" xfId="33262" xr:uid="{00000000-0005-0000-0000-000018820000}"/>
    <cellStyle name="Normal 46 5 2 8" xfId="33263" xr:uid="{00000000-0005-0000-0000-000019820000}"/>
    <cellStyle name="Normal 46 5 2_Lcc_inputs" xfId="33264" xr:uid="{00000000-0005-0000-0000-00001A820000}"/>
    <cellStyle name="Normal 46 5 3" xfId="33265" xr:uid="{00000000-0005-0000-0000-00001B820000}"/>
    <cellStyle name="Normal 46 5 3 2" xfId="33266" xr:uid="{00000000-0005-0000-0000-00001C820000}"/>
    <cellStyle name="Normal 46 5 3 2 2" xfId="33267" xr:uid="{00000000-0005-0000-0000-00001D820000}"/>
    <cellStyle name="Normal 46 5 3 2 2 2" xfId="33268" xr:uid="{00000000-0005-0000-0000-00001E820000}"/>
    <cellStyle name="Normal 46 5 3 2 3" xfId="33269" xr:uid="{00000000-0005-0000-0000-00001F820000}"/>
    <cellStyle name="Normal 46 5 3 3" xfId="33270" xr:uid="{00000000-0005-0000-0000-000020820000}"/>
    <cellStyle name="Normal 46 5 3 3 2" xfId="33271" xr:uid="{00000000-0005-0000-0000-000021820000}"/>
    <cellStyle name="Normal 46 5 3 3 2 2" xfId="33272" xr:uid="{00000000-0005-0000-0000-000022820000}"/>
    <cellStyle name="Normal 46 5 3 3 3" xfId="33273" xr:uid="{00000000-0005-0000-0000-000023820000}"/>
    <cellStyle name="Normal 46 5 3 4" xfId="33274" xr:uid="{00000000-0005-0000-0000-000024820000}"/>
    <cellStyle name="Normal 46 5 3 4 2" xfId="33275" xr:uid="{00000000-0005-0000-0000-000025820000}"/>
    <cellStyle name="Normal 46 5 3 5" xfId="33276" xr:uid="{00000000-0005-0000-0000-000026820000}"/>
    <cellStyle name="Normal 46 5 3_Lcc_inputs" xfId="33277" xr:uid="{00000000-0005-0000-0000-000027820000}"/>
    <cellStyle name="Normal 46 5 4" xfId="33278" xr:uid="{00000000-0005-0000-0000-000028820000}"/>
    <cellStyle name="Normal 46 5 4 2" xfId="33279" xr:uid="{00000000-0005-0000-0000-000029820000}"/>
    <cellStyle name="Normal 46 5 4 2 2" xfId="33280" xr:uid="{00000000-0005-0000-0000-00002A820000}"/>
    <cellStyle name="Normal 46 5 4 2 3" xfId="33281" xr:uid="{00000000-0005-0000-0000-00002B820000}"/>
    <cellStyle name="Normal 46 5 4 3" xfId="33282" xr:uid="{00000000-0005-0000-0000-00002C820000}"/>
    <cellStyle name="Normal 46 5 4 4" xfId="33283" xr:uid="{00000000-0005-0000-0000-00002D820000}"/>
    <cellStyle name="Normal 46 5 4_Lcc_inputs" xfId="33284" xr:uid="{00000000-0005-0000-0000-00002E820000}"/>
    <cellStyle name="Normal 46 5 5" xfId="33285" xr:uid="{00000000-0005-0000-0000-00002F820000}"/>
    <cellStyle name="Normal 46 5 5 2" xfId="33286" xr:uid="{00000000-0005-0000-0000-000030820000}"/>
    <cellStyle name="Normal 46 5 5 2 2" xfId="33287" xr:uid="{00000000-0005-0000-0000-000031820000}"/>
    <cellStyle name="Normal 46 5 5 3" xfId="33288" xr:uid="{00000000-0005-0000-0000-000032820000}"/>
    <cellStyle name="Normal 46 5 6" xfId="33289" xr:uid="{00000000-0005-0000-0000-000033820000}"/>
    <cellStyle name="Normal 46 5 6 2" xfId="33290" xr:uid="{00000000-0005-0000-0000-000034820000}"/>
    <cellStyle name="Normal 46 5 7" xfId="33291" xr:uid="{00000000-0005-0000-0000-000035820000}"/>
    <cellStyle name="Normal 46 5 8" xfId="33292" xr:uid="{00000000-0005-0000-0000-000036820000}"/>
    <cellStyle name="Normal 46 5 9" xfId="33293" xr:uid="{00000000-0005-0000-0000-000037820000}"/>
    <cellStyle name="Normal 46 5_Lcc_inputs" xfId="33294" xr:uid="{00000000-0005-0000-0000-000038820000}"/>
    <cellStyle name="Normal 46 6" xfId="33295" xr:uid="{00000000-0005-0000-0000-000039820000}"/>
    <cellStyle name="Normal 46 6 2" xfId="33296" xr:uid="{00000000-0005-0000-0000-00003A820000}"/>
    <cellStyle name="Normal 46 6 2 2" xfId="33297" xr:uid="{00000000-0005-0000-0000-00003B820000}"/>
    <cellStyle name="Normal 46 6 2 2 2" xfId="33298" xr:uid="{00000000-0005-0000-0000-00003C820000}"/>
    <cellStyle name="Normal 46 6 2 2 2 2" xfId="33299" xr:uid="{00000000-0005-0000-0000-00003D820000}"/>
    <cellStyle name="Normal 46 6 2 2 2 2 2" xfId="33300" xr:uid="{00000000-0005-0000-0000-00003E820000}"/>
    <cellStyle name="Normal 46 6 2 2 2 3" xfId="33301" xr:uid="{00000000-0005-0000-0000-00003F820000}"/>
    <cellStyle name="Normal 46 6 2 2 3" xfId="33302" xr:uid="{00000000-0005-0000-0000-000040820000}"/>
    <cellStyle name="Normal 46 6 2 2 3 2" xfId="33303" xr:uid="{00000000-0005-0000-0000-000041820000}"/>
    <cellStyle name="Normal 46 6 2 2 3 2 2" xfId="33304" xr:uid="{00000000-0005-0000-0000-000042820000}"/>
    <cellStyle name="Normal 46 6 2 2 3 3" xfId="33305" xr:uid="{00000000-0005-0000-0000-000043820000}"/>
    <cellStyle name="Normal 46 6 2 2 4" xfId="33306" xr:uid="{00000000-0005-0000-0000-000044820000}"/>
    <cellStyle name="Normal 46 6 2 2 4 2" xfId="33307" xr:uid="{00000000-0005-0000-0000-000045820000}"/>
    <cellStyle name="Normal 46 6 2 2 5" xfId="33308" xr:uid="{00000000-0005-0000-0000-000046820000}"/>
    <cellStyle name="Normal 46 6 2 2_Lcc_inputs" xfId="33309" xr:uid="{00000000-0005-0000-0000-000047820000}"/>
    <cellStyle name="Normal 46 6 2 3" xfId="33310" xr:uid="{00000000-0005-0000-0000-000048820000}"/>
    <cellStyle name="Normal 46 6 2 3 2" xfId="33311" xr:uid="{00000000-0005-0000-0000-000049820000}"/>
    <cellStyle name="Normal 46 6 2 3 2 2" xfId="33312" xr:uid="{00000000-0005-0000-0000-00004A820000}"/>
    <cellStyle name="Normal 46 6 2 3 2 3" xfId="33313" xr:uid="{00000000-0005-0000-0000-00004B820000}"/>
    <cellStyle name="Normal 46 6 2 3 3" xfId="33314" xr:uid="{00000000-0005-0000-0000-00004C820000}"/>
    <cellStyle name="Normal 46 6 2 3 4" xfId="33315" xr:uid="{00000000-0005-0000-0000-00004D820000}"/>
    <cellStyle name="Normal 46 6 2 3_Lcc_inputs" xfId="33316" xr:uid="{00000000-0005-0000-0000-00004E820000}"/>
    <cellStyle name="Normal 46 6 2 4" xfId="33317" xr:uid="{00000000-0005-0000-0000-00004F820000}"/>
    <cellStyle name="Normal 46 6 2 4 2" xfId="33318" xr:uid="{00000000-0005-0000-0000-000050820000}"/>
    <cellStyle name="Normal 46 6 2 4 2 2" xfId="33319" xr:uid="{00000000-0005-0000-0000-000051820000}"/>
    <cellStyle name="Normal 46 6 2 4 3" xfId="33320" xr:uid="{00000000-0005-0000-0000-000052820000}"/>
    <cellStyle name="Normal 46 6 2 5" xfId="33321" xr:uid="{00000000-0005-0000-0000-000053820000}"/>
    <cellStyle name="Normal 46 6 2 5 2" xfId="33322" xr:uid="{00000000-0005-0000-0000-000054820000}"/>
    <cellStyle name="Normal 46 6 2 6" xfId="33323" xr:uid="{00000000-0005-0000-0000-000055820000}"/>
    <cellStyle name="Normal 46 6 2 7" xfId="33324" xr:uid="{00000000-0005-0000-0000-000056820000}"/>
    <cellStyle name="Normal 46 6 2 8" xfId="33325" xr:uid="{00000000-0005-0000-0000-000057820000}"/>
    <cellStyle name="Normal 46 6 2_Lcc_inputs" xfId="33326" xr:uid="{00000000-0005-0000-0000-000058820000}"/>
    <cellStyle name="Normal 46 6 3" xfId="33327" xr:uid="{00000000-0005-0000-0000-000059820000}"/>
    <cellStyle name="Normal 46 6 3 2" xfId="33328" xr:uid="{00000000-0005-0000-0000-00005A820000}"/>
    <cellStyle name="Normal 46 6 3 2 2" xfId="33329" xr:uid="{00000000-0005-0000-0000-00005B820000}"/>
    <cellStyle name="Normal 46 6 3 2 2 2" xfId="33330" xr:uid="{00000000-0005-0000-0000-00005C820000}"/>
    <cellStyle name="Normal 46 6 3 2 3" xfId="33331" xr:uid="{00000000-0005-0000-0000-00005D820000}"/>
    <cellStyle name="Normal 46 6 3 3" xfId="33332" xr:uid="{00000000-0005-0000-0000-00005E820000}"/>
    <cellStyle name="Normal 46 6 3 3 2" xfId="33333" xr:uid="{00000000-0005-0000-0000-00005F820000}"/>
    <cellStyle name="Normal 46 6 3 3 2 2" xfId="33334" xr:uid="{00000000-0005-0000-0000-000060820000}"/>
    <cellStyle name="Normal 46 6 3 3 3" xfId="33335" xr:uid="{00000000-0005-0000-0000-000061820000}"/>
    <cellStyle name="Normal 46 6 3 4" xfId="33336" xr:uid="{00000000-0005-0000-0000-000062820000}"/>
    <cellStyle name="Normal 46 6 3 4 2" xfId="33337" xr:uid="{00000000-0005-0000-0000-000063820000}"/>
    <cellStyle name="Normal 46 6 3 5" xfId="33338" xr:uid="{00000000-0005-0000-0000-000064820000}"/>
    <cellStyle name="Normal 46 6 3_Lcc_inputs" xfId="33339" xr:uid="{00000000-0005-0000-0000-000065820000}"/>
    <cellStyle name="Normal 46 6 4" xfId="33340" xr:uid="{00000000-0005-0000-0000-000066820000}"/>
    <cellStyle name="Normal 46 6 4 2" xfId="33341" xr:uid="{00000000-0005-0000-0000-000067820000}"/>
    <cellStyle name="Normal 46 6 4 2 2" xfId="33342" xr:uid="{00000000-0005-0000-0000-000068820000}"/>
    <cellStyle name="Normal 46 6 4 2 3" xfId="33343" xr:uid="{00000000-0005-0000-0000-000069820000}"/>
    <cellStyle name="Normal 46 6 4 3" xfId="33344" xr:uid="{00000000-0005-0000-0000-00006A820000}"/>
    <cellStyle name="Normal 46 6 4 4" xfId="33345" xr:uid="{00000000-0005-0000-0000-00006B820000}"/>
    <cellStyle name="Normal 46 6 4_Lcc_inputs" xfId="33346" xr:uid="{00000000-0005-0000-0000-00006C820000}"/>
    <cellStyle name="Normal 46 6 5" xfId="33347" xr:uid="{00000000-0005-0000-0000-00006D820000}"/>
    <cellStyle name="Normal 46 6 5 2" xfId="33348" xr:uid="{00000000-0005-0000-0000-00006E820000}"/>
    <cellStyle name="Normal 46 6 5 2 2" xfId="33349" xr:uid="{00000000-0005-0000-0000-00006F820000}"/>
    <cellStyle name="Normal 46 6 5 3" xfId="33350" xr:uid="{00000000-0005-0000-0000-000070820000}"/>
    <cellStyle name="Normal 46 6 6" xfId="33351" xr:uid="{00000000-0005-0000-0000-000071820000}"/>
    <cellStyle name="Normal 46 6 6 2" xfId="33352" xr:uid="{00000000-0005-0000-0000-000072820000}"/>
    <cellStyle name="Normal 46 6 7" xfId="33353" xr:uid="{00000000-0005-0000-0000-000073820000}"/>
    <cellStyle name="Normal 46 6 8" xfId="33354" xr:uid="{00000000-0005-0000-0000-000074820000}"/>
    <cellStyle name="Normal 46 6 9" xfId="33355" xr:uid="{00000000-0005-0000-0000-000075820000}"/>
    <cellStyle name="Normal 46 6_Lcc_inputs" xfId="33356" xr:uid="{00000000-0005-0000-0000-000076820000}"/>
    <cellStyle name="Normal 46 7" xfId="33357" xr:uid="{00000000-0005-0000-0000-000077820000}"/>
    <cellStyle name="Normal 46 7 2" xfId="33358" xr:uid="{00000000-0005-0000-0000-000078820000}"/>
    <cellStyle name="Normal 46 7 2 2" xfId="33359" xr:uid="{00000000-0005-0000-0000-000079820000}"/>
    <cellStyle name="Normal 46 7 2 2 2" xfId="33360" xr:uid="{00000000-0005-0000-0000-00007A820000}"/>
    <cellStyle name="Normal 46 7 2 2 2 2" xfId="33361" xr:uid="{00000000-0005-0000-0000-00007B820000}"/>
    <cellStyle name="Normal 46 7 2 2 2 2 2" xfId="33362" xr:uid="{00000000-0005-0000-0000-00007C820000}"/>
    <cellStyle name="Normal 46 7 2 2 2 3" xfId="33363" xr:uid="{00000000-0005-0000-0000-00007D820000}"/>
    <cellStyle name="Normal 46 7 2 2 3" xfId="33364" xr:uid="{00000000-0005-0000-0000-00007E820000}"/>
    <cellStyle name="Normal 46 7 2 2 3 2" xfId="33365" xr:uid="{00000000-0005-0000-0000-00007F820000}"/>
    <cellStyle name="Normal 46 7 2 2 3 2 2" xfId="33366" xr:uid="{00000000-0005-0000-0000-000080820000}"/>
    <cellStyle name="Normal 46 7 2 2 3 3" xfId="33367" xr:uid="{00000000-0005-0000-0000-000081820000}"/>
    <cellStyle name="Normal 46 7 2 2 4" xfId="33368" xr:uid="{00000000-0005-0000-0000-000082820000}"/>
    <cellStyle name="Normal 46 7 2 2 4 2" xfId="33369" xr:uid="{00000000-0005-0000-0000-000083820000}"/>
    <cellStyle name="Normal 46 7 2 2 5" xfId="33370" xr:uid="{00000000-0005-0000-0000-000084820000}"/>
    <cellStyle name="Normal 46 7 2 2_Lcc_inputs" xfId="33371" xr:uid="{00000000-0005-0000-0000-000085820000}"/>
    <cellStyle name="Normal 46 7 2 3" xfId="33372" xr:uid="{00000000-0005-0000-0000-000086820000}"/>
    <cellStyle name="Normal 46 7 2 3 2" xfId="33373" xr:uid="{00000000-0005-0000-0000-000087820000}"/>
    <cellStyle name="Normal 46 7 2 3 2 2" xfId="33374" xr:uid="{00000000-0005-0000-0000-000088820000}"/>
    <cellStyle name="Normal 46 7 2 3 2 3" xfId="33375" xr:uid="{00000000-0005-0000-0000-000089820000}"/>
    <cellStyle name="Normal 46 7 2 3 3" xfId="33376" xr:uid="{00000000-0005-0000-0000-00008A820000}"/>
    <cellStyle name="Normal 46 7 2 3 4" xfId="33377" xr:uid="{00000000-0005-0000-0000-00008B820000}"/>
    <cellStyle name="Normal 46 7 2 3_Lcc_inputs" xfId="33378" xr:uid="{00000000-0005-0000-0000-00008C820000}"/>
    <cellStyle name="Normal 46 7 2 4" xfId="33379" xr:uid="{00000000-0005-0000-0000-00008D820000}"/>
    <cellStyle name="Normal 46 7 2 4 2" xfId="33380" xr:uid="{00000000-0005-0000-0000-00008E820000}"/>
    <cellStyle name="Normal 46 7 2 4 2 2" xfId="33381" xr:uid="{00000000-0005-0000-0000-00008F820000}"/>
    <cellStyle name="Normal 46 7 2 4 3" xfId="33382" xr:uid="{00000000-0005-0000-0000-000090820000}"/>
    <cellStyle name="Normal 46 7 2 5" xfId="33383" xr:uid="{00000000-0005-0000-0000-000091820000}"/>
    <cellStyle name="Normal 46 7 2 5 2" xfId="33384" xr:uid="{00000000-0005-0000-0000-000092820000}"/>
    <cellStyle name="Normal 46 7 2 6" xfId="33385" xr:uid="{00000000-0005-0000-0000-000093820000}"/>
    <cellStyle name="Normal 46 7 2 7" xfId="33386" xr:uid="{00000000-0005-0000-0000-000094820000}"/>
    <cellStyle name="Normal 46 7 2 8" xfId="33387" xr:uid="{00000000-0005-0000-0000-000095820000}"/>
    <cellStyle name="Normal 46 7 2_Lcc_inputs" xfId="33388" xr:uid="{00000000-0005-0000-0000-000096820000}"/>
    <cellStyle name="Normal 46 7 3" xfId="33389" xr:uid="{00000000-0005-0000-0000-000097820000}"/>
    <cellStyle name="Normal 46 7 3 2" xfId="33390" xr:uid="{00000000-0005-0000-0000-000098820000}"/>
    <cellStyle name="Normal 46 7 3 2 2" xfId="33391" xr:uid="{00000000-0005-0000-0000-000099820000}"/>
    <cellStyle name="Normal 46 7 3 2 2 2" xfId="33392" xr:uid="{00000000-0005-0000-0000-00009A820000}"/>
    <cellStyle name="Normal 46 7 3 2 3" xfId="33393" xr:uid="{00000000-0005-0000-0000-00009B820000}"/>
    <cellStyle name="Normal 46 7 3 3" xfId="33394" xr:uid="{00000000-0005-0000-0000-00009C820000}"/>
    <cellStyle name="Normal 46 7 3 3 2" xfId="33395" xr:uid="{00000000-0005-0000-0000-00009D820000}"/>
    <cellStyle name="Normal 46 7 3 3 2 2" xfId="33396" xr:uid="{00000000-0005-0000-0000-00009E820000}"/>
    <cellStyle name="Normal 46 7 3 3 3" xfId="33397" xr:uid="{00000000-0005-0000-0000-00009F820000}"/>
    <cellStyle name="Normal 46 7 3 4" xfId="33398" xr:uid="{00000000-0005-0000-0000-0000A0820000}"/>
    <cellStyle name="Normal 46 7 3 4 2" xfId="33399" xr:uid="{00000000-0005-0000-0000-0000A1820000}"/>
    <cellStyle name="Normal 46 7 3 5" xfId="33400" xr:uid="{00000000-0005-0000-0000-0000A2820000}"/>
    <cellStyle name="Normal 46 7 3_Lcc_inputs" xfId="33401" xr:uid="{00000000-0005-0000-0000-0000A3820000}"/>
    <cellStyle name="Normal 46 7 4" xfId="33402" xr:uid="{00000000-0005-0000-0000-0000A4820000}"/>
    <cellStyle name="Normal 46 7 4 2" xfId="33403" xr:uid="{00000000-0005-0000-0000-0000A5820000}"/>
    <cellStyle name="Normal 46 7 4 2 2" xfId="33404" xr:uid="{00000000-0005-0000-0000-0000A6820000}"/>
    <cellStyle name="Normal 46 7 4 2 3" xfId="33405" xr:uid="{00000000-0005-0000-0000-0000A7820000}"/>
    <cellStyle name="Normal 46 7 4 3" xfId="33406" xr:uid="{00000000-0005-0000-0000-0000A8820000}"/>
    <cellStyle name="Normal 46 7 4 4" xfId="33407" xr:uid="{00000000-0005-0000-0000-0000A9820000}"/>
    <cellStyle name="Normal 46 7 4_Lcc_inputs" xfId="33408" xr:uid="{00000000-0005-0000-0000-0000AA820000}"/>
    <cellStyle name="Normal 46 7 5" xfId="33409" xr:uid="{00000000-0005-0000-0000-0000AB820000}"/>
    <cellStyle name="Normal 46 7 5 2" xfId="33410" xr:uid="{00000000-0005-0000-0000-0000AC820000}"/>
    <cellStyle name="Normal 46 7 5 2 2" xfId="33411" xr:uid="{00000000-0005-0000-0000-0000AD820000}"/>
    <cellStyle name="Normal 46 7 5 3" xfId="33412" xr:uid="{00000000-0005-0000-0000-0000AE820000}"/>
    <cellStyle name="Normal 46 7 6" xfId="33413" xr:uid="{00000000-0005-0000-0000-0000AF820000}"/>
    <cellStyle name="Normal 46 7 6 2" xfId="33414" xr:uid="{00000000-0005-0000-0000-0000B0820000}"/>
    <cellStyle name="Normal 46 7 7" xfId="33415" xr:uid="{00000000-0005-0000-0000-0000B1820000}"/>
    <cellStyle name="Normal 46 7 8" xfId="33416" xr:uid="{00000000-0005-0000-0000-0000B2820000}"/>
    <cellStyle name="Normal 46 7 9" xfId="33417" xr:uid="{00000000-0005-0000-0000-0000B3820000}"/>
    <cellStyle name="Normal 46 7_Lcc_inputs" xfId="33418" xr:uid="{00000000-0005-0000-0000-0000B4820000}"/>
    <cellStyle name="Normal 46 8" xfId="33419" xr:uid="{00000000-0005-0000-0000-0000B5820000}"/>
    <cellStyle name="Normal 46 8 2" xfId="33420" xr:uid="{00000000-0005-0000-0000-0000B6820000}"/>
    <cellStyle name="Normal 46 8 2 2" xfId="33421" xr:uid="{00000000-0005-0000-0000-0000B7820000}"/>
    <cellStyle name="Normal 46 8 2 2 2" xfId="33422" xr:uid="{00000000-0005-0000-0000-0000B8820000}"/>
    <cellStyle name="Normal 46 8 2 2 2 2" xfId="33423" xr:uid="{00000000-0005-0000-0000-0000B9820000}"/>
    <cellStyle name="Normal 46 8 2 2 3" xfId="33424" xr:uid="{00000000-0005-0000-0000-0000BA820000}"/>
    <cellStyle name="Normal 46 8 2 3" xfId="33425" xr:uid="{00000000-0005-0000-0000-0000BB820000}"/>
    <cellStyle name="Normal 46 8 2 3 2" xfId="33426" xr:uid="{00000000-0005-0000-0000-0000BC820000}"/>
    <cellStyle name="Normal 46 8 2 3 2 2" xfId="33427" xr:uid="{00000000-0005-0000-0000-0000BD820000}"/>
    <cellStyle name="Normal 46 8 2 3 3" xfId="33428" xr:uid="{00000000-0005-0000-0000-0000BE820000}"/>
    <cellStyle name="Normal 46 8 2 4" xfId="33429" xr:uid="{00000000-0005-0000-0000-0000BF820000}"/>
    <cellStyle name="Normal 46 8 2 4 2" xfId="33430" xr:uid="{00000000-0005-0000-0000-0000C0820000}"/>
    <cellStyle name="Normal 46 8 2 5" xfId="33431" xr:uid="{00000000-0005-0000-0000-0000C1820000}"/>
    <cellStyle name="Normal 46 8 2_Lcc_inputs" xfId="33432" xr:uid="{00000000-0005-0000-0000-0000C2820000}"/>
    <cellStyle name="Normal 46 8 3" xfId="33433" xr:uid="{00000000-0005-0000-0000-0000C3820000}"/>
    <cellStyle name="Normal 46 8 3 2" xfId="33434" xr:uid="{00000000-0005-0000-0000-0000C4820000}"/>
    <cellStyle name="Normal 46 8 3 2 2" xfId="33435" xr:uid="{00000000-0005-0000-0000-0000C5820000}"/>
    <cellStyle name="Normal 46 8 3 2 3" xfId="33436" xr:uid="{00000000-0005-0000-0000-0000C6820000}"/>
    <cellStyle name="Normal 46 8 3 3" xfId="33437" xr:uid="{00000000-0005-0000-0000-0000C7820000}"/>
    <cellStyle name="Normal 46 8 3 4" xfId="33438" xr:uid="{00000000-0005-0000-0000-0000C8820000}"/>
    <cellStyle name="Normal 46 8 3_Lcc_inputs" xfId="33439" xr:uid="{00000000-0005-0000-0000-0000C9820000}"/>
    <cellStyle name="Normal 46 8 4" xfId="33440" xr:uid="{00000000-0005-0000-0000-0000CA820000}"/>
    <cellStyle name="Normal 46 8 4 2" xfId="33441" xr:uid="{00000000-0005-0000-0000-0000CB820000}"/>
    <cellStyle name="Normal 46 8 4 2 2" xfId="33442" xr:uid="{00000000-0005-0000-0000-0000CC820000}"/>
    <cellStyle name="Normal 46 8 4 3" xfId="33443" xr:uid="{00000000-0005-0000-0000-0000CD820000}"/>
    <cellStyle name="Normal 46 8 5" xfId="33444" xr:uid="{00000000-0005-0000-0000-0000CE820000}"/>
    <cellStyle name="Normal 46 8 5 2" xfId="33445" xr:uid="{00000000-0005-0000-0000-0000CF820000}"/>
    <cellStyle name="Normal 46 8 6" xfId="33446" xr:uid="{00000000-0005-0000-0000-0000D0820000}"/>
    <cellStyle name="Normal 46 8 7" xfId="33447" xr:uid="{00000000-0005-0000-0000-0000D1820000}"/>
    <cellStyle name="Normal 46 8 8" xfId="33448" xr:uid="{00000000-0005-0000-0000-0000D2820000}"/>
    <cellStyle name="Normal 46 8_Lcc_inputs" xfId="33449" xr:uid="{00000000-0005-0000-0000-0000D3820000}"/>
    <cellStyle name="Normal 46 9" xfId="33450" xr:uid="{00000000-0005-0000-0000-0000D4820000}"/>
    <cellStyle name="Normal 46 9 2" xfId="33451" xr:uid="{00000000-0005-0000-0000-0000D5820000}"/>
    <cellStyle name="Normal 46 9 2 2" xfId="33452" xr:uid="{00000000-0005-0000-0000-0000D6820000}"/>
    <cellStyle name="Normal 46 9 2 2 2" xfId="33453" xr:uid="{00000000-0005-0000-0000-0000D7820000}"/>
    <cellStyle name="Normal 46 9 2 2 2 2" xfId="33454" xr:uid="{00000000-0005-0000-0000-0000D8820000}"/>
    <cellStyle name="Normal 46 9 2 2 3" xfId="33455" xr:uid="{00000000-0005-0000-0000-0000D9820000}"/>
    <cellStyle name="Normal 46 9 2 3" xfId="33456" xr:uid="{00000000-0005-0000-0000-0000DA820000}"/>
    <cellStyle name="Normal 46 9 2 3 2" xfId="33457" xr:uid="{00000000-0005-0000-0000-0000DB820000}"/>
    <cellStyle name="Normal 46 9 2 3 2 2" xfId="33458" xr:uid="{00000000-0005-0000-0000-0000DC820000}"/>
    <cellStyle name="Normal 46 9 2 3 3" xfId="33459" xr:uid="{00000000-0005-0000-0000-0000DD820000}"/>
    <cellStyle name="Normal 46 9 2 4" xfId="33460" xr:uid="{00000000-0005-0000-0000-0000DE820000}"/>
    <cellStyle name="Normal 46 9 2 4 2" xfId="33461" xr:uid="{00000000-0005-0000-0000-0000DF820000}"/>
    <cellStyle name="Normal 46 9 2 5" xfId="33462" xr:uid="{00000000-0005-0000-0000-0000E0820000}"/>
    <cellStyle name="Normal 46 9 2_Lcc_inputs" xfId="33463" xr:uid="{00000000-0005-0000-0000-0000E1820000}"/>
    <cellStyle name="Normal 46 9 3" xfId="33464" xr:uid="{00000000-0005-0000-0000-0000E2820000}"/>
    <cellStyle name="Normal 46 9 3 2" xfId="33465" xr:uid="{00000000-0005-0000-0000-0000E3820000}"/>
    <cellStyle name="Normal 46 9 3 2 2" xfId="33466" xr:uid="{00000000-0005-0000-0000-0000E4820000}"/>
    <cellStyle name="Normal 46 9 3 2 3" xfId="33467" xr:uid="{00000000-0005-0000-0000-0000E5820000}"/>
    <cellStyle name="Normal 46 9 3 3" xfId="33468" xr:uid="{00000000-0005-0000-0000-0000E6820000}"/>
    <cellStyle name="Normal 46 9 3 4" xfId="33469" xr:uid="{00000000-0005-0000-0000-0000E7820000}"/>
    <cellStyle name="Normal 46 9 3_Lcc_inputs" xfId="33470" xr:uid="{00000000-0005-0000-0000-0000E8820000}"/>
    <cellStyle name="Normal 46 9 4" xfId="33471" xr:uid="{00000000-0005-0000-0000-0000E9820000}"/>
    <cellStyle name="Normal 46 9 4 2" xfId="33472" xr:uid="{00000000-0005-0000-0000-0000EA820000}"/>
    <cellStyle name="Normal 46 9 4 2 2" xfId="33473" xr:uid="{00000000-0005-0000-0000-0000EB820000}"/>
    <cellStyle name="Normal 46 9 4 3" xfId="33474" xr:uid="{00000000-0005-0000-0000-0000EC820000}"/>
    <cellStyle name="Normal 46 9 5" xfId="33475" xr:uid="{00000000-0005-0000-0000-0000ED820000}"/>
    <cellStyle name="Normal 46 9 5 2" xfId="33476" xr:uid="{00000000-0005-0000-0000-0000EE820000}"/>
    <cellStyle name="Normal 46 9 6" xfId="33477" xr:uid="{00000000-0005-0000-0000-0000EF820000}"/>
    <cellStyle name="Normal 46 9 7" xfId="33478" xr:uid="{00000000-0005-0000-0000-0000F0820000}"/>
    <cellStyle name="Normal 46 9 8" xfId="33479" xr:uid="{00000000-0005-0000-0000-0000F1820000}"/>
    <cellStyle name="Normal 46 9_Lcc_inputs" xfId="33480" xr:uid="{00000000-0005-0000-0000-0000F2820000}"/>
    <cellStyle name="Normal 46_Lcc_inputs" xfId="33481" xr:uid="{00000000-0005-0000-0000-0000F3820000}"/>
    <cellStyle name="Normal 47" xfId="33482" xr:uid="{00000000-0005-0000-0000-0000F4820000}"/>
    <cellStyle name="Normal 47 10" xfId="33483" xr:uid="{00000000-0005-0000-0000-0000F5820000}"/>
    <cellStyle name="Normal 47 10 2" xfId="33484" xr:uid="{00000000-0005-0000-0000-0000F6820000}"/>
    <cellStyle name="Normal 47 10 2 2" xfId="33485" xr:uid="{00000000-0005-0000-0000-0000F7820000}"/>
    <cellStyle name="Normal 47 10 2 2 2" xfId="33486" xr:uid="{00000000-0005-0000-0000-0000F8820000}"/>
    <cellStyle name="Normal 47 10 2 2 3" xfId="33487" xr:uid="{00000000-0005-0000-0000-0000F9820000}"/>
    <cellStyle name="Normal 47 10 2 3" xfId="33488" xr:uid="{00000000-0005-0000-0000-0000FA820000}"/>
    <cellStyle name="Normal 47 10 2 4" xfId="33489" xr:uid="{00000000-0005-0000-0000-0000FB820000}"/>
    <cellStyle name="Normal 47 10 2_Lcc_inputs" xfId="33490" xr:uid="{00000000-0005-0000-0000-0000FC820000}"/>
    <cellStyle name="Normal 47 10 3" xfId="33491" xr:uid="{00000000-0005-0000-0000-0000FD820000}"/>
    <cellStyle name="Normal 47 10 3 2" xfId="33492" xr:uid="{00000000-0005-0000-0000-0000FE820000}"/>
    <cellStyle name="Normal 47 10 3 2 2" xfId="33493" xr:uid="{00000000-0005-0000-0000-0000FF820000}"/>
    <cellStyle name="Normal 47 10 3 3" xfId="33494" xr:uid="{00000000-0005-0000-0000-000000830000}"/>
    <cellStyle name="Normal 47 10 4" xfId="33495" xr:uid="{00000000-0005-0000-0000-000001830000}"/>
    <cellStyle name="Normal 47 10 4 2" xfId="33496" xr:uid="{00000000-0005-0000-0000-000002830000}"/>
    <cellStyle name="Normal 47 10 5" xfId="33497" xr:uid="{00000000-0005-0000-0000-000003830000}"/>
    <cellStyle name="Normal 47 10 6" xfId="33498" xr:uid="{00000000-0005-0000-0000-000004830000}"/>
    <cellStyle name="Normal 47 10 7" xfId="33499" xr:uid="{00000000-0005-0000-0000-000005830000}"/>
    <cellStyle name="Normal 47 10_Lcc_inputs" xfId="33500" xr:uid="{00000000-0005-0000-0000-000006830000}"/>
    <cellStyle name="Normal 47 11" xfId="33501" xr:uid="{00000000-0005-0000-0000-000007830000}"/>
    <cellStyle name="Normal 47 11 2" xfId="33502" xr:uid="{00000000-0005-0000-0000-000008830000}"/>
    <cellStyle name="Normal 47 11 2 2" xfId="33503" xr:uid="{00000000-0005-0000-0000-000009830000}"/>
    <cellStyle name="Normal 47 11 2 3" xfId="33504" xr:uid="{00000000-0005-0000-0000-00000A830000}"/>
    <cellStyle name="Normal 47 11 3" xfId="33505" xr:uid="{00000000-0005-0000-0000-00000B830000}"/>
    <cellStyle name="Normal 47 11 3 2" xfId="33506" xr:uid="{00000000-0005-0000-0000-00000C830000}"/>
    <cellStyle name="Normal 47 11 4" xfId="33507" xr:uid="{00000000-0005-0000-0000-00000D830000}"/>
    <cellStyle name="Normal 47 11 5" xfId="33508" xr:uid="{00000000-0005-0000-0000-00000E830000}"/>
    <cellStyle name="Normal 47 11_Lcc_inputs" xfId="33509" xr:uid="{00000000-0005-0000-0000-00000F830000}"/>
    <cellStyle name="Normal 47 12" xfId="33510" xr:uid="{00000000-0005-0000-0000-000010830000}"/>
    <cellStyle name="Normal 47 12 2" xfId="33511" xr:uid="{00000000-0005-0000-0000-000011830000}"/>
    <cellStyle name="Normal 47 12 2 2" xfId="33512" xr:uid="{00000000-0005-0000-0000-000012830000}"/>
    <cellStyle name="Normal 47 12 2 3" xfId="33513" xr:uid="{00000000-0005-0000-0000-000013830000}"/>
    <cellStyle name="Normal 47 12 3" xfId="33514" xr:uid="{00000000-0005-0000-0000-000014830000}"/>
    <cellStyle name="Normal 47 12 4" xfId="33515" xr:uid="{00000000-0005-0000-0000-000015830000}"/>
    <cellStyle name="Normal 47 12_Lcc_inputs" xfId="33516" xr:uid="{00000000-0005-0000-0000-000016830000}"/>
    <cellStyle name="Normal 47 13" xfId="33517" xr:uid="{00000000-0005-0000-0000-000017830000}"/>
    <cellStyle name="Normal 47 13 2" xfId="33518" xr:uid="{00000000-0005-0000-0000-000018830000}"/>
    <cellStyle name="Normal 47 13 3" xfId="33519" xr:uid="{00000000-0005-0000-0000-000019830000}"/>
    <cellStyle name="Normal 47 14" xfId="33520" xr:uid="{00000000-0005-0000-0000-00001A830000}"/>
    <cellStyle name="Normal 47 14 2" xfId="33521" xr:uid="{00000000-0005-0000-0000-00001B830000}"/>
    <cellStyle name="Normal 47 15" xfId="33522" xr:uid="{00000000-0005-0000-0000-00001C830000}"/>
    <cellStyle name="Normal 47 16" xfId="33523" xr:uid="{00000000-0005-0000-0000-00001D830000}"/>
    <cellStyle name="Normal 47 2" xfId="33524" xr:uid="{00000000-0005-0000-0000-00001E830000}"/>
    <cellStyle name="Normal 47 2 10" xfId="33525" xr:uid="{00000000-0005-0000-0000-00001F830000}"/>
    <cellStyle name="Normal 47 2 2" xfId="33526" xr:uid="{00000000-0005-0000-0000-000020830000}"/>
    <cellStyle name="Normal 47 2 2 2" xfId="33527" xr:uid="{00000000-0005-0000-0000-000021830000}"/>
    <cellStyle name="Normal 47 2 2 2 2" xfId="33528" xr:uid="{00000000-0005-0000-0000-000022830000}"/>
    <cellStyle name="Normal 47 2 2 2 2 2" xfId="33529" xr:uid="{00000000-0005-0000-0000-000023830000}"/>
    <cellStyle name="Normal 47 2 2 2 2 2 2" xfId="33530" xr:uid="{00000000-0005-0000-0000-000024830000}"/>
    <cellStyle name="Normal 47 2 2 2 2 3" xfId="33531" xr:uid="{00000000-0005-0000-0000-000025830000}"/>
    <cellStyle name="Normal 47 2 2 2 3" xfId="33532" xr:uid="{00000000-0005-0000-0000-000026830000}"/>
    <cellStyle name="Normal 47 2 2 2 3 2" xfId="33533" xr:uid="{00000000-0005-0000-0000-000027830000}"/>
    <cellStyle name="Normal 47 2 2 2 3 2 2" xfId="33534" xr:uid="{00000000-0005-0000-0000-000028830000}"/>
    <cellStyle name="Normal 47 2 2 2 3 3" xfId="33535" xr:uid="{00000000-0005-0000-0000-000029830000}"/>
    <cellStyle name="Normal 47 2 2 2 4" xfId="33536" xr:uid="{00000000-0005-0000-0000-00002A830000}"/>
    <cellStyle name="Normal 47 2 2 2 4 2" xfId="33537" xr:uid="{00000000-0005-0000-0000-00002B830000}"/>
    <cellStyle name="Normal 47 2 2 2 5" xfId="33538" xr:uid="{00000000-0005-0000-0000-00002C830000}"/>
    <cellStyle name="Normal 47 2 2 2_Lcc_inputs" xfId="33539" xr:uid="{00000000-0005-0000-0000-00002D830000}"/>
    <cellStyle name="Normal 47 2 2 3" xfId="33540" xr:uid="{00000000-0005-0000-0000-00002E830000}"/>
    <cellStyle name="Normal 47 2 2 3 2" xfId="33541" xr:uid="{00000000-0005-0000-0000-00002F830000}"/>
    <cellStyle name="Normal 47 2 2 3 2 2" xfId="33542" xr:uid="{00000000-0005-0000-0000-000030830000}"/>
    <cellStyle name="Normal 47 2 2 3 2 3" xfId="33543" xr:uid="{00000000-0005-0000-0000-000031830000}"/>
    <cellStyle name="Normal 47 2 2 3 3" xfId="33544" xr:uid="{00000000-0005-0000-0000-000032830000}"/>
    <cellStyle name="Normal 47 2 2 3 4" xfId="33545" xr:uid="{00000000-0005-0000-0000-000033830000}"/>
    <cellStyle name="Normal 47 2 2 3_Lcc_inputs" xfId="33546" xr:uid="{00000000-0005-0000-0000-000034830000}"/>
    <cellStyle name="Normal 47 2 2 4" xfId="33547" xr:uid="{00000000-0005-0000-0000-000035830000}"/>
    <cellStyle name="Normal 47 2 2 4 2" xfId="33548" xr:uid="{00000000-0005-0000-0000-000036830000}"/>
    <cellStyle name="Normal 47 2 2 4 2 2" xfId="33549" xr:uid="{00000000-0005-0000-0000-000037830000}"/>
    <cellStyle name="Normal 47 2 2 4 3" xfId="33550" xr:uid="{00000000-0005-0000-0000-000038830000}"/>
    <cellStyle name="Normal 47 2 2 5" xfId="33551" xr:uid="{00000000-0005-0000-0000-000039830000}"/>
    <cellStyle name="Normal 47 2 2 5 2" xfId="33552" xr:uid="{00000000-0005-0000-0000-00003A830000}"/>
    <cellStyle name="Normal 47 2 2 6" xfId="33553" xr:uid="{00000000-0005-0000-0000-00003B830000}"/>
    <cellStyle name="Normal 47 2 2 7" xfId="33554" xr:uid="{00000000-0005-0000-0000-00003C830000}"/>
    <cellStyle name="Normal 47 2 2 8" xfId="33555" xr:uid="{00000000-0005-0000-0000-00003D830000}"/>
    <cellStyle name="Normal 47 2 2_Lcc_inputs" xfId="33556" xr:uid="{00000000-0005-0000-0000-00003E830000}"/>
    <cellStyle name="Normal 47 2 3" xfId="33557" xr:uid="{00000000-0005-0000-0000-00003F830000}"/>
    <cellStyle name="Normal 47 2 3 2" xfId="33558" xr:uid="{00000000-0005-0000-0000-000040830000}"/>
    <cellStyle name="Normal 47 2 3 2 2" xfId="33559" xr:uid="{00000000-0005-0000-0000-000041830000}"/>
    <cellStyle name="Normal 47 2 3 2 2 2" xfId="33560" xr:uid="{00000000-0005-0000-0000-000042830000}"/>
    <cellStyle name="Normal 47 2 3 2 2 3" xfId="33561" xr:uid="{00000000-0005-0000-0000-000043830000}"/>
    <cellStyle name="Normal 47 2 3 2 3" xfId="33562" xr:uid="{00000000-0005-0000-0000-000044830000}"/>
    <cellStyle name="Normal 47 2 3 2 4" xfId="33563" xr:uid="{00000000-0005-0000-0000-000045830000}"/>
    <cellStyle name="Normal 47 2 3 2_Lcc_inputs" xfId="33564" xr:uid="{00000000-0005-0000-0000-000046830000}"/>
    <cellStyle name="Normal 47 2 3 3" xfId="33565" xr:uid="{00000000-0005-0000-0000-000047830000}"/>
    <cellStyle name="Normal 47 2 3 3 2" xfId="33566" xr:uid="{00000000-0005-0000-0000-000048830000}"/>
    <cellStyle name="Normal 47 2 3 3 2 2" xfId="33567" xr:uid="{00000000-0005-0000-0000-000049830000}"/>
    <cellStyle name="Normal 47 2 3 3 3" xfId="33568" xr:uid="{00000000-0005-0000-0000-00004A830000}"/>
    <cellStyle name="Normal 47 2 3 4" xfId="33569" xr:uid="{00000000-0005-0000-0000-00004B830000}"/>
    <cellStyle name="Normal 47 2 3 4 2" xfId="33570" xr:uid="{00000000-0005-0000-0000-00004C830000}"/>
    <cellStyle name="Normal 47 2 3 5" xfId="33571" xr:uid="{00000000-0005-0000-0000-00004D830000}"/>
    <cellStyle name="Normal 47 2 3 6" xfId="33572" xr:uid="{00000000-0005-0000-0000-00004E830000}"/>
    <cellStyle name="Normal 47 2 3 7" xfId="33573" xr:uid="{00000000-0005-0000-0000-00004F830000}"/>
    <cellStyle name="Normal 47 2 3_Lcc_inputs" xfId="33574" xr:uid="{00000000-0005-0000-0000-000050830000}"/>
    <cellStyle name="Normal 47 2 4" xfId="33575" xr:uid="{00000000-0005-0000-0000-000051830000}"/>
    <cellStyle name="Normal 47 2 4 2" xfId="33576" xr:uid="{00000000-0005-0000-0000-000052830000}"/>
    <cellStyle name="Normal 47 2 4 2 2" xfId="33577" xr:uid="{00000000-0005-0000-0000-000053830000}"/>
    <cellStyle name="Normal 47 2 4 2 3" xfId="33578" xr:uid="{00000000-0005-0000-0000-000054830000}"/>
    <cellStyle name="Normal 47 2 4 3" xfId="33579" xr:uid="{00000000-0005-0000-0000-000055830000}"/>
    <cellStyle name="Normal 47 2 4 3 2" xfId="33580" xr:uid="{00000000-0005-0000-0000-000056830000}"/>
    <cellStyle name="Normal 47 2 4 4" xfId="33581" xr:uid="{00000000-0005-0000-0000-000057830000}"/>
    <cellStyle name="Normal 47 2 4 5" xfId="33582" xr:uid="{00000000-0005-0000-0000-000058830000}"/>
    <cellStyle name="Normal 47 2 4_Lcc_inputs" xfId="33583" xr:uid="{00000000-0005-0000-0000-000059830000}"/>
    <cellStyle name="Normal 47 2 5" xfId="33584" xr:uid="{00000000-0005-0000-0000-00005A830000}"/>
    <cellStyle name="Normal 47 2 5 2" xfId="33585" xr:uid="{00000000-0005-0000-0000-00005B830000}"/>
    <cellStyle name="Normal 47 2 5 2 2" xfId="33586" xr:uid="{00000000-0005-0000-0000-00005C830000}"/>
    <cellStyle name="Normal 47 2 5 2 3" xfId="33587" xr:uid="{00000000-0005-0000-0000-00005D830000}"/>
    <cellStyle name="Normal 47 2 5 3" xfId="33588" xr:uid="{00000000-0005-0000-0000-00005E830000}"/>
    <cellStyle name="Normal 47 2 5 3 2" xfId="33589" xr:uid="{00000000-0005-0000-0000-00005F830000}"/>
    <cellStyle name="Normal 47 2 5 4" xfId="33590" xr:uid="{00000000-0005-0000-0000-000060830000}"/>
    <cellStyle name="Normal 47 2 5 5" xfId="33591" xr:uid="{00000000-0005-0000-0000-000061830000}"/>
    <cellStyle name="Normal 47 2 5_Lcc_inputs" xfId="33592" xr:uid="{00000000-0005-0000-0000-000062830000}"/>
    <cellStyle name="Normal 47 2 6" xfId="33593" xr:uid="{00000000-0005-0000-0000-000063830000}"/>
    <cellStyle name="Normal 47 2 6 2" xfId="33594" xr:uid="{00000000-0005-0000-0000-000064830000}"/>
    <cellStyle name="Normal 47 2 6 2 2" xfId="33595" xr:uid="{00000000-0005-0000-0000-000065830000}"/>
    <cellStyle name="Normal 47 2 6 3" xfId="33596" xr:uid="{00000000-0005-0000-0000-000066830000}"/>
    <cellStyle name="Normal 47 2 6 4" xfId="33597" xr:uid="{00000000-0005-0000-0000-000067830000}"/>
    <cellStyle name="Normal 47 2 6_Lcc_inputs" xfId="33598" xr:uid="{00000000-0005-0000-0000-000068830000}"/>
    <cellStyle name="Normal 47 2 7" xfId="33599" xr:uid="{00000000-0005-0000-0000-000069830000}"/>
    <cellStyle name="Normal 47 2 7 2" xfId="33600" xr:uid="{00000000-0005-0000-0000-00006A830000}"/>
    <cellStyle name="Normal 47 2 7 3" xfId="33601" xr:uid="{00000000-0005-0000-0000-00006B830000}"/>
    <cellStyle name="Normal 47 2 8" xfId="33602" xr:uid="{00000000-0005-0000-0000-00006C830000}"/>
    <cellStyle name="Normal 47 2 8 2" xfId="33603" xr:uid="{00000000-0005-0000-0000-00006D830000}"/>
    <cellStyle name="Normal 47 2 9" xfId="33604" xr:uid="{00000000-0005-0000-0000-00006E830000}"/>
    <cellStyle name="Normal 47 2_Lcc_inputs" xfId="33605" xr:uid="{00000000-0005-0000-0000-00006F830000}"/>
    <cellStyle name="Normal 47 3" xfId="33606" xr:uid="{00000000-0005-0000-0000-000070830000}"/>
    <cellStyle name="Normal 47 3 2" xfId="33607" xr:uid="{00000000-0005-0000-0000-000071830000}"/>
    <cellStyle name="Normal 47 3 2 2" xfId="33608" xr:uid="{00000000-0005-0000-0000-000072830000}"/>
    <cellStyle name="Normal 47 3 2 2 2" xfId="33609" xr:uid="{00000000-0005-0000-0000-000073830000}"/>
    <cellStyle name="Normal 47 3 2 2 2 2" xfId="33610" xr:uid="{00000000-0005-0000-0000-000074830000}"/>
    <cellStyle name="Normal 47 3 2 2 2 2 2" xfId="33611" xr:uid="{00000000-0005-0000-0000-000075830000}"/>
    <cellStyle name="Normal 47 3 2 2 2 3" xfId="33612" xr:uid="{00000000-0005-0000-0000-000076830000}"/>
    <cellStyle name="Normal 47 3 2 2 3" xfId="33613" xr:uid="{00000000-0005-0000-0000-000077830000}"/>
    <cellStyle name="Normal 47 3 2 2 3 2" xfId="33614" xr:uid="{00000000-0005-0000-0000-000078830000}"/>
    <cellStyle name="Normal 47 3 2 2 3 2 2" xfId="33615" xr:uid="{00000000-0005-0000-0000-000079830000}"/>
    <cellStyle name="Normal 47 3 2 2 3 3" xfId="33616" xr:uid="{00000000-0005-0000-0000-00007A830000}"/>
    <cellStyle name="Normal 47 3 2 2 4" xfId="33617" xr:uid="{00000000-0005-0000-0000-00007B830000}"/>
    <cellStyle name="Normal 47 3 2 2 4 2" xfId="33618" xr:uid="{00000000-0005-0000-0000-00007C830000}"/>
    <cellStyle name="Normal 47 3 2 2 5" xfId="33619" xr:uid="{00000000-0005-0000-0000-00007D830000}"/>
    <cellStyle name="Normal 47 3 2 2_Lcc_inputs" xfId="33620" xr:uid="{00000000-0005-0000-0000-00007E830000}"/>
    <cellStyle name="Normal 47 3 2 3" xfId="33621" xr:uid="{00000000-0005-0000-0000-00007F830000}"/>
    <cellStyle name="Normal 47 3 2 3 2" xfId="33622" xr:uid="{00000000-0005-0000-0000-000080830000}"/>
    <cellStyle name="Normal 47 3 2 3 2 2" xfId="33623" xr:uid="{00000000-0005-0000-0000-000081830000}"/>
    <cellStyle name="Normal 47 3 2 3 2 3" xfId="33624" xr:uid="{00000000-0005-0000-0000-000082830000}"/>
    <cellStyle name="Normal 47 3 2 3 3" xfId="33625" xr:uid="{00000000-0005-0000-0000-000083830000}"/>
    <cellStyle name="Normal 47 3 2 3 4" xfId="33626" xr:uid="{00000000-0005-0000-0000-000084830000}"/>
    <cellStyle name="Normal 47 3 2 3_Lcc_inputs" xfId="33627" xr:uid="{00000000-0005-0000-0000-000085830000}"/>
    <cellStyle name="Normal 47 3 2 4" xfId="33628" xr:uid="{00000000-0005-0000-0000-000086830000}"/>
    <cellStyle name="Normal 47 3 2 4 2" xfId="33629" xr:uid="{00000000-0005-0000-0000-000087830000}"/>
    <cellStyle name="Normal 47 3 2 4 2 2" xfId="33630" xr:uid="{00000000-0005-0000-0000-000088830000}"/>
    <cellStyle name="Normal 47 3 2 4 3" xfId="33631" xr:uid="{00000000-0005-0000-0000-000089830000}"/>
    <cellStyle name="Normal 47 3 2 5" xfId="33632" xr:uid="{00000000-0005-0000-0000-00008A830000}"/>
    <cellStyle name="Normal 47 3 2 5 2" xfId="33633" xr:uid="{00000000-0005-0000-0000-00008B830000}"/>
    <cellStyle name="Normal 47 3 2 6" xfId="33634" xr:uid="{00000000-0005-0000-0000-00008C830000}"/>
    <cellStyle name="Normal 47 3 2 7" xfId="33635" xr:uid="{00000000-0005-0000-0000-00008D830000}"/>
    <cellStyle name="Normal 47 3 2 8" xfId="33636" xr:uid="{00000000-0005-0000-0000-00008E830000}"/>
    <cellStyle name="Normal 47 3 2_Lcc_inputs" xfId="33637" xr:uid="{00000000-0005-0000-0000-00008F830000}"/>
    <cellStyle name="Normal 47 3 3" xfId="33638" xr:uid="{00000000-0005-0000-0000-000090830000}"/>
    <cellStyle name="Normal 47 3 3 2" xfId="33639" xr:uid="{00000000-0005-0000-0000-000091830000}"/>
    <cellStyle name="Normal 47 3 3 2 2" xfId="33640" xr:uid="{00000000-0005-0000-0000-000092830000}"/>
    <cellStyle name="Normal 47 3 3 2 2 2" xfId="33641" xr:uid="{00000000-0005-0000-0000-000093830000}"/>
    <cellStyle name="Normal 47 3 3 2 2 3" xfId="33642" xr:uid="{00000000-0005-0000-0000-000094830000}"/>
    <cellStyle name="Normal 47 3 3 2 3" xfId="33643" xr:uid="{00000000-0005-0000-0000-000095830000}"/>
    <cellStyle name="Normal 47 3 3 2 4" xfId="33644" xr:uid="{00000000-0005-0000-0000-000096830000}"/>
    <cellStyle name="Normal 47 3 3 2_Lcc_inputs" xfId="33645" xr:uid="{00000000-0005-0000-0000-000097830000}"/>
    <cellStyle name="Normal 47 3 3 3" xfId="33646" xr:uid="{00000000-0005-0000-0000-000098830000}"/>
    <cellStyle name="Normal 47 3 3 3 2" xfId="33647" xr:uid="{00000000-0005-0000-0000-000099830000}"/>
    <cellStyle name="Normal 47 3 3 3 2 2" xfId="33648" xr:uid="{00000000-0005-0000-0000-00009A830000}"/>
    <cellStyle name="Normal 47 3 3 3 3" xfId="33649" xr:uid="{00000000-0005-0000-0000-00009B830000}"/>
    <cellStyle name="Normal 47 3 3 4" xfId="33650" xr:uid="{00000000-0005-0000-0000-00009C830000}"/>
    <cellStyle name="Normal 47 3 3 4 2" xfId="33651" xr:uid="{00000000-0005-0000-0000-00009D830000}"/>
    <cellStyle name="Normal 47 3 3 5" xfId="33652" xr:uid="{00000000-0005-0000-0000-00009E830000}"/>
    <cellStyle name="Normal 47 3 3 6" xfId="33653" xr:uid="{00000000-0005-0000-0000-00009F830000}"/>
    <cellStyle name="Normal 47 3 3 7" xfId="33654" xr:uid="{00000000-0005-0000-0000-0000A0830000}"/>
    <cellStyle name="Normal 47 3 3_Lcc_inputs" xfId="33655" xr:uid="{00000000-0005-0000-0000-0000A1830000}"/>
    <cellStyle name="Normal 47 3 4" xfId="33656" xr:uid="{00000000-0005-0000-0000-0000A2830000}"/>
    <cellStyle name="Normal 47 3 4 2" xfId="33657" xr:uid="{00000000-0005-0000-0000-0000A3830000}"/>
    <cellStyle name="Normal 47 3 4 2 2" xfId="33658" xr:uid="{00000000-0005-0000-0000-0000A4830000}"/>
    <cellStyle name="Normal 47 3 4 2 3" xfId="33659" xr:uid="{00000000-0005-0000-0000-0000A5830000}"/>
    <cellStyle name="Normal 47 3 4 3" xfId="33660" xr:uid="{00000000-0005-0000-0000-0000A6830000}"/>
    <cellStyle name="Normal 47 3 4 3 2" xfId="33661" xr:uid="{00000000-0005-0000-0000-0000A7830000}"/>
    <cellStyle name="Normal 47 3 4 4" xfId="33662" xr:uid="{00000000-0005-0000-0000-0000A8830000}"/>
    <cellStyle name="Normal 47 3 4 5" xfId="33663" xr:uid="{00000000-0005-0000-0000-0000A9830000}"/>
    <cellStyle name="Normal 47 3 4_Lcc_inputs" xfId="33664" xr:uid="{00000000-0005-0000-0000-0000AA830000}"/>
    <cellStyle name="Normal 47 3 5" xfId="33665" xr:uid="{00000000-0005-0000-0000-0000AB830000}"/>
    <cellStyle name="Normal 47 3 5 2" xfId="33666" xr:uid="{00000000-0005-0000-0000-0000AC830000}"/>
    <cellStyle name="Normal 47 3 5 2 2" xfId="33667" xr:uid="{00000000-0005-0000-0000-0000AD830000}"/>
    <cellStyle name="Normal 47 3 5 2 3" xfId="33668" xr:uid="{00000000-0005-0000-0000-0000AE830000}"/>
    <cellStyle name="Normal 47 3 5 3" xfId="33669" xr:uid="{00000000-0005-0000-0000-0000AF830000}"/>
    <cellStyle name="Normal 47 3 5 4" xfId="33670" xr:uid="{00000000-0005-0000-0000-0000B0830000}"/>
    <cellStyle name="Normal 47 3 5_Lcc_inputs" xfId="33671" xr:uid="{00000000-0005-0000-0000-0000B1830000}"/>
    <cellStyle name="Normal 47 3 6" xfId="33672" xr:uid="{00000000-0005-0000-0000-0000B2830000}"/>
    <cellStyle name="Normal 47 3 6 2" xfId="33673" xr:uid="{00000000-0005-0000-0000-0000B3830000}"/>
    <cellStyle name="Normal 47 3 6 3" xfId="33674" xr:uid="{00000000-0005-0000-0000-0000B4830000}"/>
    <cellStyle name="Normal 47 3 7" xfId="33675" xr:uid="{00000000-0005-0000-0000-0000B5830000}"/>
    <cellStyle name="Normal 47 3 7 2" xfId="33676" xr:uid="{00000000-0005-0000-0000-0000B6830000}"/>
    <cellStyle name="Normal 47 3 8" xfId="33677" xr:uid="{00000000-0005-0000-0000-0000B7830000}"/>
    <cellStyle name="Normal 47 3 9" xfId="33678" xr:uid="{00000000-0005-0000-0000-0000B8830000}"/>
    <cellStyle name="Normal 47 3_Lcc_inputs" xfId="33679" xr:uid="{00000000-0005-0000-0000-0000B9830000}"/>
    <cellStyle name="Normal 47 4" xfId="33680" xr:uid="{00000000-0005-0000-0000-0000BA830000}"/>
    <cellStyle name="Normal 47 4 2" xfId="33681" xr:uid="{00000000-0005-0000-0000-0000BB830000}"/>
    <cellStyle name="Normal 47 4 2 2" xfId="33682" xr:uid="{00000000-0005-0000-0000-0000BC830000}"/>
    <cellStyle name="Normal 47 4 2 2 2" xfId="33683" xr:uid="{00000000-0005-0000-0000-0000BD830000}"/>
    <cellStyle name="Normal 47 4 2 2 2 2" xfId="33684" xr:uid="{00000000-0005-0000-0000-0000BE830000}"/>
    <cellStyle name="Normal 47 4 2 2 2 2 2" xfId="33685" xr:uid="{00000000-0005-0000-0000-0000BF830000}"/>
    <cellStyle name="Normal 47 4 2 2 2 3" xfId="33686" xr:uid="{00000000-0005-0000-0000-0000C0830000}"/>
    <cellStyle name="Normal 47 4 2 2 3" xfId="33687" xr:uid="{00000000-0005-0000-0000-0000C1830000}"/>
    <cellStyle name="Normal 47 4 2 2 3 2" xfId="33688" xr:uid="{00000000-0005-0000-0000-0000C2830000}"/>
    <cellStyle name="Normal 47 4 2 2 3 2 2" xfId="33689" xr:uid="{00000000-0005-0000-0000-0000C3830000}"/>
    <cellStyle name="Normal 47 4 2 2 3 3" xfId="33690" xr:uid="{00000000-0005-0000-0000-0000C4830000}"/>
    <cellStyle name="Normal 47 4 2 2 4" xfId="33691" xr:uid="{00000000-0005-0000-0000-0000C5830000}"/>
    <cellStyle name="Normal 47 4 2 2 4 2" xfId="33692" xr:uid="{00000000-0005-0000-0000-0000C6830000}"/>
    <cellStyle name="Normal 47 4 2 2 5" xfId="33693" xr:uid="{00000000-0005-0000-0000-0000C7830000}"/>
    <cellStyle name="Normal 47 4 2 2_Lcc_inputs" xfId="33694" xr:uid="{00000000-0005-0000-0000-0000C8830000}"/>
    <cellStyle name="Normal 47 4 2 3" xfId="33695" xr:uid="{00000000-0005-0000-0000-0000C9830000}"/>
    <cellStyle name="Normal 47 4 2 3 2" xfId="33696" xr:uid="{00000000-0005-0000-0000-0000CA830000}"/>
    <cellStyle name="Normal 47 4 2 3 2 2" xfId="33697" xr:uid="{00000000-0005-0000-0000-0000CB830000}"/>
    <cellStyle name="Normal 47 4 2 3 2 3" xfId="33698" xr:uid="{00000000-0005-0000-0000-0000CC830000}"/>
    <cellStyle name="Normal 47 4 2 3 3" xfId="33699" xr:uid="{00000000-0005-0000-0000-0000CD830000}"/>
    <cellStyle name="Normal 47 4 2 3 4" xfId="33700" xr:uid="{00000000-0005-0000-0000-0000CE830000}"/>
    <cellStyle name="Normal 47 4 2 3_Lcc_inputs" xfId="33701" xr:uid="{00000000-0005-0000-0000-0000CF830000}"/>
    <cellStyle name="Normal 47 4 2 4" xfId="33702" xr:uid="{00000000-0005-0000-0000-0000D0830000}"/>
    <cellStyle name="Normal 47 4 2 4 2" xfId="33703" xr:uid="{00000000-0005-0000-0000-0000D1830000}"/>
    <cellStyle name="Normal 47 4 2 4 2 2" xfId="33704" xr:uid="{00000000-0005-0000-0000-0000D2830000}"/>
    <cellStyle name="Normal 47 4 2 4 3" xfId="33705" xr:uid="{00000000-0005-0000-0000-0000D3830000}"/>
    <cellStyle name="Normal 47 4 2 5" xfId="33706" xr:uid="{00000000-0005-0000-0000-0000D4830000}"/>
    <cellStyle name="Normal 47 4 2 5 2" xfId="33707" xr:uid="{00000000-0005-0000-0000-0000D5830000}"/>
    <cellStyle name="Normal 47 4 2 6" xfId="33708" xr:uid="{00000000-0005-0000-0000-0000D6830000}"/>
    <cellStyle name="Normal 47 4 2 7" xfId="33709" xr:uid="{00000000-0005-0000-0000-0000D7830000}"/>
    <cellStyle name="Normal 47 4 2 8" xfId="33710" xr:uid="{00000000-0005-0000-0000-0000D8830000}"/>
    <cellStyle name="Normal 47 4 2_Lcc_inputs" xfId="33711" xr:uid="{00000000-0005-0000-0000-0000D9830000}"/>
    <cellStyle name="Normal 47 4 3" xfId="33712" xr:uid="{00000000-0005-0000-0000-0000DA830000}"/>
    <cellStyle name="Normal 47 4 3 2" xfId="33713" xr:uid="{00000000-0005-0000-0000-0000DB830000}"/>
    <cellStyle name="Normal 47 4 3 2 2" xfId="33714" xr:uid="{00000000-0005-0000-0000-0000DC830000}"/>
    <cellStyle name="Normal 47 4 3 2 2 2" xfId="33715" xr:uid="{00000000-0005-0000-0000-0000DD830000}"/>
    <cellStyle name="Normal 47 4 3 2 3" xfId="33716" xr:uid="{00000000-0005-0000-0000-0000DE830000}"/>
    <cellStyle name="Normal 47 4 3 3" xfId="33717" xr:uid="{00000000-0005-0000-0000-0000DF830000}"/>
    <cellStyle name="Normal 47 4 3 3 2" xfId="33718" xr:uid="{00000000-0005-0000-0000-0000E0830000}"/>
    <cellStyle name="Normal 47 4 3 3 2 2" xfId="33719" xr:uid="{00000000-0005-0000-0000-0000E1830000}"/>
    <cellStyle name="Normal 47 4 3 3 3" xfId="33720" xr:uid="{00000000-0005-0000-0000-0000E2830000}"/>
    <cellStyle name="Normal 47 4 3 4" xfId="33721" xr:uid="{00000000-0005-0000-0000-0000E3830000}"/>
    <cellStyle name="Normal 47 4 3 4 2" xfId="33722" xr:uid="{00000000-0005-0000-0000-0000E4830000}"/>
    <cellStyle name="Normal 47 4 3 5" xfId="33723" xr:uid="{00000000-0005-0000-0000-0000E5830000}"/>
    <cellStyle name="Normal 47 4 3_Lcc_inputs" xfId="33724" xr:uid="{00000000-0005-0000-0000-0000E6830000}"/>
    <cellStyle name="Normal 47 4 4" xfId="33725" xr:uid="{00000000-0005-0000-0000-0000E7830000}"/>
    <cellStyle name="Normal 47 4 4 2" xfId="33726" xr:uid="{00000000-0005-0000-0000-0000E8830000}"/>
    <cellStyle name="Normal 47 4 4 2 2" xfId="33727" xr:uid="{00000000-0005-0000-0000-0000E9830000}"/>
    <cellStyle name="Normal 47 4 4 2 3" xfId="33728" xr:uid="{00000000-0005-0000-0000-0000EA830000}"/>
    <cellStyle name="Normal 47 4 4 3" xfId="33729" xr:uid="{00000000-0005-0000-0000-0000EB830000}"/>
    <cellStyle name="Normal 47 4 4 4" xfId="33730" xr:uid="{00000000-0005-0000-0000-0000EC830000}"/>
    <cellStyle name="Normal 47 4 4_Lcc_inputs" xfId="33731" xr:uid="{00000000-0005-0000-0000-0000ED830000}"/>
    <cellStyle name="Normal 47 4 5" xfId="33732" xr:uid="{00000000-0005-0000-0000-0000EE830000}"/>
    <cellStyle name="Normal 47 4 5 2" xfId="33733" xr:uid="{00000000-0005-0000-0000-0000EF830000}"/>
    <cellStyle name="Normal 47 4 5 2 2" xfId="33734" xr:uid="{00000000-0005-0000-0000-0000F0830000}"/>
    <cellStyle name="Normal 47 4 5 3" xfId="33735" xr:uid="{00000000-0005-0000-0000-0000F1830000}"/>
    <cellStyle name="Normal 47 4 6" xfId="33736" xr:uid="{00000000-0005-0000-0000-0000F2830000}"/>
    <cellStyle name="Normal 47 4 6 2" xfId="33737" xr:uid="{00000000-0005-0000-0000-0000F3830000}"/>
    <cellStyle name="Normal 47 4 7" xfId="33738" xr:uid="{00000000-0005-0000-0000-0000F4830000}"/>
    <cellStyle name="Normal 47 4 8" xfId="33739" xr:uid="{00000000-0005-0000-0000-0000F5830000}"/>
    <cellStyle name="Normal 47 4 9" xfId="33740" xr:uid="{00000000-0005-0000-0000-0000F6830000}"/>
    <cellStyle name="Normal 47 4_Lcc_inputs" xfId="33741" xr:uid="{00000000-0005-0000-0000-0000F7830000}"/>
    <cellStyle name="Normal 47 5" xfId="33742" xr:uid="{00000000-0005-0000-0000-0000F8830000}"/>
    <cellStyle name="Normal 47 5 2" xfId="33743" xr:uid="{00000000-0005-0000-0000-0000F9830000}"/>
    <cellStyle name="Normal 47 5 2 2" xfId="33744" xr:uid="{00000000-0005-0000-0000-0000FA830000}"/>
    <cellStyle name="Normal 47 5 2 2 2" xfId="33745" xr:uid="{00000000-0005-0000-0000-0000FB830000}"/>
    <cellStyle name="Normal 47 5 2 2 2 2" xfId="33746" xr:uid="{00000000-0005-0000-0000-0000FC830000}"/>
    <cellStyle name="Normal 47 5 2 2 2 2 2" xfId="33747" xr:uid="{00000000-0005-0000-0000-0000FD830000}"/>
    <cellStyle name="Normal 47 5 2 2 2 3" xfId="33748" xr:uid="{00000000-0005-0000-0000-0000FE830000}"/>
    <cellStyle name="Normal 47 5 2 2 3" xfId="33749" xr:uid="{00000000-0005-0000-0000-0000FF830000}"/>
    <cellStyle name="Normal 47 5 2 2 3 2" xfId="33750" xr:uid="{00000000-0005-0000-0000-000000840000}"/>
    <cellStyle name="Normal 47 5 2 2 3 2 2" xfId="33751" xr:uid="{00000000-0005-0000-0000-000001840000}"/>
    <cellStyle name="Normal 47 5 2 2 3 3" xfId="33752" xr:uid="{00000000-0005-0000-0000-000002840000}"/>
    <cellStyle name="Normal 47 5 2 2 4" xfId="33753" xr:uid="{00000000-0005-0000-0000-000003840000}"/>
    <cellStyle name="Normal 47 5 2 2 4 2" xfId="33754" xr:uid="{00000000-0005-0000-0000-000004840000}"/>
    <cellStyle name="Normal 47 5 2 2 5" xfId="33755" xr:uid="{00000000-0005-0000-0000-000005840000}"/>
    <cellStyle name="Normal 47 5 2 2_Lcc_inputs" xfId="33756" xr:uid="{00000000-0005-0000-0000-000006840000}"/>
    <cellStyle name="Normal 47 5 2 3" xfId="33757" xr:uid="{00000000-0005-0000-0000-000007840000}"/>
    <cellStyle name="Normal 47 5 2 3 2" xfId="33758" xr:uid="{00000000-0005-0000-0000-000008840000}"/>
    <cellStyle name="Normal 47 5 2 3 2 2" xfId="33759" xr:uid="{00000000-0005-0000-0000-000009840000}"/>
    <cellStyle name="Normal 47 5 2 3 2 3" xfId="33760" xr:uid="{00000000-0005-0000-0000-00000A840000}"/>
    <cellStyle name="Normal 47 5 2 3 3" xfId="33761" xr:uid="{00000000-0005-0000-0000-00000B840000}"/>
    <cellStyle name="Normal 47 5 2 3 4" xfId="33762" xr:uid="{00000000-0005-0000-0000-00000C840000}"/>
    <cellStyle name="Normal 47 5 2 3_Lcc_inputs" xfId="33763" xr:uid="{00000000-0005-0000-0000-00000D840000}"/>
    <cellStyle name="Normal 47 5 2 4" xfId="33764" xr:uid="{00000000-0005-0000-0000-00000E840000}"/>
    <cellStyle name="Normal 47 5 2 4 2" xfId="33765" xr:uid="{00000000-0005-0000-0000-00000F840000}"/>
    <cellStyle name="Normal 47 5 2 4 2 2" xfId="33766" xr:uid="{00000000-0005-0000-0000-000010840000}"/>
    <cellStyle name="Normal 47 5 2 4 3" xfId="33767" xr:uid="{00000000-0005-0000-0000-000011840000}"/>
    <cellStyle name="Normal 47 5 2 5" xfId="33768" xr:uid="{00000000-0005-0000-0000-000012840000}"/>
    <cellStyle name="Normal 47 5 2 5 2" xfId="33769" xr:uid="{00000000-0005-0000-0000-000013840000}"/>
    <cellStyle name="Normal 47 5 2 6" xfId="33770" xr:uid="{00000000-0005-0000-0000-000014840000}"/>
    <cellStyle name="Normal 47 5 2 7" xfId="33771" xr:uid="{00000000-0005-0000-0000-000015840000}"/>
    <cellStyle name="Normal 47 5 2 8" xfId="33772" xr:uid="{00000000-0005-0000-0000-000016840000}"/>
    <cellStyle name="Normal 47 5 2_Lcc_inputs" xfId="33773" xr:uid="{00000000-0005-0000-0000-000017840000}"/>
    <cellStyle name="Normal 47 5 3" xfId="33774" xr:uid="{00000000-0005-0000-0000-000018840000}"/>
    <cellStyle name="Normal 47 5 3 2" xfId="33775" xr:uid="{00000000-0005-0000-0000-000019840000}"/>
    <cellStyle name="Normal 47 5 3 2 2" xfId="33776" xr:uid="{00000000-0005-0000-0000-00001A840000}"/>
    <cellStyle name="Normal 47 5 3 2 2 2" xfId="33777" xr:uid="{00000000-0005-0000-0000-00001B840000}"/>
    <cellStyle name="Normal 47 5 3 2 3" xfId="33778" xr:uid="{00000000-0005-0000-0000-00001C840000}"/>
    <cellStyle name="Normal 47 5 3 3" xfId="33779" xr:uid="{00000000-0005-0000-0000-00001D840000}"/>
    <cellStyle name="Normal 47 5 3 3 2" xfId="33780" xr:uid="{00000000-0005-0000-0000-00001E840000}"/>
    <cellStyle name="Normal 47 5 3 3 2 2" xfId="33781" xr:uid="{00000000-0005-0000-0000-00001F840000}"/>
    <cellStyle name="Normal 47 5 3 3 3" xfId="33782" xr:uid="{00000000-0005-0000-0000-000020840000}"/>
    <cellStyle name="Normal 47 5 3 4" xfId="33783" xr:uid="{00000000-0005-0000-0000-000021840000}"/>
    <cellStyle name="Normal 47 5 3 4 2" xfId="33784" xr:uid="{00000000-0005-0000-0000-000022840000}"/>
    <cellStyle name="Normal 47 5 3 5" xfId="33785" xr:uid="{00000000-0005-0000-0000-000023840000}"/>
    <cellStyle name="Normal 47 5 3_Lcc_inputs" xfId="33786" xr:uid="{00000000-0005-0000-0000-000024840000}"/>
    <cellStyle name="Normal 47 5 4" xfId="33787" xr:uid="{00000000-0005-0000-0000-000025840000}"/>
    <cellStyle name="Normal 47 5 4 2" xfId="33788" xr:uid="{00000000-0005-0000-0000-000026840000}"/>
    <cellStyle name="Normal 47 5 4 2 2" xfId="33789" xr:uid="{00000000-0005-0000-0000-000027840000}"/>
    <cellStyle name="Normal 47 5 4 2 3" xfId="33790" xr:uid="{00000000-0005-0000-0000-000028840000}"/>
    <cellStyle name="Normal 47 5 4 3" xfId="33791" xr:uid="{00000000-0005-0000-0000-000029840000}"/>
    <cellStyle name="Normal 47 5 4 4" xfId="33792" xr:uid="{00000000-0005-0000-0000-00002A840000}"/>
    <cellStyle name="Normal 47 5 4_Lcc_inputs" xfId="33793" xr:uid="{00000000-0005-0000-0000-00002B840000}"/>
    <cellStyle name="Normal 47 5 5" xfId="33794" xr:uid="{00000000-0005-0000-0000-00002C840000}"/>
    <cellStyle name="Normal 47 5 5 2" xfId="33795" xr:uid="{00000000-0005-0000-0000-00002D840000}"/>
    <cellStyle name="Normal 47 5 5 2 2" xfId="33796" xr:uid="{00000000-0005-0000-0000-00002E840000}"/>
    <cellStyle name="Normal 47 5 5 3" xfId="33797" xr:uid="{00000000-0005-0000-0000-00002F840000}"/>
    <cellStyle name="Normal 47 5 6" xfId="33798" xr:uid="{00000000-0005-0000-0000-000030840000}"/>
    <cellStyle name="Normal 47 5 6 2" xfId="33799" xr:uid="{00000000-0005-0000-0000-000031840000}"/>
    <cellStyle name="Normal 47 5 7" xfId="33800" xr:uid="{00000000-0005-0000-0000-000032840000}"/>
    <cellStyle name="Normal 47 5 8" xfId="33801" xr:uid="{00000000-0005-0000-0000-000033840000}"/>
    <cellStyle name="Normal 47 5 9" xfId="33802" xr:uid="{00000000-0005-0000-0000-000034840000}"/>
    <cellStyle name="Normal 47 5_Lcc_inputs" xfId="33803" xr:uid="{00000000-0005-0000-0000-000035840000}"/>
    <cellStyle name="Normal 47 6" xfId="33804" xr:uid="{00000000-0005-0000-0000-000036840000}"/>
    <cellStyle name="Normal 47 6 2" xfId="33805" xr:uid="{00000000-0005-0000-0000-000037840000}"/>
    <cellStyle name="Normal 47 6 2 2" xfId="33806" xr:uid="{00000000-0005-0000-0000-000038840000}"/>
    <cellStyle name="Normal 47 6 2 2 2" xfId="33807" xr:uid="{00000000-0005-0000-0000-000039840000}"/>
    <cellStyle name="Normal 47 6 2 2 2 2" xfId="33808" xr:uid="{00000000-0005-0000-0000-00003A840000}"/>
    <cellStyle name="Normal 47 6 2 2 2 2 2" xfId="33809" xr:uid="{00000000-0005-0000-0000-00003B840000}"/>
    <cellStyle name="Normal 47 6 2 2 2 3" xfId="33810" xr:uid="{00000000-0005-0000-0000-00003C840000}"/>
    <cellStyle name="Normal 47 6 2 2 3" xfId="33811" xr:uid="{00000000-0005-0000-0000-00003D840000}"/>
    <cellStyle name="Normal 47 6 2 2 3 2" xfId="33812" xr:uid="{00000000-0005-0000-0000-00003E840000}"/>
    <cellStyle name="Normal 47 6 2 2 3 2 2" xfId="33813" xr:uid="{00000000-0005-0000-0000-00003F840000}"/>
    <cellStyle name="Normal 47 6 2 2 3 3" xfId="33814" xr:uid="{00000000-0005-0000-0000-000040840000}"/>
    <cellStyle name="Normal 47 6 2 2 4" xfId="33815" xr:uid="{00000000-0005-0000-0000-000041840000}"/>
    <cellStyle name="Normal 47 6 2 2 4 2" xfId="33816" xr:uid="{00000000-0005-0000-0000-000042840000}"/>
    <cellStyle name="Normal 47 6 2 2 5" xfId="33817" xr:uid="{00000000-0005-0000-0000-000043840000}"/>
    <cellStyle name="Normal 47 6 2 2_Lcc_inputs" xfId="33818" xr:uid="{00000000-0005-0000-0000-000044840000}"/>
    <cellStyle name="Normal 47 6 2 3" xfId="33819" xr:uid="{00000000-0005-0000-0000-000045840000}"/>
    <cellStyle name="Normal 47 6 2 3 2" xfId="33820" xr:uid="{00000000-0005-0000-0000-000046840000}"/>
    <cellStyle name="Normal 47 6 2 3 2 2" xfId="33821" xr:uid="{00000000-0005-0000-0000-000047840000}"/>
    <cellStyle name="Normal 47 6 2 3 2 3" xfId="33822" xr:uid="{00000000-0005-0000-0000-000048840000}"/>
    <cellStyle name="Normal 47 6 2 3 3" xfId="33823" xr:uid="{00000000-0005-0000-0000-000049840000}"/>
    <cellStyle name="Normal 47 6 2 3 4" xfId="33824" xr:uid="{00000000-0005-0000-0000-00004A840000}"/>
    <cellStyle name="Normal 47 6 2 3_Lcc_inputs" xfId="33825" xr:uid="{00000000-0005-0000-0000-00004B840000}"/>
    <cellStyle name="Normal 47 6 2 4" xfId="33826" xr:uid="{00000000-0005-0000-0000-00004C840000}"/>
    <cellStyle name="Normal 47 6 2 4 2" xfId="33827" xr:uid="{00000000-0005-0000-0000-00004D840000}"/>
    <cellStyle name="Normal 47 6 2 4 2 2" xfId="33828" xr:uid="{00000000-0005-0000-0000-00004E840000}"/>
    <cellStyle name="Normal 47 6 2 4 3" xfId="33829" xr:uid="{00000000-0005-0000-0000-00004F840000}"/>
    <cellStyle name="Normal 47 6 2 5" xfId="33830" xr:uid="{00000000-0005-0000-0000-000050840000}"/>
    <cellStyle name="Normal 47 6 2 5 2" xfId="33831" xr:uid="{00000000-0005-0000-0000-000051840000}"/>
    <cellStyle name="Normal 47 6 2 6" xfId="33832" xr:uid="{00000000-0005-0000-0000-000052840000}"/>
    <cellStyle name="Normal 47 6 2 7" xfId="33833" xr:uid="{00000000-0005-0000-0000-000053840000}"/>
    <cellStyle name="Normal 47 6 2 8" xfId="33834" xr:uid="{00000000-0005-0000-0000-000054840000}"/>
    <cellStyle name="Normal 47 6 2_Lcc_inputs" xfId="33835" xr:uid="{00000000-0005-0000-0000-000055840000}"/>
    <cellStyle name="Normal 47 6 3" xfId="33836" xr:uid="{00000000-0005-0000-0000-000056840000}"/>
    <cellStyle name="Normal 47 6 3 2" xfId="33837" xr:uid="{00000000-0005-0000-0000-000057840000}"/>
    <cellStyle name="Normal 47 6 3 2 2" xfId="33838" xr:uid="{00000000-0005-0000-0000-000058840000}"/>
    <cellStyle name="Normal 47 6 3 2 2 2" xfId="33839" xr:uid="{00000000-0005-0000-0000-000059840000}"/>
    <cellStyle name="Normal 47 6 3 2 3" xfId="33840" xr:uid="{00000000-0005-0000-0000-00005A840000}"/>
    <cellStyle name="Normal 47 6 3 3" xfId="33841" xr:uid="{00000000-0005-0000-0000-00005B840000}"/>
    <cellStyle name="Normal 47 6 3 3 2" xfId="33842" xr:uid="{00000000-0005-0000-0000-00005C840000}"/>
    <cellStyle name="Normal 47 6 3 3 2 2" xfId="33843" xr:uid="{00000000-0005-0000-0000-00005D840000}"/>
    <cellStyle name="Normal 47 6 3 3 3" xfId="33844" xr:uid="{00000000-0005-0000-0000-00005E840000}"/>
    <cellStyle name="Normal 47 6 3 4" xfId="33845" xr:uid="{00000000-0005-0000-0000-00005F840000}"/>
    <cellStyle name="Normal 47 6 3 4 2" xfId="33846" xr:uid="{00000000-0005-0000-0000-000060840000}"/>
    <cellStyle name="Normal 47 6 3 5" xfId="33847" xr:uid="{00000000-0005-0000-0000-000061840000}"/>
    <cellStyle name="Normal 47 6 3_Lcc_inputs" xfId="33848" xr:uid="{00000000-0005-0000-0000-000062840000}"/>
    <cellStyle name="Normal 47 6 4" xfId="33849" xr:uid="{00000000-0005-0000-0000-000063840000}"/>
    <cellStyle name="Normal 47 6 4 2" xfId="33850" xr:uid="{00000000-0005-0000-0000-000064840000}"/>
    <cellStyle name="Normal 47 6 4 2 2" xfId="33851" xr:uid="{00000000-0005-0000-0000-000065840000}"/>
    <cellStyle name="Normal 47 6 4 2 3" xfId="33852" xr:uid="{00000000-0005-0000-0000-000066840000}"/>
    <cellStyle name="Normal 47 6 4 3" xfId="33853" xr:uid="{00000000-0005-0000-0000-000067840000}"/>
    <cellStyle name="Normal 47 6 4 4" xfId="33854" xr:uid="{00000000-0005-0000-0000-000068840000}"/>
    <cellStyle name="Normal 47 6 4_Lcc_inputs" xfId="33855" xr:uid="{00000000-0005-0000-0000-000069840000}"/>
    <cellStyle name="Normal 47 6 5" xfId="33856" xr:uid="{00000000-0005-0000-0000-00006A840000}"/>
    <cellStyle name="Normal 47 6 5 2" xfId="33857" xr:uid="{00000000-0005-0000-0000-00006B840000}"/>
    <cellStyle name="Normal 47 6 5 2 2" xfId="33858" xr:uid="{00000000-0005-0000-0000-00006C840000}"/>
    <cellStyle name="Normal 47 6 5 3" xfId="33859" xr:uid="{00000000-0005-0000-0000-00006D840000}"/>
    <cellStyle name="Normal 47 6 6" xfId="33860" xr:uid="{00000000-0005-0000-0000-00006E840000}"/>
    <cellStyle name="Normal 47 6 6 2" xfId="33861" xr:uid="{00000000-0005-0000-0000-00006F840000}"/>
    <cellStyle name="Normal 47 6 7" xfId="33862" xr:uid="{00000000-0005-0000-0000-000070840000}"/>
    <cellStyle name="Normal 47 6 8" xfId="33863" xr:uid="{00000000-0005-0000-0000-000071840000}"/>
    <cellStyle name="Normal 47 6 9" xfId="33864" xr:uid="{00000000-0005-0000-0000-000072840000}"/>
    <cellStyle name="Normal 47 6_Lcc_inputs" xfId="33865" xr:uid="{00000000-0005-0000-0000-000073840000}"/>
    <cellStyle name="Normal 47 7" xfId="33866" xr:uid="{00000000-0005-0000-0000-000074840000}"/>
    <cellStyle name="Normal 47 7 2" xfId="33867" xr:uid="{00000000-0005-0000-0000-000075840000}"/>
    <cellStyle name="Normal 47 7 2 2" xfId="33868" xr:uid="{00000000-0005-0000-0000-000076840000}"/>
    <cellStyle name="Normal 47 7 2 2 2" xfId="33869" xr:uid="{00000000-0005-0000-0000-000077840000}"/>
    <cellStyle name="Normal 47 7 2 2 2 2" xfId="33870" xr:uid="{00000000-0005-0000-0000-000078840000}"/>
    <cellStyle name="Normal 47 7 2 2 2 2 2" xfId="33871" xr:uid="{00000000-0005-0000-0000-000079840000}"/>
    <cellStyle name="Normal 47 7 2 2 2 3" xfId="33872" xr:uid="{00000000-0005-0000-0000-00007A840000}"/>
    <cellStyle name="Normal 47 7 2 2 3" xfId="33873" xr:uid="{00000000-0005-0000-0000-00007B840000}"/>
    <cellStyle name="Normal 47 7 2 2 3 2" xfId="33874" xr:uid="{00000000-0005-0000-0000-00007C840000}"/>
    <cellStyle name="Normal 47 7 2 2 3 2 2" xfId="33875" xr:uid="{00000000-0005-0000-0000-00007D840000}"/>
    <cellStyle name="Normal 47 7 2 2 3 3" xfId="33876" xr:uid="{00000000-0005-0000-0000-00007E840000}"/>
    <cellStyle name="Normal 47 7 2 2 4" xfId="33877" xr:uid="{00000000-0005-0000-0000-00007F840000}"/>
    <cellStyle name="Normal 47 7 2 2 4 2" xfId="33878" xr:uid="{00000000-0005-0000-0000-000080840000}"/>
    <cellStyle name="Normal 47 7 2 2 5" xfId="33879" xr:uid="{00000000-0005-0000-0000-000081840000}"/>
    <cellStyle name="Normal 47 7 2 2_Lcc_inputs" xfId="33880" xr:uid="{00000000-0005-0000-0000-000082840000}"/>
    <cellStyle name="Normal 47 7 2 3" xfId="33881" xr:uid="{00000000-0005-0000-0000-000083840000}"/>
    <cellStyle name="Normal 47 7 2 3 2" xfId="33882" xr:uid="{00000000-0005-0000-0000-000084840000}"/>
    <cellStyle name="Normal 47 7 2 3 2 2" xfId="33883" xr:uid="{00000000-0005-0000-0000-000085840000}"/>
    <cellStyle name="Normal 47 7 2 3 2 3" xfId="33884" xr:uid="{00000000-0005-0000-0000-000086840000}"/>
    <cellStyle name="Normal 47 7 2 3 3" xfId="33885" xr:uid="{00000000-0005-0000-0000-000087840000}"/>
    <cellStyle name="Normal 47 7 2 3 4" xfId="33886" xr:uid="{00000000-0005-0000-0000-000088840000}"/>
    <cellStyle name="Normal 47 7 2 3_Lcc_inputs" xfId="33887" xr:uid="{00000000-0005-0000-0000-000089840000}"/>
    <cellStyle name="Normal 47 7 2 4" xfId="33888" xr:uid="{00000000-0005-0000-0000-00008A840000}"/>
    <cellStyle name="Normal 47 7 2 4 2" xfId="33889" xr:uid="{00000000-0005-0000-0000-00008B840000}"/>
    <cellStyle name="Normal 47 7 2 4 2 2" xfId="33890" xr:uid="{00000000-0005-0000-0000-00008C840000}"/>
    <cellStyle name="Normal 47 7 2 4 3" xfId="33891" xr:uid="{00000000-0005-0000-0000-00008D840000}"/>
    <cellStyle name="Normal 47 7 2 5" xfId="33892" xr:uid="{00000000-0005-0000-0000-00008E840000}"/>
    <cellStyle name="Normal 47 7 2 5 2" xfId="33893" xr:uid="{00000000-0005-0000-0000-00008F840000}"/>
    <cellStyle name="Normal 47 7 2 6" xfId="33894" xr:uid="{00000000-0005-0000-0000-000090840000}"/>
    <cellStyle name="Normal 47 7 2 7" xfId="33895" xr:uid="{00000000-0005-0000-0000-000091840000}"/>
    <cellStyle name="Normal 47 7 2 8" xfId="33896" xr:uid="{00000000-0005-0000-0000-000092840000}"/>
    <cellStyle name="Normal 47 7 2_Lcc_inputs" xfId="33897" xr:uid="{00000000-0005-0000-0000-000093840000}"/>
    <cellStyle name="Normal 47 7 3" xfId="33898" xr:uid="{00000000-0005-0000-0000-000094840000}"/>
    <cellStyle name="Normal 47 7 3 2" xfId="33899" xr:uid="{00000000-0005-0000-0000-000095840000}"/>
    <cellStyle name="Normal 47 7 3 2 2" xfId="33900" xr:uid="{00000000-0005-0000-0000-000096840000}"/>
    <cellStyle name="Normal 47 7 3 2 2 2" xfId="33901" xr:uid="{00000000-0005-0000-0000-000097840000}"/>
    <cellStyle name="Normal 47 7 3 2 3" xfId="33902" xr:uid="{00000000-0005-0000-0000-000098840000}"/>
    <cellStyle name="Normal 47 7 3 3" xfId="33903" xr:uid="{00000000-0005-0000-0000-000099840000}"/>
    <cellStyle name="Normal 47 7 3 3 2" xfId="33904" xr:uid="{00000000-0005-0000-0000-00009A840000}"/>
    <cellStyle name="Normal 47 7 3 3 2 2" xfId="33905" xr:uid="{00000000-0005-0000-0000-00009B840000}"/>
    <cellStyle name="Normal 47 7 3 3 3" xfId="33906" xr:uid="{00000000-0005-0000-0000-00009C840000}"/>
    <cellStyle name="Normal 47 7 3 4" xfId="33907" xr:uid="{00000000-0005-0000-0000-00009D840000}"/>
    <cellStyle name="Normal 47 7 3 4 2" xfId="33908" xr:uid="{00000000-0005-0000-0000-00009E840000}"/>
    <cellStyle name="Normal 47 7 3 5" xfId="33909" xr:uid="{00000000-0005-0000-0000-00009F840000}"/>
    <cellStyle name="Normal 47 7 3_Lcc_inputs" xfId="33910" xr:uid="{00000000-0005-0000-0000-0000A0840000}"/>
    <cellStyle name="Normal 47 7 4" xfId="33911" xr:uid="{00000000-0005-0000-0000-0000A1840000}"/>
    <cellStyle name="Normal 47 7 4 2" xfId="33912" xr:uid="{00000000-0005-0000-0000-0000A2840000}"/>
    <cellStyle name="Normal 47 7 4 2 2" xfId="33913" xr:uid="{00000000-0005-0000-0000-0000A3840000}"/>
    <cellStyle name="Normal 47 7 4 2 3" xfId="33914" xr:uid="{00000000-0005-0000-0000-0000A4840000}"/>
    <cellStyle name="Normal 47 7 4 3" xfId="33915" xr:uid="{00000000-0005-0000-0000-0000A5840000}"/>
    <cellStyle name="Normal 47 7 4 4" xfId="33916" xr:uid="{00000000-0005-0000-0000-0000A6840000}"/>
    <cellStyle name="Normal 47 7 4_Lcc_inputs" xfId="33917" xr:uid="{00000000-0005-0000-0000-0000A7840000}"/>
    <cellStyle name="Normal 47 7 5" xfId="33918" xr:uid="{00000000-0005-0000-0000-0000A8840000}"/>
    <cellStyle name="Normal 47 7 5 2" xfId="33919" xr:uid="{00000000-0005-0000-0000-0000A9840000}"/>
    <cellStyle name="Normal 47 7 5 2 2" xfId="33920" xr:uid="{00000000-0005-0000-0000-0000AA840000}"/>
    <cellStyle name="Normal 47 7 5 3" xfId="33921" xr:uid="{00000000-0005-0000-0000-0000AB840000}"/>
    <cellStyle name="Normal 47 7 6" xfId="33922" xr:uid="{00000000-0005-0000-0000-0000AC840000}"/>
    <cellStyle name="Normal 47 7 6 2" xfId="33923" xr:uid="{00000000-0005-0000-0000-0000AD840000}"/>
    <cellStyle name="Normal 47 7 7" xfId="33924" xr:uid="{00000000-0005-0000-0000-0000AE840000}"/>
    <cellStyle name="Normal 47 7 8" xfId="33925" xr:uid="{00000000-0005-0000-0000-0000AF840000}"/>
    <cellStyle name="Normal 47 7 9" xfId="33926" xr:uid="{00000000-0005-0000-0000-0000B0840000}"/>
    <cellStyle name="Normal 47 7_Lcc_inputs" xfId="33927" xr:uid="{00000000-0005-0000-0000-0000B1840000}"/>
    <cellStyle name="Normal 47 8" xfId="33928" xr:uid="{00000000-0005-0000-0000-0000B2840000}"/>
    <cellStyle name="Normal 47 8 2" xfId="33929" xr:uid="{00000000-0005-0000-0000-0000B3840000}"/>
    <cellStyle name="Normal 47 8 2 2" xfId="33930" xr:uid="{00000000-0005-0000-0000-0000B4840000}"/>
    <cellStyle name="Normal 47 8 2 2 2" xfId="33931" xr:uid="{00000000-0005-0000-0000-0000B5840000}"/>
    <cellStyle name="Normal 47 8 2 2 2 2" xfId="33932" xr:uid="{00000000-0005-0000-0000-0000B6840000}"/>
    <cellStyle name="Normal 47 8 2 2 3" xfId="33933" xr:uid="{00000000-0005-0000-0000-0000B7840000}"/>
    <cellStyle name="Normal 47 8 2 3" xfId="33934" xr:uid="{00000000-0005-0000-0000-0000B8840000}"/>
    <cellStyle name="Normal 47 8 2 3 2" xfId="33935" xr:uid="{00000000-0005-0000-0000-0000B9840000}"/>
    <cellStyle name="Normal 47 8 2 3 2 2" xfId="33936" xr:uid="{00000000-0005-0000-0000-0000BA840000}"/>
    <cellStyle name="Normal 47 8 2 3 3" xfId="33937" xr:uid="{00000000-0005-0000-0000-0000BB840000}"/>
    <cellStyle name="Normal 47 8 2 4" xfId="33938" xr:uid="{00000000-0005-0000-0000-0000BC840000}"/>
    <cellStyle name="Normal 47 8 2 4 2" xfId="33939" xr:uid="{00000000-0005-0000-0000-0000BD840000}"/>
    <cellStyle name="Normal 47 8 2 5" xfId="33940" xr:uid="{00000000-0005-0000-0000-0000BE840000}"/>
    <cellStyle name="Normal 47 8 2_Lcc_inputs" xfId="33941" xr:uid="{00000000-0005-0000-0000-0000BF840000}"/>
    <cellStyle name="Normal 47 8 3" xfId="33942" xr:uid="{00000000-0005-0000-0000-0000C0840000}"/>
    <cellStyle name="Normal 47 8 3 2" xfId="33943" xr:uid="{00000000-0005-0000-0000-0000C1840000}"/>
    <cellStyle name="Normal 47 8 3 2 2" xfId="33944" xr:uid="{00000000-0005-0000-0000-0000C2840000}"/>
    <cellStyle name="Normal 47 8 3 2 3" xfId="33945" xr:uid="{00000000-0005-0000-0000-0000C3840000}"/>
    <cellStyle name="Normal 47 8 3 3" xfId="33946" xr:uid="{00000000-0005-0000-0000-0000C4840000}"/>
    <cellStyle name="Normal 47 8 3 4" xfId="33947" xr:uid="{00000000-0005-0000-0000-0000C5840000}"/>
    <cellStyle name="Normal 47 8 3_Lcc_inputs" xfId="33948" xr:uid="{00000000-0005-0000-0000-0000C6840000}"/>
    <cellStyle name="Normal 47 8 4" xfId="33949" xr:uid="{00000000-0005-0000-0000-0000C7840000}"/>
    <cellStyle name="Normal 47 8 4 2" xfId="33950" xr:uid="{00000000-0005-0000-0000-0000C8840000}"/>
    <cellStyle name="Normal 47 8 4 2 2" xfId="33951" xr:uid="{00000000-0005-0000-0000-0000C9840000}"/>
    <cellStyle name="Normal 47 8 4 3" xfId="33952" xr:uid="{00000000-0005-0000-0000-0000CA840000}"/>
    <cellStyle name="Normal 47 8 5" xfId="33953" xr:uid="{00000000-0005-0000-0000-0000CB840000}"/>
    <cellStyle name="Normal 47 8 5 2" xfId="33954" xr:uid="{00000000-0005-0000-0000-0000CC840000}"/>
    <cellStyle name="Normal 47 8 6" xfId="33955" xr:uid="{00000000-0005-0000-0000-0000CD840000}"/>
    <cellStyle name="Normal 47 8 7" xfId="33956" xr:uid="{00000000-0005-0000-0000-0000CE840000}"/>
    <cellStyle name="Normal 47 8 8" xfId="33957" xr:uid="{00000000-0005-0000-0000-0000CF840000}"/>
    <cellStyle name="Normal 47 8_Lcc_inputs" xfId="33958" xr:uid="{00000000-0005-0000-0000-0000D0840000}"/>
    <cellStyle name="Normal 47 9" xfId="33959" xr:uid="{00000000-0005-0000-0000-0000D1840000}"/>
    <cellStyle name="Normal 47 9 2" xfId="33960" xr:uid="{00000000-0005-0000-0000-0000D2840000}"/>
    <cellStyle name="Normal 47 9 2 2" xfId="33961" xr:uid="{00000000-0005-0000-0000-0000D3840000}"/>
    <cellStyle name="Normal 47 9 2 2 2" xfId="33962" xr:uid="{00000000-0005-0000-0000-0000D4840000}"/>
    <cellStyle name="Normal 47 9 2 2 2 2" xfId="33963" xr:uid="{00000000-0005-0000-0000-0000D5840000}"/>
    <cellStyle name="Normal 47 9 2 2 3" xfId="33964" xr:uid="{00000000-0005-0000-0000-0000D6840000}"/>
    <cellStyle name="Normal 47 9 2 3" xfId="33965" xr:uid="{00000000-0005-0000-0000-0000D7840000}"/>
    <cellStyle name="Normal 47 9 2 3 2" xfId="33966" xr:uid="{00000000-0005-0000-0000-0000D8840000}"/>
    <cellStyle name="Normal 47 9 2 3 2 2" xfId="33967" xr:uid="{00000000-0005-0000-0000-0000D9840000}"/>
    <cellStyle name="Normal 47 9 2 3 3" xfId="33968" xr:uid="{00000000-0005-0000-0000-0000DA840000}"/>
    <cellStyle name="Normal 47 9 2 4" xfId="33969" xr:uid="{00000000-0005-0000-0000-0000DB840000}"/>
    <cellStyle name="Normal 47 9 2 4 2" xfId="33970" xr:uid="{00000000-0005-0000-0000-0000DC840000}"/>
    <cellStyle name="Normal 47 9 2 5" xfId="33971" xr:uid="{00000000-0005-0000-0000-0000DD840000}"/>
    <cellStyle name="Normal 47 9 2_Lcc_inputs" xfId="33972" xr:uid="{00000000-0005-0000-0000-0000DE840000}"/>
    <cellStyle name="Normal 47 9 3" xfId="33973" xr:uid="{00000000-0005-0000-0000-0000DF840000}"/>
    <cellStyle name="Normal 47 9 3 2" xfId="33974" xr:uid="{00000000-0005-0000-0000-0000E0840000}"/>
    <cellStyle name="Normal 47 9 3 2 2" xfId="33975" xr:uid="{00000000-0005-0000-0000-0000E1840000}"/>
    <cellStyle name="Normal 47 9 3 2 3" xfId="33976" xr:uid="{00000000-0005-0000-0000-0000E2840000}"/>
    <cellStyle name="Normal 47 9 3 3" xfId="33977" xr:uid="{00000000-0005-0000-0000-0000E3840000}"/>
    <cellStyle name="Normal 47 9 3 4" xfId="33978" xr:uid="{00000000-0005-0000-0000-0000E4840000}"/>
    <cellStyle name="Normal 47 9 3_Lcc_inputs" xfId="33979" xr:uid="{00000000-0005-0000-0000-0000E5840000}"/>
    <cellStyle name="Normal 47 9 4" xfId="33980" xr:uid="{00000000-0005-0000-0000-0000E6840000}"/>
    <cellStyle name="Normal 47 9 4 2" xfId="33981" xr:uid="{00000000-0005-0000-0000-0000E7840000}"/>
    <cellStyle name="Normal 47 9 4 2 2" xfId="33982" xr:uid="{00000000-0005-0000-0000-0000E8840000}"/>
    <cellStyle name="Normal 47 9 4 3" xfId="33983" xr:uid="{00000000-0005-0000-0000-0000E9840000}"/>
    <cellStyle name="Normal 47 9 5" xfId="33984" xr:uid="{00000000-0005-0000-0000-0000EA840000}"/>
    <cellStyle name="Normal 47 9 5 2" xfId="33985" xr:uid="{00000000-0005-0000-0000-0000EB840000}"/>
    <cellStyle name="Normal 47 9 6" xfId="33986" xr:uid="{00000000-0005-0000-0000-0000EC840000}"/>
    <cellStyle name="Normal 47 9 7" xfId="33987" xr:uid="{00000000-0005-0000-0000-0000ED840000}"/>
    <cellStyle name="Normal 47 9 8" xfId="33988" xr:uid="{00000000-0005-0000-0000-0000EE840000}"/>
    <cellStyle name="Normal 47 9_Lcc_inputs" xfId="33989" xr:uid="{00000000-0005-0000-0000-0000EF840000}"/>
    <cellStyle name="Normal 47_Lcc_inputs" xfId="33990" xr:uid="{00000000-0005-0000-0000-0000F0840000}"/>
    <cellStyle name="Normal 48" xfId="33991" xr:uid="{00000000-0005-0000-0000-0000F1840000}"/>
    <cellStyle name="Normal 48 10" xfId="33992" xr:uid="{00000000-0005-0000-0000-0000F2840000}"/>
    <cellStyle name="Normal 48 10 2" xfId="33993" xr:uid="{00000000-0005-0000-0000-0000F3840000}"/>
    <cellStyle name="Normal 48 10 2 2" xfId="33994" xr:uid="{00000000-0005-0000-0000-0000F4840000}"/>
    <cellStyle name="Normal 48 10 2 2 2" xfId="33995" xr:uid="{00000000-0005-0000-0000-0000F5840000}"/>
    <cellStyle name="Normal 48 10 2 2 3" xfId="33996" xr:uid="{00000000-0005-0000-0000-0000F6840000}"/>
    <cellStyle name="Normal 48 10 2 3" xfId="33997" xr:uid="{00000000-0005-0000-0000-0000F7840000}"/>
    <cellStyle name="Normal 48 10 2 4" xfId="33998" xr:uid="{00000000-0005-0000-0000-0000F8840000}"/>
    <cellStyle name="Normal 48 10 2_Lcc_inputs" xfId="33999" xr:uid="{00000000-0005-0000-0000-0000F9840000}"/>
    <cellStyle name="Normal 48 10 3" xfId="34000" xr:uid="{00000000-0005-0000-0000-0000FA840000}"/>
    <cellStyle name="Normal 48 10 3 2" xfId="34001" xr:uid="{00000000-0005-0000-0000-0000FB840000}"/>
    <cellStyle name="Normal 48 10 3 2 2" xfId="34002" xr:uid="{00000000-0005-0000-0000-0000FC840000}"/>
    <cellStyle name="Normal 48 10 3 3" xfId="34003" xr:uid="{00000000-0005-0000-0000-0000FD840000}"/>
    <cellStyle name="Normal 48 10 4" xfId="34004" xr:uid="{00000000-0005-0000-0000-0000FE840000}"/>
    <cellStyle name="Normal 48 10 4 2" xfId="34005" xr:uid="{00000000-0005-0000-0000-0000FF840000}"/>
    <cellStyle name="Normal 48 10 5" xfId="34006" xr:uid="{00000000-0005-0000-0000-000000850000}"/>
    <cellStyle name="Normal 48 10 6" xfId="34007" xr:uid="{00000000-0005-0000-0000-000001850000}"/>
    <cellStyle name="Normal 48 10 7" xfId="34008" xr:uid="{00000000-0005-0000-0000-000002850000}"/>
    <cellStyle name="Normal 48 10_Lcc_inputs" xfId="34009" xr:uid="{00000000-0005-0000-0000-000003850000}"/>
    <cellStyle name="Normal 48 11" xfId="34010" xr:uid="{00000000-0005-0000-0000-000004850000}"/>
    <cellStyle name="Normal 48 11 2" xfId="34011" xr:uid="{00000000-0005-0000-0000-000005850000}"/>
    <cellStyle name="Normal 48 11 2 2" xfId="34012" xr:uid="{00000000-0005-0000-0000-000006850000}"/>
    <cellStyle name="Normal 48 11 2 3" xfId="34013" xr:uid="{00000000-0005-0000-0000-000007850000}"/>
    <cellStyle name="Normal 48 11 3" xfId="34014" xr:uid="{00000000-0005-0000-0000-000008850000}"/>
    <cellStyle name="Normal 48 11 3 2" xfId="34015" xr:uid="{00000000-0005-0000-0000-000009850000}"/>
    <cellStyle name="Normal 48 11 4" xfId="34016" xr:uid="{00000000-0005-0000-0000-00000A850000}"/>
    <cellStyle name="Normal 48 11 5" xfId="34017" xr:uid="{00000000-0005-0000-0000-00000B850000}"/>
    <cellStyle name="Normal 48 11_Lcc_inputs" xfId="34018" xr:uid="{00000000-0005-0000-0000-00000C850000}"/>
    <cellStyle name="Normal 48 12" xfId="34019" xr:uid="{00000000-0005-0000-0000-00000D850000}"/>
    <cellStyle name="Normal 48 12 2" xfId="34020" xr:uid="{00000000-0005-0000-0000-00000E850000}"/>
    <cellStyle name="Normal 48 12 2 2" xfId="34021" xr:uid="{00000000-0005-0000-0000-00000F850000}"/>
    <cellStyle name="Normal 48 12 2 3" xfId="34022" xr:uid="{00000000-0005-0000-0000-000010850000}"/>
    <cellStyle name="Normal 48 12 3" xfId="34023" xr:uid="{00000000-0005-0000-0000-000011850000}"/>
    <cellStyle name="Normal 48 12 4" xfId="34024" xr:uid="{00000000-0005-0000-0000-000012850000}"/>
    <cellStyle name="Normal 48 12_Lcc_inputs" xfId="34025" xr:uid="{00000000-0005-0000-0000-000013850000}"/>
    <cellStyle name="Normal 48 13" xfId="34026" xr:uid="{00000000-0005-0000-0000-000014850000}"/>
    <cellStyle name="Normal 48 13 2" xfId="34027" xr:uid="{00000000-0005-0000-0000-000015850000}"/>
    <cellStyle name="Normal 48 13 3" xfId="34028" xr:uid="{00000000-0005-0000-0000-000016850000}"/>
    <cellStyle name="Normal 48 14" xfId="34029" xr:uid="{00000000-0005-0000-0000-000017850000}"/>
    <cellStyle name="Normal 48 14 2" xfId="34030" xr:uid="{00000000-0005-0000-0000-000018850000}"/>
    <cellStyle name="Normal 48 15" xfId="34031" xr:uid="{00000000-0005-0000-0000-000019850000}"/>
    <cellStyle name="Normal 48 16" xfId="34032" xr:uid="{00000000-0005-0000-0000-00001A850000}"/>
    <cellStyle name="Normal 48 2" xfId="34033" xr:uid="{00000000-0005-0000-0000-00001B850000}"/>
    <cellStyle name="Normal 48 2 10" xfId="34034" xr:uid="{00000000-0005-0000-0000-00001C850000}"/>
    <cellStyle name="Normal 48 2 2" xfId="34035" xr:uid="{00000000-0005-0000-0000-00001D850000}"/>
    <cellStyle name="Normal 48 2 2 2" xfId="34036" xr:uid="{00000000-0005-0000-0000-00001E850000}"/>
    <cellStyle name="Normal 48 2 2 2 2" xfId="34037" xr:uid="{00000000-0005-0000-0000-00001F850000}"/>
    <cellStyle name="Normal 48 2 2 2 2 2" xfId="34038" xr:uid="{00000000-0005-0000-0000-000020850000}"/>
    <cellStyle name="Normal 48 2 2 2 2 2 2" xfId="34039" xr:uid="{00000000-0005-0000-0000-000021850000}"/>
    <cellStyle name="Normal 48 2 2 2 2 3" xfId="34040" xr:uid="{00000000-0005-0000-0000-000022850000}"/>
    <cellStyle name="Normal 48 2 2 2 3" xfId="34041" xr:uid="{00000000-0005-0000-0000-000023850000}"/>
    <cellStyle name="Normal 48 2 2 2 3 2" xfId="34042" xr:uid="{00000000-0005-0000-0000-000024850000}"/>
    <cellStyle name="Normal 48 2 2 2 3 2 2" xfId="34043" xr:uid="{00000000-0005-0000-0000-000025850000}"/>
    <cellStyle name="Normal 48 2 2 2 3 3" xfId="34044" xr:uid="{00000000-0005-0000-0000-000026850000}"/>
    <cellStyle name="Normal 48 2 2 2 4" xfId="34045" xr:uid="{00000000-0005-0000-0000-000027850000}"/>
    <cellStyle name="Normal 48 2 2 2 4 2" xfId="34046" xr:uid="{00000000-0005-0000-0000-000028850000}"/>
    <cellStyle name="Normal 48 2 2 2 5" xfId="34047" xr:uid="{00000000-0005-0000-0000-000029850000}"/>
    <cellStyle name="Normal 48 2 2 2_Lcc_inputs" xfId="34048" xr:uid="{00000000-0005-0000-0000-00002A850000}"/>
    <cellStyle name="Normal 48 2 2 3" xfId="34049" xr:uid="{00000000-0005-0000-0000-00002B850000}"/>
    <cellStyle name="Normal 48 2 2 3 2" xfId="34050" xr:uid="{00000000-0005-0000-0000-00002C850000}"/>
    <cellStyle name="Normal 48 2 2 3 2 2" xfId="34051" xr:uid="{00000000-0005-0000-0000-00002D850000}"/>
    <cellStyle name="Normal 48 2 2 3 2 3" xfId="34052" xr:uid="{00000000-0005-0000-0000-00002E850000}"/>
    <cellStyle name="Normal 48 2 2 3 3" xfId="34053" xr:uid="{00000000-0005-0000-0000-00002F850000}"/>
    <cellStyle name="Normal 48 2 2 3 4" xfId="34054" xr:uid="{00000000-0005-0000-0000-000030850000}"/>
    <cellStyle name="Normal 48 2 2 3_Lcc_inputs" xfId="34055" xr:uid="{00000000-0005-0000-0000-000031850000}"/>
    <cellStyle name="Normal 48 2 2 4" xfId="34056" xr:uid="{00000000-0005-0000-0000-000032850000}"/>
    <cellStyle name="Normal 48 2 2 4 2" xfId="34057" xr:uid="{00000000-0005-0000-0000-000033850000}"/>
    <cellStyle name="Normal 48 2 2 4 2 2" xfId="34058" xr:uid="{00000000-0005-0000-0000-000034850000}"/>
    <cellStyle name="Normal 48 2 2 4 3" xfId="34059" xr:uid="{00000000-0005-0000-0000-000035850000}"/>
    <cellStyle name="Normal 48 2 2 5" xfId="34060" xr:uid="{00000000-0005-0000-0000-000036850000}"/>
    <cellStyle name="Normal 48 2 2 5 2" xfId="34061" xr:uid="{00000000-0005-0000-0000-000037850000}"/>
    <cellStyle name="Normal 48 2 2 6" xfId="34062" xr:uid="{00000000-0005-0000-0000-000038850000}"/>
    <cellStyle name="Normal 48 2 2 7" xfId="34063" xr:uid="{00000000-0005-0000-0000-000039850000}"/>
    <cellStyle name="Normal 48 2 2 8" xfId="34064" xr:uid="{00000000-0005-0000-0000-00003A850000}"/>
    <cellStyle name="Normal 48 2 2_Lcc_inputs" xfId="34065" xr:uid="{00000000-0005-0000-0000-00003B850000}"/>
    <cellStyle name="Normal 48 2 3" xfId="34066" xr:uid="{00000000-0005-0000-0000-00003C850000}"/>
    <cellStyle name="Normal 48 2 3 2" xfId="34067" xr:uid="{00000000-0005-0000-0000-00003D850000}"/>
    <cellStyle name="Normal 48 2 3 2 2" xfId="34068" xr:uid="{00000000-0005-0000-0000-00003E850000}"/>
    <cellStyle name="Normal 48 2 3 2 2 2" xfId="34069" xr:uid="{00000000-0005-0000-0000-00003F850000}"/>
    <cellStyle name="Normal 48 2 3 2 2 3" xfId="34070" xr:uid="{00000000-0005-0000-0000-000040850000}"/>
    <cellStyle name="Normal 48 2 3 2 3" xfId="34071" xr:uid="{00000000-0005-0000-0000-000041850000}"/>
    <cellStyle name="Normal 48 2 3 2 4" xfId="34072" xr:uid="{00000000-0005-0000-0000-000042850000}"/>
    <cellStyle name="Normal 48 2 3 2_Lcc_inputs" xfId="34073" xr:uid="{00000000-0005-0000-0000-000043850000}"/>
    <cellStyle name="Normal 48 2 3 3" xfId="34074" xr:uid="{00000000-0005-0000-0000-000044850000}"/>
    <cellStyle name="Normal 48 2 3 3 2" xfId="34075" xr:uid="{00000000-0005-0000-0000-000045850000}"/>
    <cellStyle name="Normal 48 2 3 3 2 2" xfId="34076" xr:uid="{00000000-0005-0000-0000-000046850000}"/>
    <cellStyle name="Normal 48 2 3 3 3" xfId="34077" xr:uid="{00000000-0005-0000-0000-000047850000}"/>
    <cellStyle name="Normal 48 2 3 4" xfId="34078" xr:uid="{00000000-0005-0000-0000-000048850000}"/>
    <cellStyle name="Normal 48 2 3 4 2" xfId="34079" xr:uid="{00000000-0005-0000-0000-000049850000}"/>
    <cellStyle name="Normal 48 2 3 5" xfId="34080" xr:uid="{00000000-0005-0000-0000-00004A850000}"/>
    <cellStyle name="Normal 48 2 3 6" xfId="34081" xr:uid="{00000000-0005-0000-0000-00004B850000}"/>
    <cellStyle name="Normal 48 2 3 7" xfId="34082" xr:uid="{00000000-0005-0000-0000-00004C850000}"/>
    <cellStyle name="Normal 48 2 3_Lcc_inputs" xfId="34083" xr:uid="{00000000-0005-0000-0000-00004D850000}"/>
    <cellStyle name="Normal 48 2 4" xfId="34084" xr:uid="{00000000-0005-0000-0000-00004E850000}"/>
    <cellStyle name="Normal 48 2 4 2" xfId="34085" xr:uid="{00000000-0005-0000-0000-00004F850000}"/>
    <cellStyle name="Normal 48 2 4 2 2" xfId="34086" xr:uid="{00000000-0005-0000-0000-000050850000}"/>
    <cellStyle name="Normal 48 2 4 2 3" xfId="34087" xr:uid="{00000000-0005-0000-0000-000051850000}"/>
    <cellStyle name="Normal 48 2 4 3" xfId="34088" xr:uid="{00000000-0005-0000-0000-000052850000}"/>
    <cellStyle name="Normal 48 2 4 3 2" xfId="34089" xr:uid="{00000000-0005-0000-0000-000053850000}"/>
    <cellStyle name="Normal 48 2 4 4" xfId="34090" xr:uid="{00000000-0005-0000-0000-000054850000}"/>
    <cellStyle name="Normal 48 2 4 5" xfId="34091" xr:uid="{00000000-0005-0000-0000-000055850000}"/>
    <cellStyle name="Normal 48 2 4_Lcc_inputs" xfId="34092" xr:uid="{00000000-0005-0000-0000-000056850000}"/>
    <cellStyle name="Normal 48 2 5" xfId="34093" xr:uid="{00000000-0005-0000-0000-000057850000}"/>
    <cellStyle name="Normal 48 2 5 2" xfId="34094" xr:uid="{00000000-0005-0000-0000-000058850000}"/>
    <cellStyle name="Normal 48 2 5 2 2" xfId="34095" xr:uid="{00000000-0005-0000-0000-000059850000}"/>
    <cellStyle name="Normal 48 2 5 2 3" xfId="34096" xr:uid="{00000000-0005-0000-0000-00005A850000}"/>
    <cellStyle name="Normal 48 2 5 3" xfId="34097" xr:uid="{00000000-0005-0000-0000-00005B850000}"/>
    <cellStyle name="Normal 48 2 5 3 2" xfId="34098" xr:uid="{00000000-0005-0000-0000-00005C850000}"/>
    <cellStyle name="Normal 48 2 5 4" xfId="34099" xr:uid="{00000000-0005-0000-0000-00005D850000}"/>
    <cellStyle name="Normal 48 2 5 5" xfId="34100" xr:uid="{00000000-0005-0000-0000-00005E850000}"/>
    <cellStyle name="Normal 48 2 5_Lcc_inputs" xfId="34101" xr:uid="{00000000-0005-0000-0000-00005F850000}"/>
    <cellStyle name="Normal 48 2 6" xfId="34102" xr:uid="{00000000-0005-0000-0000-000060850000}"/>
    <cellStyle name="Normal 48 2 6 2" xfId="34103" xr:uid="{00000000-0005-0000-0000-000061850000}"/>
    <cellStyle name="Normal 48 2 6 2 2" xfId="34104" xr:uid="{00000000-0005-0000-0000-000062850000}"/>
    <cellStyle name="Normal 48 2 6 3" xfId="34105" xr:uid="{00000000-0005-0000-0000-000063850000}"/>
    <cellStyle name="Normal 48 2 6 4" xfId="34106" xr:uid="{00000000-0005-0000-0000-000064850000}"/>
    <cellStyle name="Normal 48 2 6_Lcc_inputs" xfId="34107" xr:uid="{00000000-0005-0000-0000-000065850000}"/>
    <cellStyle name="Normal 48 2 7" xfId="34108" xr:uid="{00000000-0005-0000-0000-000066850000}"/>
    <cellStyle name="Normal 48 2 7 2" xfId="34109" xr:uid="{00000000-0005-0000-0000-000067850000}"/>
    <cellStyle name="Normal 48 2 7 3" xfId="34110" xr:uid="{00000000-0005-0000-0000-000068850000}"/>
    <cellStyle name="Normal 48 2 8" xfId="34111" xr:uid="{00000000-0005-0000-0000-000069850000}"/>
    <cellStyle name="Normal 48 2 8 2" xfId="34112" xr:uid="{00000000-0005-0000-0000-00006A850000}"/>
    <cellStyle name="Normal 48 2 9" xfId="34113" xr:uid="{00000000-0005-0000-0000-00006B850000}"/>
    <cellStyle name="Normal 48 2_Lcc_inputs" xfId="34114" xr:uid="{00000000-0005-0000-0000-00006C850000}"/>
    <cellStyle name="Normal 48 3" xfId="34115" xr:uid="{00000000-0005-0000-0000-00006D850000}"/>
    <cellStyle name="Normal 48 3 2" xfId="34116" xr:uid="{00000000-0005-0000-0000-00006E850000}"/>
    <cellStyle name="Normal 48 3 2 2" xfId="34117" xr:uid="{00000000-0005-0000-0000-00006F850000}"/>
    <cellStyle name="Normal 48 3 2 2 2" xfId="34118" xr:uid="{00000000-0005-0000-0000-000070850000}"/>
    <cellStyle name="Normal 48 3 2 2 2 2" xfId="34119" xr:uid="{00000000-0005-0000-0000-000071850000}"/>
    <cellStyle name="Normal 48 3 2 2 2 2 2" xfId="34120" xr:uid="{00000000-0005-0000-0000-000072850000}"/>
    <cellStyle name="Normal 48 3 2 2 2 3" xfId="34121" xr:uid="{00000000-0005-0000-0000-000073850000}"/>
    <cellStyle name="Normal 48 3 2 2 3" xfId="34122" xr:uid="{00000000-0005-0000-0000-000074850000}"/>
    <cellStyle name="Normal 48 3 2 2 3 2" xfId="34123" xr:uid="{00000000-0005-0000-0000-000075850000}"/>
    <cellStyle name="Normal 48 3 2 2 3 2 2" xfId="34124" xr:uid="{00000000-0005-0000-0000-000076850000}"/>
    <cellStyle name="Normal 48 3 2 2 3 3" xfId="34125" xr:uid="{00000000-0005-0000-0000-000077850000}"/>
    <cellStyle name="Normal 48 3 2 2 4" xfId="34126" xr:uid="{00000000-0005-0000-0000-000078850000}"/>
    <cellStyle name="Normal 48 3 2 2 4 2" xfId="34127" xr:uid="{00000000-0005-0000-0000-000079850000}"/>
    <cellStyle name="Normal 48 3 2 2 5" xfId="34128" xr:uid="{00000000-0005-0000-0000-00007A850000}"/>
    <cellStyle name="Normal 48 3 2 2_Lcc_inputs" xfId="34129" xr:uid="{00000000-0005-0000-0000-00007B850000}"/>
    <cellStyle name="Normal 48 3 2 3" xfId="34130" xr:uid="{00000000-0005-0000-0000-00007C850000}"/>
    <cellStyle name="Normal 48 3 2 3 2" xfId="34131" xr:uid="{00000000-0005-0000-0000-00007D850000}"/>
    <cellStyle name="Normal 48 3 2 3 2 2" xfId="34132" xr:uid="{00000000-0005-0000-0000-00007E850000}"/>
    <cellStyle name="Normal 48 3 2 3 2 3" xfId="34133" xr:uid="{00000000-0005-0000-0000-00007F850000}"/>
    <cellStyle name="Normal 48 3 2 3 3" xfId="34134" xr:uid="{00000000-0005-0000-0000-000080850000}"/>
    <cellStyle name="Normal 48 3 2 3 4" xfId="34135" xr:uid="{00000000-0005-0000-0000-000081850000}"/>
    <cellStyle name="Normal 48 3 2 3_Lcc_inputs" xfId="34136" xr:uid="{00000000-0005-0000-0000-000082850000}"/>
    <cellStyle name="Normal 48 3 2 4" xfId="34137" xr:uid="{00000000-0005-0000-0000-000083850000}"/>
    <cellStyle name="Normal 48 3 2 4 2" xfId="34138" xr:uid="{00000000-0005-0000-0000-000084850000}"/>
    <cellStyle name="Normal 48 3 2 4 2 2" xfId="34139" xr:uid="{00000000-0005-0000-0000-000085850000}"/>
    <cellStyle name="Normal 48 3 2 4 3" xfId="34140" xr:uid="{00000000-0005-0000-0000-000086850000}"/>
    <cellStyle name="Normal 48 3 2 5" xfId="34141" xr:uid="{00000000-0005-0000-0000-000087850000}"/>
    <cellStyle name="Normal 48 3 2 5 2" xfId="34142" xr:uid="{00000000-0005-0000-0000-000088850000}"/>
    <cellStyle name="Normal 48 3 2 6" xfId="34143" xr:uid="{00000000-0005-0000-0000-000089850000}"/>
    <cellStyle name="Normal 48 3 2 7" xfId="34144" xr:uid="{00000000-0005-0000-0000-00008A850000}"/>
    <cellStyle name="Normal 48 3 2 8" xfId="34145" xr:uid="{00000000-0005-0000-0000-00008B850000}"/>
    <cellStyle name="Normal 48 3 2_Lcc_inputs" xfId="34146" xr:uid="{00000000-0005-0000-0000-00008C850000}"/>
    <cellStyle name="Normal 48 3 3" xfId="34147" xr:uid="{00000000-0005-0000-0000-00008D850000}"/>
    <cellStyle name="Normal 48 3 3 2" xfId="34148" xr:uid="{00000000-0005-0000-0000-00008E850000}"/>
    <cellStyle name="Normal 48 3 3 2 2" xfId="34149" xr:uid="{00000000-0005-0000-0000-00008F850000}"/>
    <cellStyle name="Normal 48 3 3 2 2 2" xfId="34150" xr:uid="{00000000-0005-0000-0000-000090850000}"/>
    <cellStyle name="Normal 48 3 3 2 2 3" xfId="34151" xr:uid="{00000000-0005-0000-0000-000091850000}"/>
    <cellStyle name="Normal 48 3 3 2 3" xfId="34152" xr:uid="{00000000-0005-0000-0000-000092850000}"/>
    <cellStyle name="Normal 48 3 3 2 4" xfId="34153" xr:uid="{00000000-0005-0000-0000-000093850000}"/>
    <cellStyle name="Normal 48 3 3 2_Lcc_inputs" xfId="34154" xr:uid="{00000000-0005-0000-0000-000094850000}"/>
    <cellStyle name="Normal 48 3 3 3" xfId="34155" xr:uid="{00000000-0005-0000-0000-000095850000}"/>
    <cellStyle name="Normal 48 3 3 3 2" xfId="34156" xr:uid="{00000000-0005-0000-0000-000096850000}"/>
    <cellStyle name="Normal 48 3 3 3 2 2" xfId="34157" xr:uid="{00000000-0005-0000-0000-000097850000}"/>
    <cellStyle name="Normal 48 3 3 3 3" xfId="34158" xr:uid="{00000000-0005-0000-0000-000098850000}"/>
    <cellStyle name="Normal 48 3 3 4" xfId="34159" xr:uid="{00000000-0005-0000-0000-000099850000}"/>
    <cellStyle name="Normal 48 3 3 4 2" xfId="34160" xr:uid="{00000000-0005-0000-0000-00009A850000}"/>
    <cellStyle name="Normal 48 3 3 5" xfId="34161" xr:uid="{00000000-0005-0000-0000-00009B850000}"/>
    <cellStyle name="Normal 48 3 3 6" xfId="34162" xr:uid="{00000000-0005-0000-0000-00009C850000}"/>
    <cellStyle name="Normal 48 3 3 7" xfId="34163" xr:uid="{00000000-0005-0000-0000-00009D850000}"/>
    <cellStyle name="Normal 48 3 3_Lcc_inputs" xfId="34164" xr:uid="{00000000-0005-0000-0000-00009E850000}"/>
    <cellStyle name="Normal 48 3 4" xfId="34165" xr:uid="{00000000-0005-0000-0000-00009F850000}"/>
    <cellStyle name="Normal 48 3 4 2" xfId="34166" xr:uid="{00000000-0005-0000-0000-0000A0850000}"/>
    <cellStyle name="Normal 48 3 4 2 2" xfId="34167" xr:uid="{00000000-0005-0000-0000-0000A1850000}"/>
    <cellStyle name="Normal 48 3 4 2 3" xfId="34168" xr:uid="{00000000-0005-0000-0000-0000A2850000}"/>
    <cellStyle name="Normal 48 3 4 3" xfId="34169" xr:uid="{00000000-0005-0000-0000-0000A3850000}"/>
    <cellStyle name="Normal 48 3 4 3 2" xfId="34170" xr:uid="{00000000-0005-0000-0000-0000A4850000}"/>
    <cellStyle name="Normal 48 3 4 4" xfId="34171" xr:uid="{00000000-0005-0000-0000-0000A5850000}"/>
    <cellStyle name="Normal 48 3 4 5" xfId="34172" xr:uid="{00000000-0005-0000-0000-0000A6850000}"/>
    <cellStyle name="Normal 48 3 4_Lcc_inputs" xfId="34173" xr:uid="{00000000-0005-0000-0000-0000A7850000}"/>
    <cellStyle name="Normal 48 3 5" xfId="34174" xr:uid="{00000000-0005-0000-0000-0000A8850000}"/>
    <cellStyle name="Normal 48 3 5 2" xfId="34175" xr:uid="{00000000-0005-0000-0000-0000A9850000}"/>
    <cellStyle name="Normal 48 3 5 2 2" xfId="34176" xr:uid="{00000000-0005-0000-0000-0000AA850000}"/>
    <cellStyle name="Normal 48 3 5 2 3" xfId="34177" xr:uid="{00000000-0005-0000-0000-0000AB850000}"/>
    <cellStyle name="Normal 48 3 5 3" xfId="34178" xr:uid="{00000000-0005-0000-0000-0000AC850000}"/>
    <cellStyle name="Normal 48 3 5 4" xfId="34179" xr:uid="{00000000-0005-0000-0000-0000AD850000}"/>
    <cellStyle name="Normal 48 3 5_Lcc_inputs" xfId="34180" xr:uid="{00000000-0005-0000-0000-0000AE850000}"/>
    <cellStyle name="Normal 48 3 6" xfId="34181" xr:uid="{00000000-0005-0000-0000-0000AF850000}"/>
    <cellStyle name="Normal 48 3 6 2" xfId="34182" xr:uid="{00000000-0005-0000-0000-0000B0850000}"/>
    <cellStyle name="Normal 48 3 6 3" xfId="34183" xr:uid="{00000000-0005-0000-0000-0000B1850000}"/>
    <cellStyle name="Normal 48 3 7" xfId="34184" xr:uid="{00000000-0005-0000-0000-0000B2850000}"/>
    <cellStyle name="Normal 48 3 7 2" xfId="34185" xr:uid="{00000000-0005-0000-0000-0000B3850000}"/>
    <cellStyle name="Normal 48 3 8" xfId="34186" xr:uid="{00000000-0005-0000-0000-0000B4850000}"/>
    <cellStyle name="Normal 48 3 9" xfId="34187" xr:uid="{00000000-0005-0000-0000-0000B5850000}"/>
    <cellStyle name="Normal 48 3_Lcc_inputs" xfId="34188" xr:uid="{00000000-0005-0000-0000-0000B6850000}"/>
    <cellStyle name="Normal 48 4" xfId="34189" xr:uid="{00000000-0005-0000-0000-0000B7850000}"/>
    <cellStyle name="Normal 48 4 2" xfId="34190" xr:uid="{00000000-0005-0000-0000-0000B8850000}"/>
    <cellStyle name="Normal 48 4 2 2" xfId="34191" xr:uid="{00000000-0005-0000-0000-0000B9850000}"/>
    <cellStyle name="Normal 48 4 2 2 2" xfId="34192" xr:uid="{00000000-0005-0000-0000-0000BA850000}"/>
    <cellStyle name="Normal 48 4 2 2 2 2" xfId="34193" xr:uid="{00000000-0005-0000-0000-0000BB850000}"/>
    <cellStyle name="Normal 48 4 2 2 2 2 2" xfId="34194" xr:uid="{00000000-0005-0000-0000-0000BC850000}"/>
    <cellStyle name="Normal 48 4 2 2 2 3" xfId="34195" xr:uid="{00000000-0005-0000-0000-0000BD850000}"/>
    <cellStyle name="Normal 48 4 2 2 3" xfId="34196" xr:uid="{00000000-0005-0000-0000-0000BE850000}"/>
    <cellStyle name="Normal 48 4 2 2 3 2" xfId="34197" xr:uid="{00000000-0005-0000-0000-0000BF850000}"/>
    <cellStyle name="Normal 48 4 2 2 3 2 2" xfId="34198" xr:uid="{00000000-0005-0000-0000-0000C0850000}"/>
    <cellStyle name="Normal 48 4 2 2 3 3" xfId="34199" xr:uid="{00000000-0005-0000-0000-0000C1850000}"/>
    <cellStyle name="Normal 48 4 2 2 4" xfId="34200" xr:uid="{00000000-0005-0000-0000-0000C2850000}"/>
    <cellStyle name="Normal 48 4 2 2 4 2" xfId="34201" xr:uid="{00000000-0005-0000-0000-0000C3850000}"/>
    <cellStyle name="Normal 48 4 2 2 5" xfId="34202" xr:uid="{00000000-0005-0000-0000-0000C4850000}"/>
    <cellStyle name="Normal 48 4 2 2_Lcc_inputs" xfId="34203" xr:uid="{00000000-0005-0000-0000-0000C5850000}"/>
    <cellStyle name="Normal 48 4 2 3" xfId="34204" xr:uid="{00000000-0005-0000-0000-0000C6850000}"/>
    <cellStyle name="Normal 48 4 2 3 2" xfId="34205" xr:uid="{00000000-0005-0000-0000-0000C7850000}"/>
    <cellStyle name="Normal 48 4 2 3 2 2" xfId="34206" xr:uid="{00000000-0005-0000-0000-0000C8850000}"/>
    <cellStyle name="Normal 48 4 2 3 2 3" xfId="34207" xr:uid="{00000000-0005-0000-0000-0000C9850000}"/>
    <cellStyle name="Normal 48 4 2 3 3" xfId="34208" xr:uid="{00000000-0005-0000-0000-0000CA850000}"/>
    <cellStyle name="Normal 48 4 2 3 4" xfId="34209" xr:uid="{00000000-0005-0000-0000-0000CB850000}"/>
    <cellStyle name="Normal 48 4 2 3_Lcc_inputs" xfId="34210" xr:uid="{00000000-0005-0000-0000-0000CC850000}"/>
    <cellStyle name="Normal 48 4 2 4" xfId="34211" xr:uid="{00000000-0005-0000-0000-0000CD850000}"/>
    <cellStyle name="Normal 48 4 2 4 2" xfId="34212" xr:uid="{00000000-0005-0000-0000-0000CE850000}"/>
    <cellStyle name="Normal 48 4 2 4 2 2" xfId="34213" xr:uid="{00000000-0005-0000-0000-0000CF850000}"/>
    <cellStyle name="Normal 48 4 2 4 3" xfId="34214" xr:uid="{00000000-0005-0000-0000-0000D0850000}"/>
    <cellStyle name="Normal 48 4 2 5" xfId="34215" xr:uid="{00000000-0005-0000-0000-0000D1850000}"/>
    <cellStyle name="Normal 48 4 2 5 2" xfId="34216" xr:uid="{00000000-0005-0000-0000-0000D2850000}"/>
    <cellStyle name="Normal 48 4 2 6" xfId="34217" xr:uid="{00000000-0005-0000-0000-0000D3850000}"/>
    <cellStyle name="Normal 48 4 2 7" xfId="34218" xr:uid="{00000000-0005-0000-0000-0000D4850000}"/>
    <cellStyle name="Normal 48 4 2 8" xfId="34219" xr:uid="{00000000-0005-0000-0000-0000D5850000}"/>
    <cellStyle name="Normal 48 4 2_Lcc_inputs" xfId="34220" xr:uid="{00000000-0005-0000-0000-0000D6850000}"/>
    <cellStyle name="Normal 48 4 3" xfId="34221" xr:uid="{00000000-0005-0000-0000-0000D7850000}"/>
    <cellStyle name="Normal 48 4 3 2" xfId="34222" xr:uid="{00000000-0005-0000-0000-0000D8850000}"/>
    <cellStyle name="Normal 48 4 3 2 2" xfId="34223" xr:uid="{00000000-0005-0000-0000-0000D9850000}"/>
    <cellStyle name="Normal 48 4 3 2 2 2" xfId="34224" xr:uid="{00000000-0005-0000-0000-0000DA850000}"/>
    <cellStyle name="Normal 48 4 3 2 3" xfId="34225" xr:uid="{00000000-0005-0000-0000-0000DB850000}"/>
    <cellStyle name="Normal 48 4 3 3" xfId="34226" xr:uid="{00000000-0005-0000-0000-0000DC850000}"/>
    <cellStyle name="Normal 48 4 3 3 2" xfId="34227" xr:uid="{00000000-0005-0000-0000-0000DD850000}"/>
    <cellStyle name="Normal 48 4 3 3 2 2" xfId="34228" xr:uid="{00000000-0005-0000-0000-0000DE850000}"/>
    <cellStyle name="Normal 48 4 3 3 3" xfId="34229" xr:uid="{00000000-0005-0000-0000-0000DF850000}"/>
    <cellStyle name="Normal 48 4 3 4" xfId="34230" xr:uid="{00000000-0005-0000-0000-0000E0850000}"/>
    <cellStyle name="Normal 48 4 3 4 2" xfId="34231" xr:uid="{00000000-0005-0000-0000-0000E1850000}"/>
    <cellStyle name="Normal 48 4 3 5" xfId="34232" xr:uid="{00000000-0005-0000-0000-0000E2850000}"/>
    <cellStyle name="Normal 48 4 3_Lcc_inputs" xfId="34233" xr:uid="{00000000-0005-0000-0000-0000E3850000}"/>
    <cellStyle name="Normal 48 4 4" xfId="34234" xr:uid="{00000000-0005-0000-0000-0000E4850000}"/>
    <cellStyle name="Normal 48 4 4 2" xfId="34235" xr:uid="{00000000-0005-0000-0000-0000E5850000}"/>
    <cellStyle name="Normal 48 4 4 2 2" xfId="34236" xr:uid="{00000000-0005-0000-0000-0000E6850000}"/>
    <cellStyle name="Normal 48 4 4 2 3" xfId="34237" xr:uid="{00000000-0005-0000-0000-0000E7850000}"/>
    <cellStyle name="Normal 48 4 4 3" xfId="34238" xr:uid="{00000000-0005-0000-0000-0000E8850000}"/>
    <cellStyle name="Normal 48 4 4 4" xfId="34239" xr:uid="{00000000-0005-0000-0000-0000E9850000}"/>
    <cellStyle name="Normal 48 4 4_Lcc_inputs" xfId="34240" xr:uid="{00000000-0005-0000-0000-0000EA850000}"/>
    <cellStyle name="Normal 48 4 5" xfId="34241" xr:uid="{00000000-0005-0000-0000-0000EB850000}"/>
    <cellStyle name="Normal 48 4 5 2" xfId="34242" xr:uid="{00000000-0005-0000-0000-0000EC850000}"/>
    <cellStyle name="Normal 48 4 5 2 2" xfId="34243" xr:uid="{00000000-0005-0000-0000-0000ED850000}"/>
    <cellStyle name="Normal 48 4 5 3" xfId="34244" xr:uid="{00000000-0005-0000-0000-0000EE850000}"/>
    <cellStyle name="Normal 48 4 6" xfId="34245" xr:uid="{00000000-0005-0000-0000-0000EF850000}"/>
    <cellStyle name="Normal 48 4 6 2" xfId="34246" xr:uid="{00000000-0005-0000-0000-0000F0850000}"/>
    <cellStyle name="Normal 48 4 7" xfId="34247" xr:uid="{00000000-0005-0000-0000-0000F1850000}"/>
    <cellStyle name="Normal 48 4 8" xfId="34248" xr:uid="{00000000-0005-0000-0000-0000F2850000}"/>
    <cellStyle name="Normal 48 4 9" xfId="34249" xr:uid="{00000000-0005-0000-0000-0000F3850000}"/>
    <cellStyle name="Normal 48 4_Lcc_inputs" xfId="34250" xr:uid="{00000000-0005-0000-0000-0000F4850000}"/>
    <cellStyle name="Normal 48 5" xfId="34251" xr:uid="{00000000-0005-0000-0000-0000F5850000}"/>
    <cellStyle name="Normal 48 5 2" xfId="34252" xr:uid="{00000000-0005-0000-0000-0000F6850000}"/>
    <cellStyle name="Normal 48 5 2 2" xfId="34253" xr:uid="{00000000-0005-0000-0000-0000F7850000}"/>
    <cellStyle name="Normal 48 5 2 2 2" xfId="34254" xr:uid="{00000000-0005-0000-0000-0000F8850000}"/>
    <cellStyle name="Normal 48 5 2 2 2 2" xfId="34255" xr:uid="{00000000-0005-0000-0000-0000F9850000}"/>
    <cellStyle name="Normal 48 5 2 2 2 2 2" xfId="34256" xr:uid="{00000000-0005-0000-0000-0000FA850000}"/>
    <cellStyle name="Normal 48 5 2 2 2 3" xfId="34257" xr:uid="{00000000-0005-0000-0000-0000FB850000}"/>
    <cellStyle name="Normal 48 5 2 2 3" xfId="34258" xr:uid="{00000000-0005-0000-0000-0000FC850000}"/>
    <cellStyle name="Normal 48 5 2 2 3 2" xfId="34259" xr:uid="{00000000-0005-0000-0000-0000FD850000}"/>
    <cellStyle name="Normal 48 5 2 2 3 2 2" xfId="34260" xr:uid="{00000000-0005-0000-0000-0000FE850000}"/>
    <cellStyle name="Normal 48 5 2 2 3 3" xfId="34261" xr:uid="{00000000-0005-0000-0000-0000FF850000}"/>
    <cellStyle name="Normal 48 5 2 2 4" xfId="34262" xr:uid="{00000000-0005-0000-0000-000000860000}"/>
    <cellStyle name="Normal 48 5 2 2 4 2" xfId="34263" xr:uid="{00000000-0005-0000-0000-000001860000}"/>
    <cellStyle name="Normal 48 5 2 2 5" xfId="34264" xr:uid="{00000000-0005-0000-0000-000002860000}"/>
    <cellStyle name="Normal 48 5 2 2_Lcc_inputs" xfId="34265" xr:uid="{00000000-0005-0000-0000-000003860000}"/>
    <cellStyle name="Normal 48 5 2 3" xfId="34266" xr:uid="{00000000-0005-0000-0000-000004860000}"/>
    <cellStyle name="Normal 48 5 2 3 2" xfId="34267" xr:uid="{00000000-0005-0000-0000-000005860000}"/>
    <cellStyle name="Normal 48 5 2 3 2 2" xfId="34268" xr:uid="{00000000-0005-0000-0000-000006860000}"/>
    <cellStyle name="Normal 48 5 2 3 2 3" xfId="34269" xr:uid="{00000000-0005-0000-0000-000007860000}"/>
    <cellStyle name="Normal 48 5 2 3 3" xfId="34270" xr:uid="{00000000-0005-0000-0000-000008860000}"/>
    <cellStyle name="Normal 48 5 2 3 4" xfId="34271" xr:uid="{00000000-0005-0000-0000-000009860000}"/>
    <cellStyle name="Normal 48 5 2 3_Lcc_inputs" xfId="34272" xr:uid="{00000000-0005-0000-0000-00000A860000}"/>
    <cellStyle name="Normal 48 5 2 4" xfId="34273" xr:uid="{00000000-0005-0000-0000-00000B860000}"/>
    <cellStyle name="Normal 48 5 2 4 2" xfId="34274" xr:uid="{00000000-0005-0000-0000-00000C860000}"/>
    <cellStyle name="Normal 48 5 2 4 2 2" xfId="34275" xr:uid="{00000000-0005-0000-0000-00000D860000}"/>
    <cellStyle name="Normal 48 5 2 4 3" xfId="34276" xr:uid="{00000000-0005-0000-0000-00000E860000}"/>
    <cellStyle name="Normal 48 5 2 5" xfId="34277" xr:uid="{00000000-0005-0000-0000-00000F860000}"/>
    <cellStyle name="Normal 48 5 2 5 2" xfId="34278" xr:uid="{00000000-0005-0000-0000-000010860000}"/>
    <cellStyle name="Normal 48 5 2 6" xfId="34279" xr:uid="{00000000-0005-0000-0000-000011860000}"/>
    <cellStyle name="Normal 48 5 2 7" xfId="34280" xr:uid="{00000000-0005-0000-0000-000012860000}"/>
    <cellStyle name="Normal 48 5 2 8" xfId="34281" xr:uid="{00000000-0005-0000-0000-000013860000}"/>
    <cellStyle name="Normal 48 5 2_Lcc_inputs" xfId="34282" xr:uid="{00000000-0005-0000-0000-000014860000}"/>
    <cellStyle name="Normal 48 5 3" xfId="34283" xr:uid="{00000000-0005-0000-0000-000015860000}"/>
    <cellStyle name="Normal 48 5 3 2" xfId="34284" xr:uid="{00000000-0005-0000-0000-000016860000}"/>
    <cellStyle name="Normal 48 5 3 2 2" xfId="34285" xr:uid="{00000000-0005-0000-0000-000017860000}"/>
    <cellStyle name="Normal 48 5 3 2 2 2" xfId="34286" xr:uid="{00000000-0005-0000-0000-000018860000}"/>
    <cellStyle name="Normal 48 5 3 2 3" xfId="34287" xr:uid="{00000000-0005-0000-0000-000019860000}"/>
    <cellStyle name="Normal 48 5 3 3" xfId="34288" xr:uid="{00000000-0005-0000-0000-00001A860000}"/>
    <cellStyle name="Normal 48 5 3 3 2" xfId="34289" xr:uid="{00000000-0005-0000-0000-00001B860000}"/>
    <cellStyle name="Normal 48 5 3 3 2 2" xfId="34290" xr:uid="{00000000-0005-0000-0000-00001C860000}"/>
    <cellStyle name="Normal 48 5 3 3 3" xfId="34291" xr:uid="{00000000-0005-0000-0000-00001D860000}"/>
    <cellStyle name="Normal 48 5 3 4" xfId="34292" xr:uid="{00000000-0005-0000-0000-00001E860000}"/>
    <cellStyle name="Normal 48 5 3 4 2" xfId="34293" xr:uid="{00000000-0005-0000-0000-00001F860000}"/>
    <cellStyle name="Normal 48 5 3 5" xfId="34294" xr:uid="{00000000-0005-0000-0000-000020860000}"/>
    <cellStyle name="Normal 48 5 3_Lcc_inputs" xfId="34295" xr:uid="{00000000-0005-0000-0000-000021860000}"/>
    <cellStyle name="Normal 48 5 4" xfId="34296" xr:uid="{00000000-0005-0000-0000-000022860000}"/>
    <cellStyle name="Normal 48 5 4 2" xfId="34297" xr:uid="{00000000-0005-0000-0000-000023860000}"/>
    <cellStyle name="Normal 48 5 4 2 2" xfId="34298" xr:uid="{00000000-0005-0000-0000-000024860000}"/>
    <cellStyle name="Normal 48 5 4 2 3" xfId="34299" xr:uid="{00000000-0005-0000-0000-000025860000}"/>
    <cellStyle name="Normal 48 5 4 3" xfId="34300" xr:uid="{00000000-0005-0000-0000-000026860000}"/>
    <cellStyle name="Normal 48 5 4 4" xfId="34301" xr:uid="{00000000-0005-0000-0000-000027860000}"/>
    <cellStyle name="Normal 48 5 4_Lcc_inputs" xfId="34302" xr:uid="{00000000-0005-0000-0000-000028860000}"/>
    <cellStyle name="Normal 48 5 5" xfId="34303" xr:uid="{00000000-0005-0000-0000-000029860000}"/>
    <cellStyle name="Normal 48 5 5 2" xfId="34304" xr:uid="{00000000-0005-0000-0000-00002A860000}"/>
    <cellStyle name="Normal 48 5 5 2 2" xfId="34305" xr:uid="{00000000-0005-0000-0000-00002B860000}"/>
    <cellStyle name="Normal 48 5 5 3" xfId="34306" xr:uid="{00000000-0005-0000-0000-00002C860000}"/>
    <cellStyle name="Normal 48 5 6" xfId="34307" xr:uid="{00000000-0005-0000-0000-00002D860000}"/>
    <cellStyle name="Normal 48 5 6 2" xfId="34308" xr:uid="{00000000-0005-0000-0000-00002E860000}"/>
    <cellStyle name="Normal 48 5 7" xfId="34309" xr:uid="{00000000-0005-0000-0000-00002F860000}"/>
    <cellStyle name="Normal 48 5 8" xfId="34310" xr:uid="{00000000-0005-0000-0000-000030860000}"/>
    <cellStyle name="Normal 48 5 9" xfId="34311" xr:uid="{00000000-0005-0000-0000-000031860000}"/>
    <cellStyle name="Normal 48 5_Lcc_inputs" xfId="34312" xr:uid="{00000000-0005-0000-0000-000032860000}"/>
    <cellStyle name="Normal 48 6" xfId="34313" xr:uid="{00000000-0005-0000-0000-000033860000}"/>
    <cellStyle name="Normal 48 6 2" xfId="34314" xr:uid="{00000000-0005-0000-0000-000034860000}"/>
    <cellStyle name="Normal 48 6 2 2" xfId="34315" xr:uid="{00000000-0005-0000-0000-000035860000}"/>
    <cellStyle name="Normal 48 6 2 2 2" xfId="34316" xr:uid="{00000000-0005-0000-0000-000036860000}"/>
    <cellStyle name="Normal 48 6 2 2 2 2" xfId="34317" xr:uid="{00000000-0005-0000-0000-000037860000}"/>
    <cellStyle name="Normal 48 6 2 2 2 2 2" xfId="34318" xr:uid="{00000000-0005-0000-0000-000038860000}"/>
    <cellStyle name="Normal 48 6 2 2 2 3" xfId="34319" xr:uid="{00000000-0005-0000-0000-000039860000}"/>
    <cellStyle name="Normal 48 6 2 2 3" xfId="34320" xr:uid="{00000000-0005-0000-0000-00003A860000}"/>
    <cellStyle name="Normal 48 6 2 2 3 2" xfId="34321" xr:uid="{00000000-0005-0000-0000-00003B860000}"/>
    <cellStyle name="Normal 48 6 2 2 3 2 2" xfId="34322" xr:uid="{00000000-0005-0000-0000-00003C860000}"/>
    <cellStyle name="Normal 48 6 2 2 3 3" xfId="34323" xr:uid="{00000000-0005-0000-0000-00003D860000}"/>
    <cellStyle name="Normal 48 6 2 2 4" xfId="34324" xr:uid="{00000000-0005-0000-0000-00003E860000}"/>
    <cellStyle name="Normal 48 6 2 2 4 2" xfId="34325" xr:uid="{00000000-0005-0000-0000-00003F860000}"/>
    <cellStyle name="Normal 48 6 2 2 5" xfId="34326" xr:uid="{00000000-0005-0000-0000-000040860000}"/>
    <cellStyle name="Normal 48 6 2 2_Lcc_inputs" xfId="34327" xr:uid="{00000000-0005-0000-0000-000041860000}"/>
    <cellStyle name="Normal 48 6 2 3" xfId="34328" xr:uid="{00000000-0005-0000-0000-000042860000}"/>
    <cellStyle name="Normal 48 6 2 3 2" xfId="34329" xr:uid="{00000000-0005-0000-0000-000043860000}"/>
    <cellStyle name="Normal 48 6 2 3 2 2" xfId="34330" xr:uid="{00000000-0005-0000-0000-000044860000}"/>
    <cellStyle name="Normal 48 6 2 3 2 3" xfId="34331" xr:uid="{00000000-0005-0000-0000-000045860000}"/>
    <cellStyle name="Normal 48 6 2 3 3" xfId="34332" xr:uid="{00000000-0005-0000-0000-000046860000}"/>
    <cellStyle name="Normal 48 6 2 3 4" xfId="34333" xr:uid="{00000000-0005-0000-0000-000047860000}"/>
    <cellStyle name="Normal 48 6 2 3_Lcc_inputs" xfId="34334" xr:uid="{00000000-0005-0000-0000-000048860000}"/>
    <cellStyle name="Normal 48 6 2 4" xfId="34335" xr:uid="{00000000-0005-0000-0000-000049860000}"/>
    <cellStyle name="Normal 48 6 2 4 2" xfId="34336" xr:uid="{00000000-0005-0000-0000-00004A860000}"/>
    <cellStyle name="Normal 48 6 2 4 2 2" xfId="34337" xr:uid="{00000000-0005-0000-0000-00004B860000}"/>
    <cellStyle name="Normal 48 6 2 4 3" xfId="34338" xr:uid="{00000000-0005-0000-0000-00004C860000}"/>
    <cellStyle name="Normal 48 6 2 5" xfId="34339" xr:uid="{00000000-0005-0000-0000-00004D860000}"/>
    <cellStyle name="Normal 48 6 2 5 2" xfId="34340" xr:uid="{00000000-0005-0000-0000-00004E860000}"/>
    <cellStyle name="Normal 48 6 2 6" xfId="34341" xr:uid="{00000000-0005-0000-0000-00004F860000}"/>
    <cellStyle name="Normal 48 6 2 7" xfId="34342" xr:uid="{00000000-0005-0000-0000-000050860000}"/>
    <cellStyle name="Normal 48 6 2 8" xfId="34343" xr:uid="{00000000-0005-0000-0000-000051860000}"/>
    <cellStyle name="Normal 48 6 2_Lcc_inputs" xfId="34344" xr:uid="{00000000-0005-0000-0000-000052860000}"/>
    <cellStyle name="Normal 48 6 3" xfId="34345" xr:uid="{00000000-0005-0000-0000-000053860000}"/>
    <cellStyle name="Normal 48 6 3 2" xfId="34346" xr:uid="{00000000-0005-0000-0000-000054860000}"/>
    <cellStyle name="Normal 48 6 3 2 2" xfId="34347" xr:uid="{00000000-0005-0000-0000-000055860000}"/>
    <cellStyle name="Normal 48 6 3 2 2 2" xfId="34348" xr:uid="{00000000-0005-0000-0000-000056860000}"/>
    <cellStyle name="Normal 48 6 3 2 3" xfId="34349" xr:uid="{00000000-0005-0000-0000-000057860000}"/>
    <cellStyle name="Normal 48 6 3 3" xfId="34350" xr:uid="{00000000-0005-0000-0000-000058860000}"/>
    <cellStyle name="Normal 48 6 3 3 2" xfId="34351" xr:uid="{00000000-0005-0000-0000-000059860000}"/>
    <cellStyle name="Normal 48 6 3 3 2 2" xfId="34352" xr:uid="{00000000-0005-0000-0000-00005A860000}"/>
    <cellStyle name="Normal 48 6 3 3 3" xfId="34353" xr:uid="{00000000-0005-0000-0000-00005B860000}"/>
    <cellStyle name="Normal 48 6 3 4" xfId="34354" xr:uid="{00000000-0005-0000-0000-00005C860000}"/>
    <cellStyle name="Normal 48 6 3 4 2" xfId="34355" xr:uid="{00000000-0005-0000-0000-00005D860000}"/>
    <cellStyle name="Normal 48 6 3 5" xfId="34356" xr:uid="{00000000-0005-0000-0000-00005E860000}"/>
    <cellStyle name="Normal 48 6 3_Lcc_inputs" xfId="34357" xr:uid="{00000000-0005-0000-0000-00005F860000}"/>
    <cellStyle name="Normal 48 6 4" xfId="34358" xr:uid="{00000000-0005-0000-0000-000060860000}"/>
    <cellStyle name="Normal 48 6 4 2" xfId="34359" xr:uid="{00000000-0005-0000-0000-000061860000}"/>
    <cellStyle name="Normal 48 6 4 2 2" xfId="34360" xr:uid="{00000000-0005-0000-0000-000062860000}"/>
    <cellStyle name="Normal 48 6 4 2 3" xfId="34361" xr:uid="{00000000-0005-0000-0000-000063860000}"/>
    <cellStyle name="Normal 48 6 4 3" xfId="34362" xr:uid="{00000000-0005-0000-0000-000064860000}"/>
    <cellStyle name="Normal 48 6 4 4" xfId="34363" xr:uid="{00000000-0005-0000-0000-000065860000}"/>
    <cellStyle name="Normal 48 6 4_Lcc_inputs" xfId="34364" xr:uid="{00000000-0005-0000-0000-000066860000}"/>
    <cellStyle name="Normal 48 6 5" xfId="34365" xr:uid="{00000000-0005-0000-0000-000067860000}"/>
    <cellStyle name="Normal 48 6 5 2" xfId="34366" xr:uid="{00000000-0005-0000-0000-000068860000}"/>
    <cellStyle name="Normal 48 6 5 2 2" xfId="34367" xr:uid="{00000000-0005-0000-0000-000069860000}"/>
    <cellStyle name="Normal 48 6 5 3" xfId="34368" xr:uid="{00000000-0005-0000-0000-00006A860000}"/>
    <cellStyle name="Normal 48 6 6" xfId="34369" xr:uid="{00000000-0005-0000-0000-00006B860000}"/>
    <cellStyle name="Normal 48 6 6 2" xfId="34370" xr:uid="{00000000-0005-0000-0000-00006C860000}"/>
    <cellStyle name="Normal 48 6 7" xfId="34371" xr:uid="{00000000-0005-0000-0000-00006D860000}"/>
    <cellStyle name="Normal 48 6 8" xfId="34372" xr:uid="{00000000-0005-0000-0000-00006E860000}"/>
    <cellStyle name="Normal 48 6 9" xfId="34373" xr:uid="{00000000-0005-0000-0000-00006F860000}"/>
    <cellStyle name="Normal 48 6_Lcc_inputs" xfId="34374" xr:uid="{00000000-0005-0000-0000-000070860000}"/>
    <cellStyle name="Normal 48 7" xfId="34375" xr:uid="{00000000-0005-0000-0000-000071860000}"/>
    <cellStyle name="Normal 48 7 2" xfId="34376" xr:uid="{00000000-0005-0000-0000-000072860000}"/>
    <cellStyle name="Normal 48 7 2 2" xfId="34377" xr:uid="{00000000-0005-0000-0000-000073860000}"/>
    <cellStyle name="Normal 48 7 2 2 2" xfId="34378" xr:uid="{00000000-0005-0000-0000-000074860000}"/>
    <cellStyle name="Normal 48 7 2 2 2 2" xfId="34379" xr:uid="{00000000-0005-0000-0000-000075860000}"/>
    <cellStyle name="Normal 48 7 2 2 2 2 2" xfId="34380" xr:uid="{00000000-0005-0000-0000-000076860000}"/>
    <cellStyle name="Normal 48 7 2 2 2 3" xfId="34381" xr:uid="{00000000-0005-0000-0000-000077860000}"/>
    <cellStyle name="Normal 48 7 2 2 3" xfId="34382" xr:uid="{00000000-0005-0000-0000-000078860000}"/>
    <cellStyle name="Normal 48 7 2 2 3 2" xfId="34383" xr:uid="{00000000-0005-0000-0000-000079860000}"/>
    <cellStyle name="Normal 48 7 2 2 3 2 2" xfId="34384" xr:uid="{00000000-0005-0000-0000-00007A860000}"/>
    <cellStyle name="Normal 48 7 2 2 3 3" xfId="34385" xr:uid="{00000000-0005-0000-0000-00007B860000}"/>
    <cellStyle name="Normal 48 7 2 2 4" xfId="34386" xr:uid="{00000000-0005-0000-0000-00007C860000}"/>
    <cellStyle name="Normal 48 7 2 2 4 2" xfId="34387" xr:uid="{00000000-0005-0000-0000-00007D860000}"/>
    <cellStyle name="Normal 48 7 2 2 5" xfId="34388" xr:uid="{00000000-0005-0000-0000-00007E860000}"/>
    <cellStyle name="Normal 48 7 2 2_Lcc_inputs" xfId="34389" xr:uid="{00000000-0005-0000-0000-00007F860000}"/>
    <cellStyle name="Normal 48 7 2 3" xfId="34390" xr:uid="{00000000-0005-0000-0000-000080860000}"/>
    <cellStyle name="Normal 48 7 2 3 2" xfId="34391" xr:uid="{00000000-0005-0000-0000-000081860000}"/>
    <cellStyle name="Normal 48 7 2 3 2 2" xfId="34392" xr:uid="{00000000-0005-0000-0000-000082860000}"/>
    <cellStyle name="Normal 48 7 2 3 2 3" xfId="34393" xr:uid="{00000000-0005-0000-0000-000083860000}"/>
    <cellStyle name="Normal 48 7 2 3 3" xfId="34394" xr:uid="{00000000-0005-0000-0000-000084860000}"/>
    <cellStyle name="Normal 48 7 2 3 4" xfId="34395" xr:uid="{00000000-0005-0000-0000-000085860000}"/>
    <cellStyle name="Normal 48 7 2 3_Lcc_inputs" xfId="34396" xr:uid="{00000000-0005-0000-0000-000086860000}"/>
    <cellStyle name="Normal 48 7 2 4" xfId="34397" xr:uid="{00000000-0005-0000-0000-000087860000}"/>
    <cellStyle name="Normal 48 7 2 4 2" xfId="34398" xr:uid="{00000000-0005-0000-0000-000088860000}"/>
    <cellStyle name="Normal 48 7 2 4 2 2" xfId="34399" xr:uid="{00000000-0005-0000-0000-000089860000}"/>
    <cellStyle name="Normal 48 7 2 4 3" xfId="34400" xr:uid="{00000000-0005-0000-0000-00008A860000}"/>
    <cellStyle name="Normal 48 7 2 5" xfId="34401" xr:uid="{00000000-0005-0000-0000-00008B860000}"/>
    <cellStyle name="Normal 48 7 2 5 2" xfId="34402" xr:uid="{00000000-0005-0000-0000-00008C860000}"/>
    <cellStyle name="Normal 48 7 2 6" xfId="34403" xr:uid="{00000000-0005-0000-0000-00008D860000}"/>
    <cellStyle name="Normal 48 7 2 7" xfId="34404" xr:uid="{00000000-0005-0000-0000-00008E860000}"/>
    <cellStyle name="Normal 48 7 2 8" xfId="34405" xr:uid="{00000000-0005-0000-0000-00008F860000}"/>
    <cellStyle name="Normal 48 7 2_Lcc_inputs" xfId="34406" xr:uid="{00000000-0005-0000-0000-000090860000}"/>
    <cellStyle name="Normal 48 7 3" xfId="34407" xr:uid="{00000000-0005-0000-0000-000091860000}"/>
    <cellStyle name="Normal 48 7 3 2" xfId="34408" xr:uid="{00000000-0005-0000-0000-000092860000}"/>
    <cellStyle name="Normal 48 7 3 2 2" xfId="34409" xr:uid="{00000000-0005-0000-0000-000093860000}"/>
    <cellStyle name="Normal 48 7 3 2 2 2" xfId="34410" xr:uid="{00000000-0005-0000-0000-000094860000}"/>
    <cellStyle name="Normal 48 7 3 2 3" xfId="34411" xr:uid="{00000000-0005-0000-0000-000095860000}"/>
    <cellStyle name="Normal 48 7 3 3" xfId="34412" xr:uid="{00000000-0005-0000-0000-000096860000}"/>
    <cellStyle name="Normal 48 7 3 3 2" xfId="34413" xr:uid="{00000000-0005-0000-0000-000097860000}"/>
    <cellStyle name="Normal 48 7 3 3 2 2" xfId="34414" xr:uid="{00000000-0005-0000-0000-000098860000}"/>
    <cellStyle name="Normal 48 7 3 3 3" xfId="34415" xr:uid="{00000000-0005-0000-0000-000099860000}"/>
    <cellStyle name="Normal 48 7 3 4" xfId="34416" xr:uid="{00000000-0005-0000-0000-00009A860000}"/>
    <cellStyle name="Normal 48 7 3 4 2" xfId="34417" xr:uid="{00000000-0005-0000-0000-00009B860000}"/>
    <cellStyle name="Normal 48 7 3 5" xfId="34418" xr:uid="{00000000-0005-0000-0000-00009C860000}"/>
    <cellStyle name="Normal 48 7 3_Lcc_inputs" xfId="34419" xr:uid="{00000000-0005-0000-0000-00009D860000}"/>
    <cellStyle name="Normal 48 7 4" xfId="34420" xr:uid="{00000000-0005-0000-0000-00009E860000}"/>
    <cellStyle name="Normal 48 7 4 2" xfId="34421" xr:uid="{00000000-0005-0000-0000-00009F860000}"/>
    <cellStyle name="Normal 48 7 4 2 2" xfId="34422" xr:uid="{00000000-0005-0000-0000-0000A0860000}"/>
    <cellStyle name="Normal 48 7 4 2 3" xfId="34423" xr:uid="{00000000-0005-0000-0000-0000A1860000}"/>
    <cellStyle name="Normal 48 7 4 3" xfId="34424" xr:uid="{00000000-0005-0000-0000-0000A2860000}"/>
    <cellStyle name="Normal 48 7 4 4" xfId="34425" xr:uid="{00000000-0005-0000-0000-0000A3860000}"/>
    <cellStyle name="Normal 48 7 4_Lcc_inputs" xfId="34426" xr:uid="{00000000-0005-0000-0000-0000A4860000}"/>
    <cellStyle name="Normal 48 7 5" xfId="34427" xr:uid="{00000000-0005-0000-0000-0000A5860000}"/>
    <cellStyle name="Normal 48 7 5 2" xfId="34428" xr:uid="{00000000-0005-0000-0000-0000A6860000}"/>
    <cellStyle name="Normal 48 7 5 2 2" xfId="34429" xr:uid="{00000000-0005-0000-0000-0000A7860000}"/>
    <cellStyle name="Normal 48 7 5 3" xfId="34430" xr:uid="{00000000-0005-0000-0000-0000A8860000}"/>
    <cellStyle name="Normal 48 7 6" xfId="34431" xr:uid="{00000000-0005-0000-0000-0000A9860000}"/>
    <cellStyle name="Normal 48 7 6 2" xfId="34432" xr:uid="{00000000-0005-0000-0000-0000AA860000}"/>
    <cellStyle name="Normal 48 7 7" xfId="34433" xr:uid="{00000000-0005-0000-0000-0000AB860000}"/>
    <cellStyle name="Normal 48 7 8" xfId="34434" xr:uid="{00000000-0005-0000-0000-0000AC860000}"/>
    <cellStyle name="Normal 48 7 9" xfId="34435" xr:uid="{00000000-0005-0000-0000-0000AD860000}"/>
    <cellStyle name="Normal 48 7_Lcc_inputs" xfId="34436" xr:uid="{00000000-0005-0000-0000-0000AE860000}"/>
    <cellStyle name="Normal 48 8" xfId="34437" xr:uid="{00000000-0005-0000-0000-0000AF860000}"/>
    <cellStyle name="Normal 48 8 2" xfId="34438" xr:uid="{00000000-0005-0000-0000-0000B0860000}"/>
    <cellStyle name="Normal 48 8 2 2" xfId="34439" xr:uid="{00000000-0005-0000-0000-0000B1860000}"/>
    <cellStyle name="Normal 48 8 2 2 2" xfId="34440" xr:uid="{00000000-0005-0000-0000-0000B2860000}"/>
    <cellStyle name="Normal 48 8 2 2 2 2" xfId="34441" xr:uid="{00000000-0005-0000-0000-0000B3860000}"/>
    <cellStyle name="Normal 48 8 2 2 3" xfId="34442" xr:uid="{00000000-0005-0000-0000-0000B4860000}"/>
    <cellStyle name="Normal 48 8 2 3" xfId="34443" xr:uid="{00000000-0005-0000-0000-0000B5860000}"/>
    <cellStyle name="Normal 48 8 2 3 2" xfId="34444" xr:uid="{00000000-0005-0000-0000-0000B6860000}"/>
    <cellStyle name="Normal 48 8 2 3 2 2" xfId="34445" xr:uid="{00000000-0005-0000-0000-0000B7860000}"/>
    <cellStyle name="Normal 48 8 2 3 3" xfId="34446" xr:uid="{00000000-0005-0000-0000-0000B8860000}"/>
    <cellStyle name="Normal 48 8 2 4" xfId="34447" xr:uid="{00000000-0005-0000-0000-0000B9860000}"/>
    <cellStyle name="Normal 48 8 2 4 2" xfId="34448" xr:uid="{00000000-0005-0000-0000-0000BA860000}"/>
    <cellStyle name="Normal 48 8 2 5" xfId="34449" xr:uid="{00000000-0005-0000-0000-0000BB860000}"/>
    <cellStyle name="Normal 48 8 2_Lcc_inputs" xfId="34450" xr:uid="{00000000-0005-0000-0000-0000BC860000}"/>
    <cellStyle name="Normal 48 8 3" xfId="34451" xr:uid="{00000000-0005-0000-0000-0000BD860000}"/>
    <cellStyle name="Normal 48 8 3 2" xfId="34452" xr:uid="{00000000-0005-0000-0000-0000BE860000}"/>
    <cellStyle name="Normal 48 8 3 2 2" xfId="34453" xr:uid="{00000000-0005-0000-0000-0000BF860000}"/>
    <cellStyle name="Normal 48 8 3 2 3" xfId="34454" xr:uid="{00000000-0005-0000-0000-0000C0860000}"/>
    <cellStyle name="Normal 48 8 3 3" xfId="34455" xr:uid="{00000000-0005-0000-0000-0000C1860000}"/>
    <cellStyle name="Normal 48 8 3 4" xfId="34456" xr:uid="{00000000-0005-0000-0000-0000C2860000}"/>
    <cellStyle name="Normal 48 8 3_Lcc_inputs" xfId="34457" xr:uid="{00000000-0005-0000-0000-0000C3860000}"/>
    <cellStyle name="Normal 48 8 4" xfId="34458" xr:uid="{00000000-0005-0000-0000-0000C4860000}"/>
    <cellStyle name="Normal 48 8 4 2" xfId="34459" xr:uid="{00000000-0005-0000-0000-0000C5860000}"/>
    <cellStyle name="Normal 48 8 4 2 2" xfId="34460" xr:uid="{00000000-0005-0000-0000-0000C6860000}"/>
    <cellStyle name="Normal 48 8 4 3" xfId="34461" xr:uid="{00000000-0005-0000-0000-0000C7860000}"/>
    <cellStyle name="Normal 48 8 5" xfId="34462" xr:uid="{00000000-0005-0000-0000-0000C8860000}"/>
    <cellStyle name="Normal 48 8 5 2" xfId="34463" xr:uid="{00000000-0005-0000-0000-0000C9860000}"/>
    <cellStyle name="Normal 48 8 6" xfId="34464" xr:uid="{00000000-0005-0000-0000-0000CA860000}"/>
    <cellStyle name="Normal 48 8 7" xfId="34465" xr:uid="{00000000-0005-0000-0000-0000CB860000}"/>
    <cellStyle name="Normal 48 8 8" xfId="34466" xr:uid="{00000000-0005-0000-0000-0000CC860000}"/>
    <cellStyle name="Normal 48 8_Lcc_inputs" xfId="34467" xr:uid="{00000000-0005-0000-0000-0000CD860000}"/>
    <cellStyle name="Normal 48 9" xfId="34468" xr:uid="{00000000-0005-0000-0000-0000CE860000}"/>
    <cellStyle name="Normal 48 9 2" xfId="34469" xr:uid="{00000000-0005-0000-0000-0000CF860000}"/>
    <cellStyle name="Normal 48 9 2 2" xfId="34470" xr:uid="{00000000-0005-0000-0000-0000D0860000}"/>
    <cellStyle name="Normal 48 9 2 2 2" xfId="34471" xr:uid="{00000000-0005-0000-0000-0000D1860000}"/>
    <cellStyle name="Normal 48 9 2 2 2 2" xfId="34472" xr:uid="{00000000-0005-0000-0000-0000D2860000}"/>
    <cellStyle name="Normal 48 9 2 2 3" xfId="34473" xr:uid="{00000000-0005-0000-0000-0000D3860000}"/>
    <cellStyle name="Normal 48 9 2 3" xfId="34474" xr:uid="{00000000-0005-0000-0000-0000D4860000}"/>
    <cellStyle name="Normal 48 9 2 3 2" xfId="34475" xr:uid="{00000000-0005-0000-0000-0000D5860000}"/>
    <cellStyle name="Normal 48 9 2 3 2 2" xfId="34476" xr:uid="{00000000-0005-0000-0000-0000D6860000}"/>
    <cellStyle name="Normal 48 9 2 3 3" xfId="34477" xr:uid="{00000000-0005-0000-0000-0000D7860000}"/>
    <cellStyle name="Normal 48 9 2 4" xfId="34478" xr:uid="{00000000-0005-0000-0000-0000D8860000}"/>
    <cellStyle name="Normal 48 9 2 4 2" xfId="34479" xr:uid="{00000000-0005-0000-0000-0000D9860000}"/>
    <cellStyle name="Normal 48 9 2 5" xfId="34480" xr:uid="{00000000-0005-0000-0000-0000DA860000}"/>
    <cellStyle name="Normal 48 9 2_Lcc_inputs" xfId="34481" xr:uid="{00000000-0005-0000-0000-0000DB860000}"/>
    <cellStyle name="Normal 48 9 3" xfId="34482" xr:uid="{00000000-0005-0000-0000-0000DC860000}"/>
    <cellStyle name="Normal 48 9 3 2" xfId="34483" xr:uid="{00000000-0005-0000-0000-0000DD860000}"/>
    <cellStyle name="Normal 48 9 3 2 2" xfId="34484" xr:uid="{00000000-0005-0000-0000-0000DE860000}"/>
    <cellStyle name="Normal 48 9 3 2 3" xfId="34485" xr:uid="{00000000-0005-0000-0000-0000DF860000}"/>
    <cellStyle name="Normal 48 9 3 3" xfId="34486" xr:uid="{00000000-0005-0000-0000-0000E0860000}"/>
    <cellStyle name="Normal 48 9 3 4" xfId="34487" xr:uid="{00000000-0005-0000-0000-0000E1860000}"/>
    <cellStyle name="Normal 48 9 3_Lcc_inputs" xfId="34488" xr:uid="{00000000-0005-0000-0000-0000E2860000}"/>
    <cellStyle name="Normal 48 9 4" xfId="34489" xr:uid="{00000000-0005-0000-0000-0000E3860000}"/>
    <cellStyle name="Normal 48 9 4 2" xfId="34490" xr:uid="{00000000-0005-0000-0000-0000E4860000}"/>
    <cellStyle name="Normal 48 9 4 2 2" xfId="34491" xr:uid="{00000000-0005-0000-0000-0000E5860000}"/>
    <cellStyle name="Normal 48 9 4 3" xfId="34492" xr:uid="{00000000-0005-0000-0000-0000E6860000}"/>
    <cellStyle name="Normal 48 9 5" xfId="34493" xr:uid="{00000000-0005-0000-0000-0000E7860000}"/>
    <cellStyle name="Normal 48 9 5 2" xfId="34494" xr:uid="{00000000-0005-0000-0000-0000E8860000}"/>
    <cellStyle name="Normal 48 9 6" xfId="34495" xr:uid="{00000000-0005-0000-0000-0000E9860000}"/>
    <cellStyle name="Normal 48 9 7" xfId="34496" xr:uid="{00000000-0005-0000-0000-0000EA860000}"/>
    <cellStyle name="Normal 48 9 8" xfId="34497" xr:uid="{00000000-0005-0000-0000-0000EB860000}"/>
    <cellStyle name="Normal 48 9_Lcc_inputs" xfId="34498" xr:uid="{00000000-0005-0000-0000-0000EC860000}"/>
    <cellStyle name="Normal 48_Lcc_inputs" xfId="34499" xr:uid="{00000000-0005-0000-0000-0000ED860000}"/>
    <cellStyle name="Normal 49" xfId="34500" xr:uid="{00000000-0005-0000-0000-0000EE860000}"/>
    <cellStyle name="Normal 49 10" xfId="34501" xr:uid="{00000000-0005-0000-0000-0000EF860000}"/>
    <cellStyle name="Normal 49 10 2" xfId="34502" xr:uid="{00000000-0005-0000-0000-0000F0860000}"/>
    <cellStyle name="Normal 49 10 2 2" xfId="34503" xr:uid="{00000000-0005-0000-0000-0000F1860000}"/>
    <cellStyle name="Normal 49 10 2 2 2" xfId="34504" xr:uid="{00000000-0005-0000-0000-0000F2860000}"/>
    <cellStyle name="Normal 49 10 2 2 3" xfId="34505" xr:uid="{00000000-0005-0000-0000-0000F3860000}"/>
    <cellStyle name="Normal 49 10 2 3" xfId="34506" xr:uid="{00000000-0005-0000-0000-0000F4860000}"/>
    <cellStyle name="Normal 49 10 2 4" xfId="34507" xr:uid="{00000000-0005-0000-0000-0000F5860000}"/>
    <cellStyle name="Normal 49 10 2_Lcc_inputs" xfId="34508" xr:uid="{00000000-0005-0000-0000-0000F6860000}"/>
    <cellStyle name="Normal 49 10 3" xfId="34509" xr:uid="{00000000-0005-0000-0000-0000F7860000}"/>
    <cellStyle name="Normal 49 10 3 2" xfId="34510" xr:uid="{00000000-0005-0000-0000-0000F8860000}"/>
    <cellStyle name="Normal 49 10 3 2 2" xfId="34511" xr:uid="{00000000-0005-0000-0000-0000F9860000}"/>
    <cellStyle name="Normal 49 10 3 3" xfId="34512" xr:uid="{00000000-0005-0000-0000-0000FA860000}"/>
    <cellStyle name="Normal 49 10 4" xfId="34513" xr:uid="{00000000-0005-0000-0000-0000FB860000}"/>
    <cellStyle name="Normal 49 10 4 2" xfId="34514" xr:uid="{00000000-0005-0000-0000-0000FC860000}"/>
    <cellStyle name="Normal 49 10 5" xfId="34515" xr:uid="{00000000-0005-0000-0000-0000FD860000}"/>
    <cellStyle name="Normal 49 10 6" xfId="34516" xr:uid="{00000000-0005-0000-0000-0000FE860000}"/>
    <cellStyle name="Normal 49 10 7" xfId="34517" xr:uid="{00000000-0005-0000-0000-0000FF860000}"/>
    <cellStyle name="Normal 49 10_Lcc_inputs" xfId="34518" xr:uid="{00000000-0005-0000-0000-000000870000}"/>
    <cellStyle name="Normal 49 11" xfId="34519" xr:uid="{00000000-0005-0000-0000-000001870000}"/>
    <cellStyle name="Normal 49 11 2" xfId="34520" xr:uid="{00000000-0005-0000-0000-000002870000}"/>
    <cellStyle name="Normal 49 11 2 2" xfId="34521" xr:uid="{00000000-0005-0000-0000-000003870000}"/>
    <cellStyle name="Normal 49 11 2 3" xfId="34522" xr:uid="{00000000-0005-0000-0000-000004870000}"/>
    <cellStyle name="Normal 49 11 3" xfId="34523" xr:uid="{00000000-0005-0000-0000-000005870000}"/>
    <cellStyle name="Normal 49 11 3 2" xfId="34524" xr:uid="{00000000-0005-0000-0000-000006870000}"/>
    <cellStyle name="Normal 49 11 4" xfId="34525" xr:uid="{00000000-0005-0000-0000-000007870000}"/>
    <cellStyle name="Normal 49 11 5" xfId="34526" xr:uid="{00000000-0005-0000-0000-000008870000}"/>
    <cellStyle name="Normal 49 11_Lcc_inputs" xfId="34527" xr:uid="{00000000-0005-0000-0000-000009870000}"/>
    <cellStyle name="Normal 49 12" xfId="34528" xr:uid="{00000000-0005-0000-0000-00000A870000}"/>
    <cellStyle name="Normal 49 12 2" xfId="34529" xr:uid="{00000000-0005-0000-0000-00000B870000}"/>
    <cellStyle name="Normal 49 12 2 2" xfId="34530" xr:uid="{00000000-0005-0000-0000-00000C870000}"/>
    <cellStyle name="Normal 49 12 2 3" xfId="34531" xr:uid="{00000000-0005-0000-0000-00000D870000}"/>
    <cellStyle name="Normal 49 12 3" xfId="34532" xr:uid="{00000000-0005-0000-0000-00000E870000}"/>
    <cellStyle name="Normal 49 12 4" xfId="34533" xr:uid="{00000000-0005-0000-0000-00000F870000}"/>
    <cellStyle name="Normal 49 12_Lcc_inputs" xfId="34534" xr:uid="{00000000-0005-0000-0000-000010870000}"/>
    <cellStyle name="Normal 49 13" xfId="34535" xr:uid="{00000000-0005-0000-0000-000011870000}"/>
    <cellStyle name="Normal 49 13 2" xfId="34536" xr:uid="{00000000-0005-0000-0000-000012870000}"/>
    <cellStyle name="Normal 49 13 3" xfId="34537" xr:uid="{00000000-0005-0000-0000-000013870000}"/>
    <cellStyle name="Normal 49 14" xfId="34538" xr:uid="{00000000-0005-0000-0000-000014870000}"/>
    <cellStyle name="Normal 49 14 2" xfId="34539" xr:uid="{00000000-0005-0000-0000-000015870000}"/>
    <cellStyle name="Normal 49 15" xfId="34540" xr:uid="{00000000-0005-0000-0000-000016870000}"/>
    <cellStyle name="Normal 49 16" xfId="34541" xr:uid="{00000000-0005-0000-0000-000017870000}"/>
    <cellStyle name="Normal 49 17" xfId="34542" xr:uid="{00000000-0005-0000-0000-000018870000}"/>
    <cellStyle name="Normal 49 2" xfId="34543" xr:uid="{00000000-0005-0000-0000-000019870000}"/>
    <cellStyle name="Normal 49 2 10" xfId="34544" xr:uid="{00000000-0005-0000-0000-00001A870000}"/>
    <cellStyle name="Normal 49 2 2" xfId="34545" xr:uid="{00000000-0005-0000-0000-00001B870000}"/>
    <cellStyle name="Normal 49 2 2 2" xfId="34546" xr:uid="{00000000-0005-0000-0000-00001C870000}"/>
    <cellStyle name="Normal 49 2 2 2 2" xfId="34547" xr:uid="{00000000-0005-0000-0000-00001D870000}"/>
    <cellStyle name="Normal 49 2 2 2 2 2" xfId="34548" xr:uid="{00000000-0005-0000-0000-00001E870000}"/>
    <cellStyle name="Normal 49 2 2 2 2 2 2" xfId="34549" xr:uid="{00000000-0005-0000-0000-00001F870000}"/>
    <cellStyle name="Normal 49 2 2 2 2 3" xfId="34550" xr:uid="{00000000-0005-0000-0000-000020870000}"/>
    <cellStyle name="Normal 49 2 2 2 3" xfId="34551" xr:uid="{00000000-0005-0000-0000-000021870000}"/>
    <cellStyle name="Normal 49 2 2 2 3 2" xfId="34552" xr:uid="{00000000-0005-0000-0000-000022870000}"/>
    <cellStyle name="Normal 49 2 2 2 3 2 2" xfId="34553" xr:uid="{00000000-0005-0000-0000-000023870000}"/>
    <cellStyle name="Normal 49 2 2 2 3 3" xfId="34554" xr:uid="{00000000-0005-0000-0000-000024870000}"/>
    <cellStyle name="Normal 49 2 2 2 4" xfId="34555" xr:uid="{00000000-0005-0000-0000-000025870000}"/>
    <cellStyle name="Normal 49 2 2 2 4 2" xfId="34556" xr:uid="{00000000-0005-0000-0000-000026870000}"/>
    <cellStyle name="Normal 49 2 2 2 5" xfId="34557" xr:uid="{00000000-0005-0000-0000-000027870000}"/>
    <cellStyle name="Normal 49 2 2 2_Lcc_inputs" xfId="34558" xr:uid="{00000000-0005-0000-0000-000028870000}"/>
    <cellStyle name="Normal 49 2 2 3" xfId="34559" xr:uid="{00000000-0005-0000-0000-000029870000}"/>
    <cellStyle name="Normal 49 2 2 3 2" xfId="34560" xr:uid="{00000000-0005-0000-0000-00002A870000}"/>
    <cellStyle name="Normal 49 2 2 3 2 2" xfId="34561" xr:uid="{00000000-0005-0000-0000-00002B870000}"/>
    <cellStyle name="Normal 49 2 2 3 2 3" xfId="34562" xr:uid="{00000000-0005-0000-0000-00002C870000}"/>
    <cellStyle name="Normal 49 2 2 3 3" xfId="34563" xr:uid="{00000000-0005-0000-0000-00002D870000}"/>
    <cellStyle name="Normal 49 2 2 3 4" xfId="34564" xr:uid="{00000000-0005-0000-0000-00002E870000}"/>
    <cellStyle name="Normal 49 2 2 3_Lcc_inputs" xfId="34565" xr:uid="{00000000-0005-0000-0000-00002F870000}"/>
    <cellStyle name="Normal 49 2 2 4" xfId="34566" xr:uid="{00000000-0005-0000-0000-000030870000}"/>
    <cellStyle name="Normal 49 2 2 4 2" xfId="34567" xr:uid="{00000000-0005-0000-0000-000031870000}"/>
    <cellStyle name="Normal 49 2 2 4 2 2" xfId="34568" xr:uid="{00000000-0005-0000-0000-000032870000}"/>
    <cellStyle name="Normal 49 2 2 4 3" xfId="34569" xr:uid="{00000000-0005-0000-0000-000033870000}"/>
    <cellStyle name="Normal 49 2 2 5" xfId="34570" xr:uid="{00000000-0005-0000-0000-000034870000}"/>
    <cellStyle name="Normal 49 2 2 5 2" xfId="34571" xr:uid="{00000000-0005-0000-0000-000035870000}"/>
    <cellStyle name="Normal 49 2 2 6" xfId="34572" xr:uid="{00000000-0005-0000-0000-000036870000}"/>
    <cellStyle name="Normal 49 2 2 7" xfId="34573" xr:uid="{00000000-0005-0000-0000-000037870000}"/>
    <cellStyle name="Normal 49 2 2 8" xfId="34574" xr:uid="{00000000-0005-0000-0000-000038870000}"/>
    <cellStyle name="Normal 49 2 2_Lcc_inputs" xfId="34575" xr:uid="{00000000-0005-0000-0000-000039870000}"/>
    <cellStyle name="Normal 49 2 3" xfId="34576" xr:uid="{00000000-0005-0000-0000-00003A870000}"/>
    <cellStyle name="Normal 49 2 3 2" xfId="34577" xr:uid="{00000000-0005-0000-0000-00003B870000}"/>
    <cellStyle name="Normal 49 2 3 2 2" xfId="34578" xr:uid="{00000000-0005-0000-0000-00003C870000}"/>
    <cellStyle name="Normal 49 2 3 2 2 2" xfId="34579" xr:uid="{00000000-0005-0000-0000-00003D870000}"/>
    <cellStyle name="Normal 49 2 3 2 2 3" xfId="34580" xr:uid="{00000000-0005-0000-0000-00003E870000}"/>
    <cellStyle name="Normal 49 2 3 2 3" xfId="34581" xr:uid="{00000000-0005-0000-0000-00003F870000}"/>
    <cellStyle name="Normal 49 2 3 2 4" xfId="34582" xr:uid="{00000000-0005-0000-0000-000040870000}"/>
    <cellStyle name="Normal 49 2 3 2_Lcc_inputs" xfId="34583" xr:uid="{00000000-0005-0000-0000-000041870000}"/>
    <cellStyle name="Normal 49 2 3 3" xfId="34584" xr:uid="{00000000-0005-0000-0000-000042870000}"/>
    <cellStyle name="Normal 49 2 3 3 2" xfId="34585" xr:uid="{00000000-0005-0000-0000-000043870000}"/>
    <cellStyle name="Normal 49 2 3 3 2 2" xfId="34586" xr:uid="{00000000-0005-0000-0000-000044870000}"/>
    <cellStyle name="Normal 49 2 3 3 3" xfId="34587" xr:uid="{00000000-0005-0000-0000-000045870000}"/>
    <cellStyle name="Normal 49 2 3 4" xfId="34588" xr:uid="{00000000-0005-0000-0000-000046870000}"/>
    <cellStyle name="Normal 49 2 3 4 2" xfId="34589" xr:uid="{00000000-0005-0000-0000-000047870000}"/>
    <cellStyle name="Normal 49 2 3 5" xfId="34590" xr:uid="{00000000-0005-0000-0000-000048870000}"/>
    <cellStyle name="Normal 49 2 3 6" xfId="34591" xr:uid="{00000000-0005-0000-0000-000049870000}"/>
    <cellStyle name="Normal 49 2 3 7" xfId="34592" xr:uid="{00000000-0005-0000-0000-00004A870000}"/>
    <cellStyle name="Normal 49 2 3_Lcc_inputs" xfId="34593" xr:uid="{00000000-0005-0000-0000-00004B870000}"/>
    <cellStyle name="Normal 49 2 4" xfId="34594" xr:uid="{00000000-0005-0000-0000-00004C870000}"/>
    <cellStyle name="Normal 49 2 4 2" xfId="34595" xr:uid="{00000000-0005-0000-0000-00004D870000}"/>
    <cellStyle name="Normal 49 2 4 2 2" xfId="34596" xr:uid="{00000000-0005-0000-0000-00004E870000}"/>
    <cellStyle name="Normal 49 2 4 2 3" xfId="34597" xr:uid="{00000000-0005-0000-0000-00004F870000}"/>
    <cellStyle name="Normal 49 2 4 3" xfId="34598" xr:uid="{00000000-0005-0000-0000-000050870000}"/>
    <cellStyle name="Normal 49 2 4 3 2" xfId="34599" xr:uid="{00000000-0005-0000-0000-000051870000}"/>
    <cellStyle name="Normal 49 2 4 4" xfId="34600" xr:uid="{00000000-0005-0000-0000-000052870000}"/>
    <cellStyle name="Normal 49 2 4 5" xfId="34601" xr:uid="{00000000-0005-0000-0000-000053870000}"/>
    <cellStyle name="Normal 49 2 4_Lcc_inputs" xfId="34602" xr:uid="{00000000-0005-0000-0000-000054870000}"/>
    <cellStyle name="Normal 49 2 5" xfId="34603" xr:uid="{00000000-0005-0000-0000-000055870000}"/>
    <cellStyle name="Normal 49 2 5 2" xfId="34604" xr:uid="{00000000-0005-0000-0000-000056870000}"/>
    <cellStyle name="Normal 49 2 5 2 2" xfId="34605" xr:uid="{00000000-0005-0000-0000-000057870000}"/>
    <cellStyle name="Normal 49 2 5 2 3" xfId="34606" xr:uid="{00000000-0005-0000-0000-000058870000}"/>
    <cellStyle name="Normal 49 2 5 3" xfId="34607" xr:uid="{00000000-0005-0000-0000-000059870000}"/>
    <cellStyle name="Normal 49 2 5 3 2" xfId="34608" xr:uid="{00000000-0005-0000-0000-00005A870000}"/>
    <cellStyle name="Normal 49 2 5 4" xfId="34609" xr:uid="{00000000-0005-0000-0000-00005B870000}"/>
    <cellStyle name="Normal 49 2 5 5" xfId="34610" xr:uid="{00000000-0005-0000-0000-00005C870000}"/>
    <cellStyle name="Normal 49 2 5_Lcc_inputs" xfId="34611" xr:uid="{00000000-0005-0000-0000-00005D870000}"/>
    <cellStyle name="Normal 49 2 6" xfId="34612" xr:uid="{00000000-0005-0000-0000-00005E870000}"/>
    <cellStyle name="Normal 49 2 6 2" xfId="34613" xr:uid="{00000000-0005-0000-0000-00005F870000}"/>
    <cellStyle name="Normal 49 2 6 2 2" xfId="34614" xr:uid="{00000000-0005-0000-0000-000060870000}"/>
    <cellStyle name="Normal 49 2 6 3" xfId="34615" xr:uid="{00000000-0005-0000-0000-000061870000}"/>
    <cellStyle name="Normal 49 2 6 4" xfId="34616" xr:uid="{00000000-0005-0000-0000-000062870000}"/>
    <cellStyle name="Normal 49 2 6_Lcc_inputs" xfId="34617" xr:uid="{00000000-0005-0000-0000-000063870000}"/>
    <cellStyle name="Normal 49 2 7" xfId="34618" xr:uid="{00000000-0005-0000-0000-000064870000}"/>
    <cellStyle name="Normal 49 2 7 2" xfId="34619" xr:uid="{00000000-0005-0000-0000-000065870000}"/>
    <cellStyle name="Normal 49 2 7 3" xfId="34620" xr:uid="{00000000-0005-0000-0000-000066870000}"/>
    <cellStyle name="Normal 49 2 8" xfId="34621" xr:uid="{00000000-0005-0000-0000-000067870000}"/>
    <cellStyle name="Normal 49 2 8 2" xfId="34622" xr:uid="{00000000-0005-0000-0000-000068870000}"/>
    <cellStyle name="Normal 49 2 9" xfId="34623" xr:uid="{00000000-0005-0000-0000-000069870000}"/>
    <cellStyle name="Normal 49 2_Lcc_inputs" xfId="34624" xr:uid="{00000000-0005-0000-0000-00006A870000}"/>
    <cellStyle name="Normal 49 3" xfId="34625" xr:uid="{00000000-0005-0000-0000-00006B870000}"/>
    <cellStyle name="Normal 49 3 2" xfId="34626" xr:uid="{00000000-0005-0000-0000-00006C870000}"/>
    <cellStyle name="Normal 49 3 2 2" xfId="34627" xr:uid="{00000000-0005-0000-0000-00006D870000}"/>
    <cellStyle name="Normal 49 3 2 2 2" xfId="34628" xr:uid="{00000000-0005-0000-0000-00006E870000}"/>
    <cellStyle name="Normal 49 3 2 2 2 2" xfId="34629" xr:uid="{00000000-0005-0000-0000-00006F870000}"/>
    <cellStyle name="Normal 49 3 2 2 2 2 2" xfId="34630" xr:uid="{00000000-0005-0000-0000-000070870000}"/>
    <cellStyle name="Normal 49 3 2 2 2 3" xfId="34631" xr:uid="{00000000-0005-0000-0000-000071870000}"/>
    <cellStyle name="Normal 49 3 2 2 3" xfId="34632" xr:uid="{00000000-0005-0000-0000-000072870000}"/>
    <cellStyle name="Normal 49 3 2 2 3 2" xfId="34633" xr:uid="{00000000-0005-0000-0000-000073870000}"/>
    <cellStyle name="Normal 49 3 2 2 3 2 2" xfId="34634" xr:uid="{00000000-0005-0000-0000-000074870000}"/>
    <cellStyle name="Normal 49 3 2 2 3 3" xfId="34635" xr:uid="{00000000-0005-0000-0000-000075870000}"/>
    <cellStyle name="Normal 49 3 2 2 4" xfId="34636" xr:uid="{00000000-0005-0000-0000-000076870000}"/>
    <cellStyle name="Normal 49 3 2 2 4 2" xfId="34637" xr:uid="{00000000-0005-0000-0000-000077870000}"/>
    <cellStyle name="Normal 49 3 2 2 5" xfId="34638" xr:uid="{00000000-0005-0000-0000-000078870000}"/>
    <cellStyle name="Normal 49 3 2 2_Lcc_inputs" xfId="34639" xr:uid="{00000000-0005-0000-0000-000079870000}"/>
    <cellStyle name="Normal 49 3 2 3" xfId="34640" xr:uid="{00000000-0005-0000-0000-00007A870000}"/>
    <cellStyle name="Normal 49 3 2 3 2" xfId="34641" xr:uid="{00000000-0005-0000-0000-00007B870000}"/>
    <cellStyle name="Normal 49 3 2 3 2 2" xfId="34642" xr:uid="{00000000-0005-0000-0000-00007C870000}"/>
    <cellStyle name="Normal 49 3 2 3 2 3" xfId="34643" xr:uid="{00000000-0005-0000-0000-00007D870000}"/>
    <cellStyle name="Normal 49 3 2 3 3" xfId="34644" xr:uid="{00000000-0005-0000-0000-00007E870000}"/>
    <cellStyle name="Normal 49 3 2 3 4" xfId="34645" xr:uid="{00000000-0005-0000-0000-00007F870000}"/>
    <cellStyle name="Normal 49 3 2 3_Lcc_inputs" xfId="34646" xr:uid="{00000000-0005-0000-0000-000080870000}"/>
    <cellStyle name="Normal 49 3 2 4" xfId="34647" xr:uid="{00000000-0005-0000-0000-000081870000}"/>
    <cellStyle name="Normal 49 3 2 4 2" xfId="34648" xr:uid="{00000000-0005-0000-0000-000082870000}"/>
    <cellStyle name="Normal 49 3 2 4 2 2" xfId="34649" xr:uid="{00000000-0005-0000-0000-000083870000}"/>
    <cellStyle name="Normal 49 3 2 4 3" xfId="34650" xr:uid="{00000000-0005-0000-0000-000084870000}"/>
    <cellStyle name="Normal 49 3 2 5" xfId="34651" xr:uid="{00000000-0005-0000-0000-000085870000}"/>
    <cellStyle name="Normal 49 3 2 5 2" xfId="34652" xr:uid="{00000000-0005-0000-0000-000086870000}"/>
    <cellStyle name="Normal 49 3 2 6" xfId="34653" xr:uid="{00000000-0005-0000-0000-000087870000}"/>
    <cellStyle name="Normal 49 3 2 7" xfId="34654" xr:uid="{00000000-0005-0000-0000-000088870000}"/>
    <cellStyle name="Normal 49 3 2 8" xfId="34655" xr:uid="{00000000-0005-0000-0000-000089870000}"/>
    <cellStyle name="Normal 49 3 2_Lcc_inputs" xfId="34656" xr:uid="{00000000-0005-0000-0000-00008A870000}"/>
    <cellStyle name="Normal 49 3 3" xfId="34657" xr:uid="{00000000-0005-0000-0000-00008B870000}"/>
    <cellStyle name="Normal 49 3 3 2" xfId="34658" xr:uid="{00000000-0005-0000-0000-00008C870000}"/>
    <cellStyle name="Normal 49 3 3 2 2" xfId="34659" xr:uid="{00000000-0005-0000-0000-00008D870000}"/>
    <cellStyle name="Normal 49 3 3 2 2 2" xfId="34660" xr:uid="{00000000-0005-0000-0000-00008E870000}"/>
    <cellStyle name="Normal 49 3 3 2 2 3" xfId="34661" xr:uid="{00000000-0005-0000-0000-00008F870000}"/>
    <cellStyle name="Normal 49 3 3 2 3" xfId="34662" xr:uid="{00000000-0005-0000-0000-000090870000}"/>
    <cellStyle name="Normal 49 3 3 2 4" xfId="34663" xr:uid="{00000000-0005-0000-0000-000091870000}"/>
    <cellStyle name="Normal 49 3 3 2_Lcc_inputs" xfId="34664" xr:uid="{00000000-0005-0000-0000-000092870000}"/>
    <cellStyle name="Normal 49 3 3 3" xfId="34665" xr:uid="{00000000-0005-0000-0000-000093870000}"/>
    <cellStyle name="Normal 49 3 3 3 2" xfId="34666" xr:uid="{00000000-0005-0000-0000-000094870000}"/>
    <cellStyle name="Normal 49 3 3 3 2 2" xfId="34667" xr:uid="{00000000-0005-0000-0000-000095870000}"/>
    <cellStyle name="Normal 49 3 3 3 3" xfId="34668" xr:uid="{00000000-0005-0000-0000-000096870000}"/>
    <cellStyle name="Normal 49 3 3 4" xfId="34669" xr:uid="{00000000-0005-0000-0000-000097870000}"/>
    <cellStyle name="Normal 49 3 3 4 2" xfId="34670" xr:uid="{00000000-0005-0000-0000-000098870000}"/>
    <cellStyle name="Normal 49 3 3 5" xfId="34671" xr:uid="{00000000-0005-0000-0000-000099870000}"/>
    <cellStyle name="Normal 49 3 3 6" xfId="34672" xr:uid="{00000000-0005-0000-0000-00009A870000}"/>
    <cellStyle name="Normal 49 3 3 7" xfId="34673" xr:uid="{00000000-0005-0000-0000-00009B870000}"/>
    <cellStyle name="Normal 49 3 3_Lcc_inputs" xfId="34674" xr:uid="{00000000-0005-0000-0000-00009C870000}"/>
    <cellStyle name="Normal 49 3 4" xfId="34675" xr:uid="{00000000-0005-0000-0000-00009D870000}"/>
    <cellStyle name="Normal 49 3 4 2" xfId="34676" xr:uid="{00000000-0005-0000-0000-00009E870000}"/>
    <cellStyle name="Normal 49 3 4 2 2" xfId="34677" xr:uid="{00000000-0005-0000-0000-00009F870000}"/>
    <cellStyle name="Normal 49 3 4 2 3" xfId="34678" xr:uid="{00000000-0005-0000-0000-0000A0870000}"/>
    <cellStyle name="Normal 49 3 4 3" xfId="34679" xr:uid="{00000000-0005-0000-0000-0000A1870000}"/>
    <cellStyle name="Normal 49 3 4 3 2" xfId="34680" xr:uid="{00000000-0005-0000-0000-0000A2870000}"/>
    <cellStyle name="Normal 49 3 4 4" xfId="34681" xr:uid="{00000000-0005-0000-0000-0000A3870000}"/>
    <cellStyle name="Normal 49 3 4 5" xfId="34682" xr:uid="{00000000-0005-0000-0000-0000A4870000}"/>
    <cellStyle name="Normal 49 3 4_Lcc_inputs" xfId="34683" xr:uid="{00000000-0005-0000-0000-0000A5870000}"/>
    <cellStyle name="Normal 49 3 5" xfId="34684" xr:uid="{00000000-0005-0000-0000-0000A6870000}"/>
    <cellStyle name="Normal 49 3 5 2" xfId="34685" xr:uid="{00000000-0005-0000-0000-0000A7870000}"/>
    <cellStyle name="Normal 49 3 5 2 2" xfId="34686" xr:uid="{00000000-0005-0000-0000-0000A8870000}"/>
    <cellStyle name="Normal 49 3 5 2 3" xfId="34687" xr:uid="{00000000-0005-0000-0000-0000A9870000}"/>
    <cellStyle name="Normal 49 3 5 3" xfId="34688" xr:uid="{00000000-0005-0000-0000-0000AA870000}"/>
    <cellStyle name="Normal 49 3 5 4" xfId="34689" xr:uid="{00000000-0005-0000-0000-0000AB870000}"/>
    <cellStyle name="Normal 49 3 5_Lcc_inputs" xfId="34690" xr:uid="{00000000-0005-0000-0000-0000AC870000}"/>
    <cellStyle name="Normal 49 3 6" xfId="34691" xr:uid="{00000000-0005-0000-0000-0000AD870000}"/>
    <cellStyle name="Normal 49 3 6 2" xfId="34692" xr:uid="{00000000-0005-0000-0000-0000AE870000}"/>
    <cellStyle name="Normal 49 3 6 3" xfId="34693" xr:uid="{00000000-0005-0000-0000-0000AF870000}"/>
    <cellStyle name="Normal 49 3 7" xfId="34694" xr:uid="{00000000-0005-0000-0000-0000B0870000}"/>
    <cellStyle name="Normal 49 3 7 2" xfId="34695" xr:uid="{00000000-0005-0000-0000-0000B1870000}"/>
    <cellStyle name="Normal 49 3 8" xfId="34696" xr:uid="{00000000-0005-0000-0000-0000B2870000}"/>
    <cellStyle name="Normal 49 3 9" xfId="34697" xr:uid="{00000000-0005-0000-0000-0000B3870000}"/>
    <cellStyle name="Normal 49 3_Lcc_inputs" xfId="34698" xr:uid="{00000000-0005-0000-0000-0000B4870000}"/>
    <cellStyle name="Normal 49 4" xfId="34699" xr:uid="{00000000-0005-0000-0000-0000B5870000}"/>
    <cellStyle name="Normal 49 4 2" xfId="34700" xr:uid="{00000000-0005-0000-0000-0000B6870000}"/>
    <cellStyle name="Normal 49 4 2 2" xfId="34701" xr:uid="{00000000-0005-0000-0000-0000B7870000}"/>
    <cellStyle name="Normal 49 4 2 2 2" xfId="34702" xr:uid="{00000000-0005-0000-0000-0000B8870000}"/>
    <cellStyle name="Normal 49 4 2 2 2 2" xfId="34703" xr:uid="{00000000-0005-0000-0000-0000B9870000}"/>
    <cellStyle name="Normal 49 4 2 2 2 2 2" xfId="34704" xr:uid="{00000000-0005-0000-0000-0000BA870000}"/>
    <cellStyle name="Normal 49 4 2 2 2 3" xfId="34705" xr:uid="{00000000-0005-0000-0000-0000BB870000}"/>
    <cellStyle name="Normal 49 4 2 2 3" xfId="34706" xr:uid="{00000000-0005-0000-0000-0000BC870000}"/>
    <cellStyle name="Normal 49 4 2 2 3 2" xfId="34707" xr:uid="{00000000-0005-0000-0000-0000BD870000}"/>
    <cellStyle name="Normal 49 4 2 2 3 2 2" xfId="34708" xr:uid="{00000000-0005-0000-0000-0000BE870000}"/>
    <cellStyle name="Normal 49 4 2 2 3 3" xfId="34709" xr:uid="{00000000-0005-0000-0000-0000BF870000}"/>
    <cellStyle name="Normal 49 4 2 2 4" xfId="34710" xr:uid="{00000000-0005-0000-0000-0000C0870000}"/>
    <cellStyle name="Normal 49 4 2 2 4 2" xfId="34711" xr:uid="{00000000-0005-0000-0000-0000C1870000}"/>
    <cellStyle name="Normal 49 4 2 2 5" xfId="34712" xr:uid="{00000000-0005-0000-0000-0000C2870000}"/>
    <cellStyle name="Normal 49 4 2 2_Lcc_inputs" xfId="34713" xr:uid="{00000000-0005-0000-0000-0000C3870000}"/>
    <cellStyle name="Normal 49 4 2 3" xfId="34714" xr:uid="{00000000-0005-0000-0000-0000C4870000}"/>
    <cellStyle name="Normal 49 4 2 3 2" xfId="34715" xr:uid="{00000000-0005-0000-0000-0000C5870000}"/>
    <cellStyle name="Normal 49 4 2 3 2 2" xfId="34716" xr:uid="{00000000-0005-0000-0000-0000C6870000}"/>
    <cellStyle name="Normal 49 4 2 3 2 3" xfId="34717" xr:uid="{00000000-0005-0000-0000-0000C7870000}"/>
    <cellStyle name="Normal 49 4 2 3 3" xfId="34718" xr:uid="{00000000-0005-0000-0000-0000C8870000}"/>
    <cellStyle name="Normal 49 4 2 3 4" xfId="34719" xr:uid="{00000000-0005-0000-0000-0000C9870000}"/>
    <cellStyle name="Normal 49 4 2 3_Lcc_inputs" xfId="34720" xr:uid="{00000000-0005-0000-0000-0000CA870000}"/>
    <cellStyle name="Normal 49 4 2 4" xfId="34721" xr:uid="{00000000-0005-0000-0000-0000CB870000}"/>
    <cellStyle name="Normal 49 4 2 4 2" xfId="34722" xr:uid="{00000000-0005-0000-0000-0000CC870000}"/>
    <cellStyle name="Normal 49 4 2 4 2 2" xfId="34723" xr:uid="{00000000-0005-0000-0000-0000CD870000}"/>
    <cellStyle name="Normal 49 4 2 4 3" xfId="34724" xr:uid="{00000000-0005-0000-0000-0000CE870000}"/>
    <cellStyle name="Normal 49 4 2 5" xfId="34725" xr:uid="{00000000-0005-0000-0000-0000CF870000}"/>
    <cellStyle name="Normal 49 4 2 5 2" xfId="34726" xr:uid="{00000000-0005-0000-0000-0000D0870000}"/>
    <cellStyle name="Normal 49 4 2 6" xfId="34727" xr:uid="{00000000-0005-0000-0000-0000D1870000}"/>
    <cellStyle name="Normal 49 4 2 7" xfId="34728" xr:uid="{00000000-0005-0000-0000-0000D2870000}"/>
    <cellStyle name="Normal 49 4 2 8" xfId="34729" xr:uid="{00000000-0005-0000-0000-0000D3870000}"/>
    <cellStyle name="Normal 49 4 2_Lcc_inputs" xfId="34730" xr:uid="{00000000-0005-0000-0000-0000D4870000}"/>
    <cellStyle name="Normal 49 4 3" xfId="34731" xr:uid="{00000000-0005-0000-0000-0000D5870000}"/>
    <cellStyle name="Normal 49 4 3 2" xfId="34732" xr:uid="{00000000-0005-0000-0000-0000D6870000}"/>
    <cellStyle name="Normal 49 4 3 2 2" xfId="34733" xr:uid="{00000000-0005-0000-0000-0000D7870000}"/>
    <cellStyle name="Normal 49 4 3 2 2 2" xfId="34734" xr:uid="{00000000-0005-0000-0000-0000D8870000}"/>
    <cellStyle name="Normal 49 4 3 2 3" xfId="34735" xr:uid="{00000000-0005-0000-0000-0000D9870000}"/>
    <cellStyle name="Normal 49 4 3 3" xfId="34736" xr:uid="{00000000-0005-0000-0000-0000DA870000}"/>
    <cellStyle name="Normal 49 4 3 3 2" xfId="34737" xr:uid="{00000000-0005-0000-0000-0000DB870000}"/>
    <cellStyle name="Normal 49 4 3 3 2 2" xfId="34738" xr:uid="{00000000-0005-0000-0000-0000DC870000}"/>
    <cellStyle name="Normal 49 4 3 3 3" xfId="34739" xr:uid="{00000000-0005-0000-0000-0000DD870000}"/>
    <cellStyle name="Normal 49 4 3 4" xfId="34740" xr:uid="{00000000-0005-0000-0000-0000DE870000}"/>
    <cellStyle name="Normal 49 4 3 4 2" xfId="34741" xr:uid="{00000000-0005-0000-0000-0000DF870000}"/>
    <cellStyle name="Normal 49 4 3 5" xfId="34742" xr:uid="{00000000-0005-0000-0000-0000E0870000}"/>
    <cellStyle name="Normal 49 4 3_Lcc_inputs" xfId="34743" xr:uid="{00000000-0005-0000-0000-0000E1870000}"/>
    <cellStyle name="Normal 49 4 4" xfId="34744" xr:uid="{00000000-0005-0000-0000-0000E2870000}"/>
    <cellStyle name="Normal 49 4 4 2" xfId="34745" xr:uid="{00000000-0005-0000-0000-0000E3870000}"/>
    <cellStyle name="Normal 49 4 4 2 2" xfId="34746" xr:uid="{00000000-0005-0000-0000-0000E4870000}"/>
    <cellStyle name="Normal 49 4 4 2 3" xfId="34747" xr:uid="{00000000-0005-0000-0000-0000E5870000}"/>
    <cellStyle name="Normal 49 4 4 3" xfId="34748" xr:uid="{00000000-0005-0000-0000-0000E6870000}"/>
    <cellStyle name="Normal 49 4 4 4" xfId="34749" xr:uid="{00000000-0005-0000-0000-0000E7870000}"/>
    <cellStyle name="Normal 49 4 4_Lcc_inputs" xfId="34750" xr:uid="{00000000-0005-0000-0000-0000E8870000}"/>
    <cellStyle name="Normal 49 4 5" xfId="34751" xr:uid="{00000000-0005-0000-0000-0000E9870000}"/>
    <cellStyle name="Normal 49 4 5 2" xfId="34752" xr:uid="{00000000-0005-0000-0000-0000EA870000}"/>
    <cellStyle name="Normal 49 4 5 2 2" xfId="34753" xr:uid="{00000000-0005-0000-0000-0000EB870000}"/>
    <cellStyle name="Normal 49 4 5 3" xfId="34754" xr:uid="{00000000-0005-0000-0000-0000EC870000}"/>
    <cellStyle name="Normal 49 4 6" xfId="34755" xr:uid="{00000000-0005-0000-0000-0000ED870000}"/>
    <cellStyle name="Normal 49 4 6 2" xfId="34756" xr:uid="{00000000-0005-0000-0000-0000EE870000}"/>
    <cellStyle name="Normal 49 4 7" xfId="34757" xr:uid="{00000000-0005-0000-0000-0000EF870000}"/>
    <cellStyle name="Normal 49 4 8" xfId="34758" xr:uid="{00000000-0005-0000-0000-0000F0870000}"/>
    <cellStyle name="Normal 49 4 9" xfId="34759" xr:uid="{00000000-0005-0000-0000-0000F1870000}"/>
    <cellStyle name="Normal 49 4_Lcc_inputs" xfId="34760" xr:uid="{00000000-0005-0000-0000-0000F2870000}"/>
    <cellStyle name="Normal 49 5" xfId="34761" xr:uid="{00000000-0005-0000-0000-0000F3870000}"/>
    <cellStyle name="Normal 49 5 2" xfId="34762" xr:uid="{00000000-0005-0000-0000-0000F4870000}"/>
    <cellStyle name="Normal 49 5 2 2" xfId="34763" xr:uid="{00000000-0005-0000-0000-0000F5870000}"/>
    <cellStyle name="Normal 49 5 2 2 2" xfId="34764" xr:uid="{00000000-0005-0000-0000-0000F6870000}"/>
    <cellStyle name="Normal 49 5 2 2 2 2" xfId="34765" xr:uid="{00000000-0005-0000-0000-0000F7870000}"/>
    <cellStyle name="Normal 49 5 2 2 2 2 2" xfId="34766" xr:uid="{00000000-0005-0000-0000-0000F8870000}"/>
    <cellStyle name="Normal 49 5 2 2 2 3" xfId="34767" xr:uid="{00000000-0005-0000-0000-0000F9870000}"/>
    <cellStyle name="Normal 49 5 2 2 3" xfId="34768" xr:uid="{00000000-0005-0000-0000-0000FA870000}"/>
    <cellStyle name="Normal 49 5 2 2 3 2" xfId="34769" xr:uid="{00000000-0005-0000-0000-0000FB870000}"/>
    <cellStyle name="Normal 49 5 2 2 3 2 2" xfId="34770" xr:uid="{00000000-0005-0000-0000-0000FC870000}"/>
    <cellStyle name="Normal 49 5 2 2 3 3" xfId="34771" xr:uid="{00000000-0005-0000-0000-0000FD870000}"/>
    <cellStyle name="Normal 49 5 2 2 4" xfId="34772" xr:uid="{00000000-0005-0000-0000-0000FE870000}"/>
    <cellStyle name="Normal 49 5 2 2 4 2" xfId="34773" xr:uid="{00000000-0005-0000-0000-0000FF870000}"/>
    <cellStyle name="Normal 49 5 2 2 5" xfId="34774" xr:uid="{00000000-0005-0000-0000-000000880000}"/>
    <cellStyle name="Normal 49 5 2 2_Lcc_inputs" xfId="34775" xr:uid="{00000000-0005-0000-0000-000001880000}"/>
    <cellStyle name="Normal 49 5 2 3" xfId="34776" xr:uid="{00000000-0005-0000-0000-000002880000}"/>
    <cellStyle name="Normal 49 5 2 3 2" xfId="34777" xr:uid="{00000000-0005-0000-0000-000003880000}"/>
    <cellStyle name="Normal 49 5 2 3 2 2" xfId="34778" xr:uid="{00000000-0005-0000-0000-000004880000}"/>
    <cellStyle name="Normal 49 5 2 3 2 3" xfId="34779" xr:uid="{00000000-0005-0000-0000-000005880000}"/>
    <cellStyle name="Normal 49 5 2 3 3" xfId="34780" xr:uid="{00000000-0005-0000-0000-000006880000}"/>
    <cellStyle name="Normal 49 5 2 3 4" xfId="34781" xr:uid="{00000000-0005-0000-0000-000007880000}"/>
    <cellStyle name="Normal 49 5 2 3_Lcc_inputs" xfId="34782" xr:uid="{00000000-0005-0000-0000-000008880000}"/>
    <cellStyle name="Normal 49 5 2 4" xfId="34783" xr:uid="{00000000-0005-0000-0000-000009880000}"/>
    <cellStyle name="Normal 49 5 2 4 2" xfId="34784" xr:uid="{00000000-0005-0000-0000-00000A880000}"/>
    <cellStyle name="Normal 49 5 2 4 2 2" xfId="34785" xr:uid="{00000000-0005-0000-0000-00000B880000}"/>
    <cellStyle name="Normal 49 5 2 4 3" xfId="34786" xr:uid="{00000000-0005-0000-0000-00000C880000}"/>
    <cellStyle name="Normal 49 5 2 5" xfId="34787" xr:uid="{00000000-0005-0000-0000-00000D880000}"/>
    <cellStyle name="Normal 49 5 2 5 2" xfId="34788" xr:uid="{00000000-0005-0000-0000-00000E880000}"/>
    <cellStyle name="Normal 49 5 2 6" xfId="34789" xr:uid="{00000000-0005-0000-0000-00000F880000}"/>
    <cellStyle name="Normal 49 5 2 7" xfId="34790" xr:uid="{00000000-0005-0000-0000-000010880000}"/>
    <cellStyle name="Normal 49 5 2 8" xfId="34791" xr:uid="{00000000-0005-0000-0000-000011880000}"/>
    <cellStyle name="Normal 49 5 2_Lcc_inputs" xfId="34792" xr:uid="{00000000-0005-0000-0000-000012880000}"/>
    <cellStyle name="Normal 49 5 3" xfId="34793" xr:uid="{00000000-0005-0000-0000-000013880000}"/>
    <cellStyle name="Normal 49 5 3 2" xfId="34794" xr:uid="{00000000-0005-0000-0000-000014880000}"/>
    <cellStyle name="Normal 49 5 3 2 2" xfId="34795" xr:uid="{00000000-0005-0000-0000-000015880000}"/>
    <cellStyle name="Normal 49 5 3 2 2 2" xfId="34796" xr:uid="{00000000-0005-0000-0000-000016880000}"/>
    <cellStyle name="Normal 49 5 3 2 3" xfId="34797" xr:uid="{00000000-0005-0000-0000-000017880000}"/>
    <cellStyle name="Normal 49 5 3 3" xfId="34798" xr:uid="{00000000-0005-0000-0000-000018880000}"/>
    <cellStyle name="Normal 49 5 3 3 2" xfId="34799" xr:uid="{00000000-0005-0000-0000-000019880000}"/>
    <cellStyle name="Normal 49 5 3 3 2 2" xfId="34800" xr:uid="{00000000-0005-0000-0000-00001A880000}"/>
    <cellStyle name="Normal 49 5 3 3 3" xfId="34801" xr:uid="{00000000-0005-0000-0000-00001B880000}"/>
    <cellStyle name="Normal 49 5 3 4" xfId="34802" xr:uid="{00000000-0005-0000-0000-00001C880000}"/>
    <cellStyle name="Normal 49 5 3 4 2" xfId="34803" xr:uid="{00000000-0005-0000-0000-00001D880000}"/>
    <cellStyle name="Normal 49 5 3 5" xfId="34804" xr:uid="{00000000-0005-0000-0000-00001E880000}"/>
    <cellStyle name="Normal 49 5 3_Lcc_inputs" xfId="34805" xr:uid="{00000000-0005-0000-0000-00001F880000}"/>
    <cellStyle name="Normal 49 5 4" xfId="34806" xr:uid="{00000000-0005-0000-0000-000020880000}"/>
    <cellStyle name="Normal 49 5 4 2" xfId="34807" xr:uid="{00000000-0005-0000-0000-000021880000}"/>
    <cellStyle name="Normal 49 5 4 2 2" xfId="34808" xr:uid="{00000000-0005-0000-0000-000022880000}"/>
    <cellStyle name="Normal 49 5 4 2 3" xfId="34809" xr:uid="{00000000-0005-0000-0000-000023880000}"/>
    <cellStyle name="Normal 49 5 4 3" xfId="34810" xr:uid="{00000000-0005-0000-0000-000024880000}"/>
    <cellStyle name="Normal 49 5 4 4" xfId="34811" xr:uid="{00000000-0005-0000-0000-000025880000}"/>
    <cellStyle name="Normal 49 5 4_Lcc_inputs" xfId="34812" xr:uid="{00000000-0005-0000-0000-000026880000}"/>
    <cellStyle name="Normal 49 5 5" xfId="34813" xr:uid="{00000000-0005-0000-0000-000027880000}"/>
    <cellStyle name="Normal 49 5 5 2" xfId="34814" xr:uid="{00000000-0005-0000-0000-000028880000}"/>
    <cellStyle name="Normal 49 5 5 2 2" xfId="34815" xr:uid="{00000000-0005-0000-0000-000029880000}"/>
    <cellStyle name="Normal 49 5 5 3" xfId="34816" xr:uid="{00000000-0005-0000-0000-00002A880000}"/>
    <cellStyle name="Normal 49 5 6" xfId="34817" xr:uid="{00000000-0005-0000-0000-00002B880000}"/>
    <cellStyle name="Normal 49 5 6 2" xfId="34818" xr:uid="{00000000-0005-0000-0000-00002C880000}"/>
    <cellStyle name="Normal 49 5 7" xfId="34819" xr:uid="{00000000-0005-0000-0000-00002D880000}"/>
    <cellStyle name="Normal 49 5 8" xfId="34820" xr:uid="{00000000-0005-0000-0000-00002E880000}"/>
    <cellStyle name="Normal 49 5 9" xfId="34821" xr:uid="{00000000-0005-0000-0000-00002F880000}"/>
    <cellStyle name="Normal 49 5_Lcc_inputs" xfId="34822" xr:uid="{00000000-0005-0000-0000-000030880000}"/>
    <cellStyle name="Normal 49 6" xfId="34823" xr:uid="{00000000-0005-0000-0000-000031880000}"/>
    <cellStyle name="Normal 49 6 2" xfId="34824" xr:uid="{00000000-0005-0000-0000-000032880000}"/>
    <cellStyle name="Normal 49 6 2 2" xfId="34825" xr:uid="{00000000-0005-0000-0000-000033880000}"/>
    <cellStyle name="Normal 49 6 2 2 2" xfId="34826" xr:uid="{00000000-0005-0000-0000-000034880000}"/>
    <cellStyle name="Normal 49 6 2 2 2 2" xfId="34827" xr:uid="{00000000-0005-0000-0000-000035880000}"/>
    <cellStyle name="Normal 49 6 2 2 2 2 2" xfId="34828" xr:uid="{00000000-0005-0000-0000-000036880000}"/>
    <cellStyle name="Normal 49 6 2 2 2 3" xfId="34829" xr:uid="{00000000-0005-0000-0000-000037880000}"/>
    <cellStyle name="Normal 49 6 2 2 3" xfId="34830" xr:uid="{00000000-0005-0000-0000-000038880000}"/>
    <cellStyle name="Normal 49 6 2 2 3 2" xfId="34831" xr:uid="{00000000-0005-0000-0000-000039880000}"/>
    <cellStyle name="Normal 49 6 2 2 3 2 2" xfId="34832" xr:uid="{00000000-0005-0000-0000-00003A880000}"/>
    <cellStyle name="Normal 49 6 2 2 3 3" xfId="34833" xr:uid="{00000000-0005-0000-0000-00003B880000}"/>
    <cellStyle name="Normal 49 6 2 2 4" xfId="34834" xr:uid="{00000000-0005-0000-0000-00003C880000}"/>
    <cellStyle name="Normal 49 6 2 2 4 2" xfId="34835" xr:uid="{00000000-0005-0000-0000-00003D880000}"/>
    <cellStyle name="Normal 49 6 2 2 5" xfId="34836" xr:uid="{00000000-0005-0000-0000-00003E880000}"/>
    <cellStyle name="Normal 49 6 2 2_Lcc_inputs" xfId="34837" xr:uid="{00000000-0005-0000-0000-00003F880000}"/>
    <cellStyle name="Normal 49 6 2 3" xfId="34838" xr:uid="{00000000-0005-0000-0000-000040880000}"/>
    <cellStyle name="Normal 49 6 2 3 2" xfId="34839" xr:uid="{00000000-0005-0000-0000-000041880000}"/>
    <cellStyle name="Normal 49 6 2 3 2 2" xfId="34840" xr:uid="{00000000-0005-0000-0000-000042880000}"/>
    <cellStyle name="Normal 49 6 2 3 2 3" xfId="34841" xr:uid="{00000000-0005-0000-0000-000043880000}"/>
    <cellStyle name="Normal 49 6 2 3 3" xfId="34842" xr:uid="{00000000-0005-0000-0000-000044880000}"/>
    <cellStyle name="Normal 49 6 2 3 4" xfId="34843" xr:uid="{00000000-0005-0000-0000-000045880000}"/>
    <cellStyle name="Normal 49 6 2 3_Lcc_inputs" xfId="34844" xr:uid="{00000000-0005-0000-0000-000046880000}"/>
    <cellStyle name="Normal 49 6 2 4" xfId="34845" xr:uid="{00000000-0005-0000-0000-000047880000}"/>
    <cellStyle name="Normal 49 6 2 4 2" xfId="34846" xr:uid="{00000000-0005-0000-0000-000048880000}"/>
    <cellStyle name="Normal 49 6 2 4 2 2" xfId="34847" xr:uid="{00000000-0005-0000-0000-000049880000}"/>
    <cellStyle name="Normal 49 6 2 4 3" xfId="34848" xr:uid="{00000000-0005-0000-0000-00004A880000}"/>
    <cellStyle name="Normal 49 6 2 5" xfId="34849" xr:uid="{00000000-0005-0000-0000-00004B880000}"/>
    <cellStyle name="Normal 49 6 2 5 2" xfId="34850" xr:uid="{00000000-0005-0000-0000-00004C880000}"/>
    <cellStyle name="Normal 49 6 2 6" xfId="34851" xr:uid="{00000000-0005-0000-0000-00004D880000}"/>
    <cellStyle name="Normal 49 6 2 7" xfId="34852" xr:uid="{00000000-0005-0000-0000-00004E880000}"/>
    <cellStyle name="Normal 49 6 2 8" xfId="34853" xr:uid="{00000000-0005-0000-0000-00004F880000}"/>
    <cellStyle name="Normal 49 6 2_Lcc_inputs" xfId="34854" xr:uid="{00000000-0005-0000-0000-000050880000}"/>
    <cellStyle name="Normal 49 6 3" xfId="34855" xr:uid="{00000000-0005-0000-0000-000051880000}"/>
    <cellStyle name="Normal 49 6 3 2" xfId="34856" xr:uid="{00000000-0005-0000-0000-000052880000}"/>
    <cellStyle name="Normal 49 6 3 2 2" xfId="34857" xr:uid="{00000000-0005-0000-0000-000053880000}"/>
    <cellStyle name="Normal 49 6 3 2 2 2" xfId="34858" xr:uid="{00000000-0005-0000-0000-000054880000}"/>
    <cellStyle name="Normal 49 6 3 2 3" xfId="34859" xr:uid="{00000000-0005-0000-0000-000055880000}"/>
    <cellStyle name="Normal 49 6 3 3" xfId="34860" xr:uid="{00000000-0005-0000-0000-000056880000}"/>
    <cellStyle name="Normal 49 6 3 3 2" xfId="34861" xr:uid="{00000000-0005-0000-0000-000057880000}"/>
    <cellStyle name="Normal 49 6 3 3 2 2" xfId="34862" xr:uid="{00000000-0005-0000-0000-000058880000}"/>
    <cellStyle name="Normal 49 6 3 3 3" xfId="34863" xr:uid="{00000000-0005-0000-0000-000059880000}"/>
    <cellStyle name="Normal 49 6 3 4" xfId="34864" xr:uid="{00000000-0005-0000-0000-00005A880000}"/>
    <cellStyle name="Normal 49 6 3 4 2" xfId="34865" xr:uid="{00000000-0005-0000-0000-00005B880000}"/>
    <cellStyle name="Normal 49 6 3 5" xfId="34866" xr:uid="{00000000-0005-0000-0000-00005C880000}"/>
    <cellStyle name="Normal 49 6 3_Lcc_inputs" xfId="34867" xr:uid="{00000000-0005-0000-0000-00005D880000}"/>
    <cellStyle name="Normal 49 6 4" xfId="34868" xr:uid="{00000000-0005-0000-0000-00005E880000}"/>
    <cellStyle name="Normal 49 6 4 2" xfId="34869" xr:uid="{00000000-0005-0000-0000-00005F880000}"/>
    <cellStyle name="Normal 49 6 4 2 2" xfId="34870" xr:uid="{00000000-0005-0000-0000-000060880000}"/>
    <cellStyle name="Normal 49 6 4 2 3" xfId="34871" xr:uid="{00000000-0005-0000-0000-000061880000}"/>
    <cellStyle name="Normal 49 6 4 3" xfId="34872" xr:uid="{00000000-0005-0000-0000-000062880000}"/>
    <cellStyle name="Normal 49 6 4 4" xfId="34873" xr:uid="{00000000-0005-0000-0000-000063880000}"/>
    <cellStyle name="Normal 49 6 4_Lcc_inputs" xfId="34874" xr:uid="{00000000-0005-0000-0000-000064880000}"/>
    <cellStyle name="Normal 49 6 5" xfId="34875" xr:uid="{00000000-0005-0000-0000-000065880000}"/>
    <cellStyle name="Normal 49 6 5 2" xfId="34876" xr:uid="{00000000-0005-0000-0000-000066880000}"/>
    <cellStyle name="Normal 49 6 5 2 2" xfId="34877" xr:uid="{00000000-0005-0000-0000-000067880000}"/>
    <cellStyle name="Normal 49 6 5 3" xfId="34878" xr:uid="{00000000-0005-0000-0000-000068880000}"/>
    <cellStyle name="Normal 49 6 6" xfId="34879" xr:uid="{00000000-0005-0000-0000-000069880000}"/>
    <cellStyle name="Normal 49 6 6 2" xfId="34880" xr:uid="{00000000-0005-0000-0000-00006A880000}"/>
    <cellStyle name="Normal 49 6 7" xfId="34881" xr:uid="{00000000-0005-0000-0000-00006B880000}"/>
    <cellStyle name="Normal 49 6 8" xfId="34882" xr:uid="{00000000-0005-0000-0000-00006C880000}"/>
    <cellStyle name="Normal 49 6 9" xfId="34883" xr:uid="{00000000-0005-0000-0000-00006D880000}"/>
    <cellStyle name="Normal 49 6_Lcc_inputs" xfId="34884" xr:uid="{00000000-0005-0000-0000-00006E880000}"/>
    <cellStyle name="Normal 49 7" xfId="34885" xr:uid="{00000000-0005-0000-0000-00006F880000}"/>
    <cellStyle name="Normal 49 7 2" xfId="34886" xr:uid="{00000000-0005-0000-0000-000070880000}"/>
    <cellStyle name="Normal 49 7 2 2" xfId="34887" xr:uid="{00000000-0005-0000-0000-000071880000}"/>
    <cellStyle name="Normal 49 7 2 2 2" xfId="34888" xr:uid="{00000000-0005-0000-0000-000072880000}"/>
    <cellStyle name="Normal 49 7 2 2 2 2" xfId="34889" xr:uid="{00000000-0005-0000-0000-000073880000}"/>
    <cellStyle name="Normal 49 7 2 2 2 2 2" xfId="34890" xr:uid="{00000000-0005-0000-0000-000074880000}"/>
    <cellStyle name="Normal 49 7 2 2 2 3" xfId="34891" xr:uid="{00000000-0005-0000-0000-000075880000}"/>
    <cellStyle name="Normal 49 7 2 2 3" xfId="34892" xr:uid="{00000000-0005-0000-0000-000076880000}"/>
    <cellStyle name="Normal 49 7 2 2 3 2" xfId="34893" xr:uid="{00000000-0005-0000-0000-000077880000}"/>
    <cellStyle name="Normal 49 7 2 2 3 2 2" xfId="34894" xr:uid="{00000000-0005-0000-0000-000078880000}"/>
    <cellStyle name="Normal 49 7 2 2 3 3" xfId="34895" xr:uid="{00000000-0005-0000-0000-000079880000}"/>
    <cellStyle name="Normal 49 7 2 2 4" xfId="34896" xr:uid="{00000000-0005-0000-0000-00007A880000}"/>
    <cellStyle name="Normal 49 7 2 2 4 2" xfId="34897" xr:uid="{00000000-0005-0000-0000-00007B880000}"/>
    <cellStyle name="Normal 49 7 2 2 5" xfId="34898" xr:uid="{00000000-0005-0000-0000-00007C880000}"/>
    <cellStyle name="Normal 49 7 2 2_Lcc_inputs" xfId="34899" xr:uid="{00000000-0005-0000-0000-00007D880000}"/>
    <cellStyle name="Normal 49 7 2 3" xfId="34900" xr:uid="{00000000-0005-0000-0000-00007E880000}"/>
    <cellStyle name="Normal 49 7 2 3 2" xfId="34901" xr:uid="{00000000-0005-0000-0000-00007F880000}"/>
    <cellStyle name="Normal 49 7 2 3 2 2" xfId="34902" xr:uid="{00000000-0005-0000-0000-000080880000}"/>
    <cellStyle name="Normal 49 7 2 3 2 3" xfId="34903" xr:uid="{00000000-0005-0000-0000-000081880000}"/>
    <cellStyle name="Normal 49 7 2 3 3" xfId="34904" xr:uid="{00000000-0005-0000-0000-000082880000}"/>
    <cellStyle name="Normal 49 7 2 3 4" xfId="34905" xr:uid="{00000000-0005-0000-0000-000083880000}"/>
    <cellStyle name="Normal 49 7 2 3_Lcc_inputs" xfId="34906" xr:uid="{00000000-0005-0000-0000-000084880000}"/>
    <cellStyle name="Normal 49 7 2 4" xfId="34907" xr:uid="{00000000-0005-0000-0000-000085880000}"/>
    <cellStyle name="Normal 49 7 2 4 2" xfId="34908" xr:uid="{00000000-0005-0000-0000-000086880000}"/>
    <cellStyle name="Normal 49 7 2 4 2 2" xfId="34909" xr:uid="{00000000-0005-0000-0000-000087880000}"/>
    <cellStyle name="Normal 49 7 2 4 3" xfId="34910" xr:uid="{00000000-0005-0000-0000-000088880000}"/>
    <cellStyle name="Normal 49 7 2 5" xfId="34911" xr:uid="{00000000-0005-0000-0000-000089880000}"/>
    <cellStyle name="Normal 49 7 2 5 2" xfId="34912" xr:uid="{00000000-0005-0000-0000-00008A880000}"/>
    <cellStyle name="Normal 49 7 2 6" xfId="34913" xr:uid="{00000000-0005-0000-0000-00008B880000}"/>
    <cellStyle name="Normal 49 7 2 7" xfId="34914" xr:uid="{00000000-0005-0000-0000-00008C880000}"/>
    <cellStyle name="Normal 49 7 2 8" xfId="34915" xr:uid="{00000000-0005-0000-0000-00008D880000}"/>
    <cellStyle name="Normal 49 7 2_Lcc_inputs" xfId="34916" xr:uid="{00000000-0005-0000-0000-00008E880000}"/>
    <cellStyle name="Normal 49 7 3" xfId="34917" xr:uid="{00000000-0005-0000-0000-00008F880000}"/>
    <cellStyle name="Normal 49 7 3 2" xfId="34918" xr:uid="{00000000-0005-0000-0000-000090880000}"/>
    <cellStyle name="Normal 49 7 3 2 2" xfId="34919" xr:uid="{00000000-0005-0000-0000-000091880000}"/>
    <cellStyle name="Normal 49 7 3 2 2 2" xfId="34920" xr:uid="{00000000-0005-0000-0000-000092880000}"/>
    <cellStyle name="Normal 49 7 3 2 3" xfId="34921" xr:uid="{00000000-0005-0000-0000-000093880000}"/>
    <cellStyle name="Normal 49 7 3 3" xfId="34922" xr:uid="{00000000-0005-0000-0000-000094880000}"/>
    <cellStyle name="Normal 49 7 3 3 2" xfId="34923" xr:uid="{00000000-0005-0000-0000-000095880000}"/>
    <cellStyle name="Normal 49 7 3 3 2 2" xfId="34924" xr:uid="{00000000-0005-0000-0000-000096880000}"/>
    <cellStyle name="Normal 49 7 3 3 3" xfId="34925" xr:uid="{00000000-0005-0000-0000-000097880000}"/>
    <cellStyle name="Normal 49 7 3 4" xfId="34926" xr:uid="{00000000-0005-0000-0000-000098880000}"/>
    <cellStyle name="Normal 49 7 3 4 2" xfId="34927" xr:uid="{00000000-0005-0000-0000-000099880000}"/>
    <cellStyle name="Normal 49 7 3 5" xfId="34928" xr:uid="{00000000-0005-0000-0000-00009A880000}"/>
    <cellStyle name="Normal 49 7 3_Lcc_inputs" xfId="34929" xr:uid="{00000000-0005-0000-0000-00009B880000}"/>
    <cellStyle name="Normal 49 7 4" xfId="34930" xr:uid="{00000000-0005-0000-0000-00009C880000}"/>
    <cellStyle name="Normal 49 7 4 2" xfId="34931" xr:uid="{00000000-0005-0000-0000-00009D880000}"/>
    <cellStyle name="Normal 49 7 4 2 2" xfId="34932" xr:uid="{00000000-0005-0000-0000-00009E880000}"/>
    <cellStyle name="Normal 49 7 4 2 3" xfId="34933" xr:uid="{00000000-0005-0000-0000-00009F880000}"/>
    <cellStyle name="Normal 49 7 4 3" xfId="34934" xr:uid="{00000000-0005-0000-0000-0000A0880000}"/>
    <cellStyle name="Normal 49 7 4 4" xfId="34935" xr:uid="{00000000-0005-0000-0000-0000A1880000}"/>
    <cellStyle name="Normal 49 7 4_Lcc_inputs" xfId="34936" xr:uid="{00000000-0005-0000-0000-0000A2880000}"/>
    <cellStyle name="Normal 49 7 5" xfId="34937" xr:uid="{00000000-0005-0000-0000-0000A3880000}"/>
    <cellStyle name="Normal 49 7 5 2" xfId="34938" xr:uid="{00000000-0005-0000-0000-0000A4880000}"/>
    <cellStyle name="Normal 49 7 5 2 2" xfId="34939" xr:uid="{00000000-0005-0000-0000-0000A5880000}"/>
    <cellStyle name="Normal 49 7 5 3" xfId="34940" xr:uid="{00000000-0005-0000-0000-0000A6880000}"/>
    <cellStyle name="Normal 49 7 6" xfId="34941" xr:uid="{00000000-0005-0000-0000-0000A7880000}"/>
    <cellStyle name="Normal 49 7 6 2" xfId="34942" xr:uid="{00000000-0005-0000-0000-0000A8880000}"/>
    <cellStyle name="Normal 49 7 7" xfId="34943" xr:uid="{00000000-0005-0000-0000-0000A9880000}"/>
    <cellStyle name="Normal 49 7 8" xfId="34944" xr:uid="{00000000-0005-0000-0000-0000AA880000}"/>
    <cellStyle name="Normal 49 7 9" xfId="34945" xr:uid="{00000000-0005-0000-0000-0000AB880000}"/>
    <cellStyle name="Normal 49 7_Lcc_inputs" xfId="34946" xr:uid="{00000000-0005-0000-0000-0000AC880000}"/>
    <cellStyle name="Normal 49 8" xfId="34947" xr:uid="{00000000-0005-0000-0000-0000AD880000}"/>
    <cellStyle name="Normal 49 8 2" xfId="34948" xr:uid="{00000000-0005-0000-0000-0000AE880000}"/>
    <cellStyle name="Normal 49 8 2 2" xfId="34949" xr:uid="{00000000-0005-0000-0000-0000AF880000}"/>
    <cellStyle name="Normal 49 8 2 2 2" xfId="34950" xr:uid="{00000000-0005-0000-0000-0000B0880000}"/>
    <cellStyle name="Normal 49 8 2 2 2 2" xfId="34951" xr:uid="{00000000-0005-0000-0000-0000B1880000}"/>
    <cellStyle name="Normal 49 8 2 2 3" xfId="34952" xr:uid="{00000000-0005-0000-0000-0000B2880000}"/>
    <cellStyle name="Normal 49 8 2 3" xfId="34953" xr:uid="{00000000-0005-0000-0000-0000B3880000}"/>
    <cellStyle name="Normal 49 8 2 3 2" xfId="34954" xr:uid="{00000000-0005-0000-0000-0000B4880000}"/>
    <cellStyle name="Normal 49 8 2 3 2 2" xfId="34955" xr:uid="{00000000-0005-0000-0000-0000B5880000}"/>
    <cellStyle name="Normal 49 8 2 3 3" xfId="34956" xr:uid="{00000000-0005-0000-0000-0000B6880000}"/>
    <cellStyle name="Normal 49 8 2 4" xfId="34957" xr:uid="{00000000-0005-0000-0000-0000B7880000}"/>
    <cellStyle name="Normal 49 8 2 4 2" xfId="34958" xr:uid="{00000000-0005-0000-0000-0000B8880000}"/>
    <cellStyle name="Normal 49 8 2 5" xfId="34959" xr:uid="{00000000-0005-0000-0000-0000B9880000}"/>
    <cellStyle name="Normal 49 8 2_Lcc_inputs" xfId="34960" xr:uid="{00000000-0005-0000-0000-0000BA880000}"/>
    <cellStyle name="Normal 49 8 3" xfId="34961" xr:uid="{00000000-0005-0000-0000-0000BB880000}"/>
    <cellStyle name="Normal 49 8 3 2" xfId="34962" xr:uid="{00000000-0005-0000-0000-0000BC880000}"/>
    <cellStyle name="Normal 49 8 3 2 2" xfId="34963" xr:uid="{00000000-0005-0000-0000-0000BD880000}"/>
    <cellStyle name="Normal 49 8 3 2 3" xfId="34964" xr:uid="{00000000-0005-0000-0000-0000BE880000}"/>
    <cellStyle name="Normal 49 8 3 3" xfId="34965" xr:uid="{00000000-0005-0000-0000-0000BF880000}"/>
    <cellStyle name="Normal 49 8 3 4" xfId="34966" xr:uid="{00000000-0005-0000-0000-0000C0880000}"/>
    <cellStyle name="Normal 49 8 3_Lcc_inputs" xfId="34967" xr:uid="{00000000-0005-0000-0000-0000C1880000}"/>
    <cellStyle name="Normal 49 8 4" xfId="34968" xr:uid="{00000000-0005-0000-0000-0000C2880000}"/>
    <cellStyle name="Normal 49 8 4 2" xfId="34969" xr:uid="{00000000-0005-0000-0000-0000C3880000}"/>
    <cellStyle name="Normal 49 8 4 2 2" xfId="34970" xr:uid="{00000000-0005-0000-0000-0000C4880000}"/>
    <cellStyle name="Normal 49 8 4 3" xfId="34971" xr:uid="{00000000-0005-0000-0000-0000C5880000}"/>
    <cellStyle name="Normal 49 8 5" xfId="34972" xr:uid="{00000000-0005-0000-0000-0000C6880000}"/>
    <cellStyle name="Normal 49 8 5 2" xfId="34973" xr:uid="{00000000-0005-0000-0000-0000C7880000}"/>
    <cellStyle name="Normal 49 8 6" xfId="34974" xr:uid="{00000000-0005-0000-0000-0000C8880000}"/>
    <cellStyle name="Normal 49 8 7" xfId="34975" xr:uid="{00000000-0005-0000-0000-0000C9880000}"/>
    <cellStyle name="Normal 49 8 8" xfId="34976" xr:uid="{00000000-0005-0000-0000-0000CA880000}"/>
    <cellStyle name="Normal 49 8_Lcc_inputs" xfId="34977" xr:uid="{00000000-0005-0000-0000-0000CB880000}"/>
    <cellStyle name="Normal 49 9" xfId="34978" xr:uid="{00000000-0005-0000-0000-0000CC880000}"/>
    <cellStyle name="Normal 49 9 2" xfId="34979" xr:uid="{00000000-0005-0000-0000-0000CD880000}"/>
    <cellStyle name="Normal 49 9 2 2" xfId="34980" xr:uid="{00000000-0005-0000-0000-0000CE880000}"/>
    <cellStyle name="Normal 49 9 2 2 2" xfId="34981" xr:uid="{00000000-0005-0000-0000-0000CF880000}"/>
    <cellStyle name="Normal 49 9 2 2 2 2" xfId="34982" xr:uid="{00000000-0005-0000-0000-0000D0880000}"/>
    <cellStyle name="Normal 49 9 2 2 3" xfId="34983" xr:uid="{00000000-0005-0000-0000-0000D1880000}"/>
    <cellStyle name="Normal 49 9 2 3" xfId="34984" xr:uid="{00000000-0005-0000-0000-0000D2880000}"/>
    <cellStyle name="Normal 49 9 2 3 2" xfId="34985" xr:uid="{00000000-0005-0000-0000-0000D3880000}"/>
    <cellStyle name="Normal 49 9 2 3 2 2" xfId="34986" xr:uid="{00000000-0005-0000-0000-0000D4880000}"/>
    <cellStyle name="Normal 49 9 2 3 3" xfId="34987" xr:uid="{00000000-0005-0000-0000-0000D5880000}"/>
    <cellStyle name="Normal 49 9 2 4" xfId="34988" xr:uid="{00000000-0005-0000-0000-0000D6880000}"/>
    <cellStyle name="Normal 49 9 2 4 2" xfId="34989" xr:uid="{00000000-0005-0000-0000-0000D7880000}"/>
    <cellStyle name="Normal 49 9 2 5" xfId="34990" xr:uid="{00000000-0005-0000-0000-0000D8880000}"/>
    <cellStyle name="Normal 49 9 2_Lcc_inputs" xfId="34991" xr:uid="{00000000-0005-0000-0000-0000D9880000}"/>
    <cellStyle name="Normal 49 9 3" xfId="34992" xr:uid="{00000000-0005-0000-0000-0000DA880000}"/>
    <cellStyle name="Normal 49 9 3 2" xfId="34993" xr:uid="{00000000-0005-0000-0000-0000DB880000}"/>
    <cellStyle name="Normal 49 9 3 2 2" xfId="34994" xr:uid="{00000000-0005-0000-0000-0000DC880000}"/>
    <cellStyle name="Normal 49 9 3 2 3" xfId="34995" xr:uid="{00000000-0005-0000-0000-0000DD880000}"/>
    <cellStyle name="Normal 49 9 3 3" xfId="34996" xr:uid="{00000000-0005-0000-0000-0000DE880000}"/>
    <cellStyle name="Normal 49 9 3 4" xfId="34997" xr:uid="{00000000-0005-0000-0000-0000DF880000}"/>
    <cellStyle name="Normal 49 9 3_Lcc_inputs" xfId="34998" xr:uid="{00000000-0005-0000-0000-0000E0880000}"/>
    <cellStyle name="Normal 49 9 4" xfId="34999" xr:uid="{00000000-0005-0000-0000-0000E1880000}"/>
    <cellStyle name="Normal 49 9 4 2" xfId="35000" xr:uid="{00000000-0005-0000-0000-0000E2880000}"/>
    <cellStyle name="Normal 49 9 4 2 2" xfId="35001" xr:uid="{00000000-0005-0000-0000-0000E3880000}"/>
    <cellStyle name="Normal 49 9 4 3" xfId="35002" xr:uid="{00000000-0005-0000-0000-0000E4880000}"/>
    <cellStyle name="Normal 49 9 5" xfId="35003" xr:uid="{00000000-0005-0000-0000-0000E5880000}"/>
    <cellStyle name="Normal 49 9 5 2" xfId="35004" xr:uid="{00000000-0005-0000-0000-0000E6880000}"/>
    <cellStyle name="Normal 49 9 6" xfId="35005" xr:uid="{00000000-0005-0000-0000-0000E7880000}"/>
    <cellStyle name="Normal 49 9 7" xfId="35006" xr:uid="{00000000-0005-0000-0000-0000E8880000}"/>
    <cellStyle name="Normal 49 9 8" xfId="35007" xr:uid="{00000000-0005-0000-0000-0000E9880000}"/>
    <cellStyle name="Normal 49 9_Lcc_inputs" xfId="35008" xr:uid="{00000000-0005-0000-0000-0000EA880000}"/>
    <cellStyle name="Normal 49_Lcc_inputs" xfId="35009" xr:uid="{00000000-0005-0000-0000-0000EB880000}"/>
    <cellStyle name="Normal 5" xfId="18" xr:uid="{00000000-0005-0000-0000-0000EC880000}"/>
    <cellStyle name="Normal 5 10" xfId="35010" xr:uid="{00000000-0005-0000-0000-0000ED880000}"/>
    <cellStyle name="Normal 5 10 2" xfId="35011" xr:uid="{00000000-0005-0000-0000-0000EE880000}"/>
    <cellStyle name="Normal 5 10 2 2" xfId="35012" xr:uid="{00000000-0005-0000-0000-0000EF880000}"/>
    <cellStyle name="Normal 5 10 3" xfId="35013" xr:uid="{00000000-0005-0000-0000-0000F0880000}"/>
    <cellStyle name="Normal 5 11" xfId="35014" xr:uid="{00000000-0005-0000-0000-0000F1880000}"/>
    <cellStyle name="Normal 5 11 2" xfId="35015" xr:uid="{00000000-0005-0000-0000-0000F2880000}"/>
    <cellStyle name="Normal 5 11 2 2" xfId="35016" xr:uid="{00000000-0005-0000-0000-0000F3880000}"/>
    <cellStyle name="Normal 5 11 3" xfId="35017" xr:uid="{00000000-0005-0000-0000-0000F4880000}"/>
    <cellStyle name="Normal 5 12" xfId="35018" xr:uid="{00000000-0005-0000-0000-0000F5880000}"/>
    <cellStyle name="Normal 5 12 2" xfId="35019" xr:uid="{00000000-0005-0000-0000-0000F6880000}"/>
    <cellStyle name="Normal 5 12 2 2" xfId="35020" xr:uid="{00000000-0005-0000-0000-0000F7880000}"/>
    <cellStyle name="Normal 5 12 3" xfId="35021" xr:uid="{00000000-0005-0000-0000-0000F8880000}"/>
    <cellStyle name="Normal 5 13" xfId="35022" xr:uid="{00000000-0005-0000-0000-0000F9880000}"/>
    <cellStyle name="Normal 5 13 2" xfId="35023" xr:uid="{00000000-0005-0000-0000-0000FA880000}"/>
    <cellStyle name="Normal 5 13 2 2" xfId="35024" xr:uid="{00000000-0005-0000-0000-0000FB880000}"/>
    <cellStyle name="Normal 5 13 3" xfId="35025" xr:uid="{00000000-0005-0000-0000-0000FC880000}"/>
    <cellStyle name="Normal 5 14" xfId="35026" xr:uid="{00000000-0005-0000-0000-0000FD880000}"/>
    <cellStyle name="Normal 5 14 2" xfId="35027" xr:uid="{00000000-0005-0000-0000-0000FE880000}"/>
    <cellStyle name="Normal 5 14 2 2" xfId="35028" xr:uid="{00000000-0005-0000-0000-0000FF880000}"/>
    <cellStyle name="Normal 5 14 3" xfId="35029" xr:uid="{00000000-0005-0000-0000-000000890000}"/>
    <cellStyle name="Normal 5 15" xfId="35030" xr:uid="{00000000-0005-0000-0000-000001890000}"/>
    <cellStyle name="Normal 5 15 2" xfId="35031" xr:uid="{00000000-0005-0000-0000-000002890000}"/>
    <cellStyle name="Normal 5 15 2 2" xfId="35032" xr:uid="{00000000-0005-0000-0000-000003890000}"/>
    <cellStyle name="Normal 5 15 3" xfId="35033" xr:uid="{00000000-0005-0000-0000-000004890000}"/>
    <cellStyle name="Normal 5 16" xfId="35034" xr:uid="{00000000-0005-0000-0000-000005890000}"/>
    <cellStyle name="Normal 5 16 2" xfId="35035" xr:uid="{00000000-0005-0000-0000-000006890000}"/>
    <cellStyle name="Normal 5 16 2 2" xfId="35036" xr:uid="{00000000-0005-0000-0000-000007890000}"/>
    <cellStyle name="Normal 5 16 3" xfId="35037" xr:uid="{00000000-0005-0000-0000-000008890000}"/>
    <cellStyle name="Normal 5 17" xfId="35038" xr:uid="{00000000-0005-0000-0000-000009890000}"/>
    <cellStyle name="Normal 5 17 2" xfId="35039" xr:uid="{00000000-0005-0000-0000-00000A890000}"/>
    <cellStyle name="Normal 5 17 2 2" xfId="35040" xr:uid="{00000000-0005-0000-0000-00000B890000}"/>
    <cellStyle name="Normal 5 17 3" xfId="35041" xr:uid="{00000000-0005-0000-0000-00000C890000}"/>
    <cellStyle name="Normal 5 18" xfId="35042" xr:uid="{00000000-0005-0000-0000-00000D890000}"/>
    <cellStyle name="Normal 5 18 2" xfId="35043" xr:uid="{00000000-0005-0000-0000-00000E890000}"/>
    <cellStyle name="Normal 5 18 2 2" xfId="35044" xr:uid="{00000000-0005-0000-0000-00000F890000}"/>
    <cellStyle name="Normal 5 18 3" xfId="35045" xr:uid="{00000000-0005-0000-0000-000010890000}"/>
    <cellStyle name="Normal 5 19" xfId="35046" xr:uid="{00000000-0005-0000-0000-000011890000}"/>
    <cellStyle name="Normal 5 19 2" xfId="35047" xr:uid="{00000000-0005-0000-0000-000012890000}"/>
    <cellStyle name="Normal 5 19 2 2" xfId="35048" xr:uid="{00000000-0005-0000-0000-000013890000}"/>
    <cellStyle name="Normal 5 19 3" xfId="35049" xr:uid="{00000000-0005-0000-0000-000014890000}"/>
    <cellStyle name="Normal 5 2" xfId="35050" xr:uid="{00000000-0005-0000-0000-000015890000}"/>
    <cellStyle name="Normal 5 2 10" xfId="35051" xr:uid="{00000000-0005-0000-0000-000016890000}"/>
    <cellStyle name="Normal 5 2 10 2" xfId="35052" xr:uid="{00000000-0005-0000-0000-000017890000}"/>
    <cellStyle name="Normal 5 2 10 2 2" xfId="35053" xr:uid="{00000000-0005-0000-0000-000018890000}"/>
    <cellStyle name="Normal 5 2 10 3" xfId="35054" xr:uid="{00000000-0005-0000-0000-000019890000}"/>
    <cellStyle name="Normal 5 2 11" xfId="35055" xr:uid="{00000000-0005-0000-0000-00001A890000}"/>
    <cellStyle name="Normal 5 2 11 2" xfId="35056" xr:uid="{00000000-0005-0000-0000-00001B890000}"/>
    <cellStyle name="Normal 5 2 11 2 2" xfId="35057" xr:uid="{00000000-0005-0000-0000-00001C890000}"/>
    <cellStyle name="Normal 5 2 11 3" xfId="35058" xr:uid="{00000000-0005-0000-0000-00001D890000}"/>
    <cellStyle name="Normal 5 2 12" xfId="35059" xr:uid="{00000000-0005-0000-0000-00001E890000}"/>
    <cellStyle name="Normal 5 2 12 2" xfId="35060" xr:uid="{00000000-0005-0000-0000-00001F890000}"/>
    <cellStyle name="Normal 5 2 12 2 2" xfId="35061" xr:uid="{00000000-0005-0000-0000-000020890000}"/>
    <cellStyle name="Normal 5 2 12 3" xfId="35062" xr:uid="{00000000-0005-0000-0000-000021890000}"/>
    <cellStyle name="Normal 5 2 13" xfId="35063" xr:uid="{00000000-0005-0000-0000-000022890000}"/>
    <cellStyle name="Normal 5 2 13 2" xfId="35064" xr:uid="{00000000-0005-0000-0000-000023890000}"/>
    <cellStyle name="Normal 5 2 13 2 2" xfId="35065" xr:uid="{00000000-0005-0000-0000-000024890000}"/>
    <cellStyle name="Normal 5 2 13 3" xfId="35066" xr:uid="{00000000-0005-0000-0000-000025890000}"/>
    <cellStyle name="Normal 5 2 14" xfId="35067" xr:uid="{00000000-0005-0000-0000-000026890000}"/>
    <cellStyle name="Normal 5 2 14 2" xfId="35068" xr:uid="{00000000-0005-0000-0000-000027890000}"/>
    <cellStyle name="Normal 5 2 14 2 2" xfId="35069" xr:uid="{00000000-0005-0000-0000-000028890000}"/>
    <cellStyle name="Normal 5 2 14 3" xfId="35070" xr:uid="{00000000-0005-0000-0000-000029890000}"/>
    <cellStyle name="Normal 5 2 15" xfId="35071" xr:uid="{00000000-0005-0000-0000-00002A890000}"/>
    <cellStyle name="Normal 5 2 15 2" xfId="35072" xr:uid="{00000000-0005-0000-0000-00002B890000}"/>
    <cellStyle name="Normal 5 2 15 2 2" xfId="35073" xr:uid="{00000000-0005-0000-0000-00002C890000}"/>
    <cellStyle name="Normal 5 2 15 3" xfId="35074" xr:uid="{00000000-0005-0000-0000-00002D890000}"/>
    <cellStyle name="Normal 5 2 16" xfId="35075" xr:uid="{00000000-0005-0000-0000-00002E890000}"/>
    <cellStyle name="Normal 5 2 16 2" xfId="35076" xr:uid="{00000000-0005-0000-0000-00002F890000}"/>
    <cellStyle name="Normal 5 2 16 2 2" xfId="35077" xr:uid="{00000000-0005-0000-0000-000030890000}"/>
    <cellStyle name="Normal 5 2 16 3" xfId="35078" xr:uid="{00000000-0005-0000-0000-000031890000}"/>
    <cellStyle name="Normal 5 2 17" xfId="35079" xr:uid="{00000000-0005-0000-0000-000032890000}"/>
    <cellStyle name="Normal 5 2 17 2" xfId="35080" xr:uid="{00000000-0005-0000-0000-000033890000}"/>
    <cellStyle name="Normal 5 2 17 2 2" xfId="35081" xr:uid="{00000000-0005-0000-0000-000034890000}"/>
    <cellStyle name="Normal 5 2 17 3" xfId="35082" xr:uid="{00000000-0005-0000-0000-000035890000}"/>
    <cellStyle name="Normal 5 2 18" xfId="35083" xr:uid="{00000000-0005-0000-0000-000036890000}"/>
    <cellStyle name="Normal 5 2 18 2" xfId="35084" xr:uid="{00000000-0005-0000-0000-000037890000}"/>
    <cellStyle name="Normal 5 2 18 2 2" xfId="35085" xr:uid="{00000000-0005-0000-0000-000038890000}"/>
    <cellStyle name="Normal 5 2 18 3" xfId="35086" xr:uid="{00000000-0005-0000-0000-000039890000}"/>
    <cellStyle name="Normal 5 2 19" xfId="35087" xr:uid="{00000000-0005-0000-0000-00003A890000}"/>
    <cellStyle name="Normal 5 2 19 2" xfId="35088" xr:uid="{00000000-0005-0000-0000-00003B890000}"/>
    <cellStyle name="Normal 5 2 19 2 2" xfId="35089" xr:uid="{00000000-0005-0000-0000-00003C890000}"/>
    <cellStyle name="Normal 5 2 19 3" xfId="35090" xr:uid="{00000000-0005-0000-0000-00003D890000}"/>
    <cellStyle name="Normal 5 2 2" xfId="35091" xr:uid="{00000000-0005-0000-0000-00003E890000}"/>
    <cellStyle name="Normal 5 2 2 2" xfId="35092" xr:uid="{00000000-0005-0000-0000-00003F890000}"/>
    <cellStyle name="Normal 5 2 2 2 2" xfId="35093" xr:uid="{00000000-0005-0000-0000-000040890000}"/>
    <cellStyle name="Normal 5 2 2 2 2 2" xfId="35094" xr:uid="{00000000-0005-0000-0000-000041890000}"/>
    <cellStyle name="Normal 5 2 2 2 2 3" xfId="35095" xr:uid="{00000000-0005-0000-0000-000042890000}"/>
    <cellStyle name="Normal 5 2 2 2 3" xfId="35096" xr:uid="{00000000-0005-0000-0000-000043890000}"/>
    <cellStyle name="Normal 5 2 2 2 3 2" xfId="35097" xr:uid="{00000000-0005-0000-0000-000044890000}"/>
    <cellStyle name="Normal 5 2 2 2 4" xfId="35098" xr:uid="{00000000-0005-0000-0000-000045890000}"/>
    <cellStyle name="Normal 5 2 2 2 5" xfId="35099" xr:uid="{00000000-0005-0000-0000-000046890000}"/>
    <cellStyle name="Normal 5 2 2 2_Lcc_inputs" xfId="35100" xr:uid="{00000000-0005-0000-0000-000047890000}"/>
    <cellStyle name="Normal 5 2 2 3" xfId="35101" xr:uid="{00000000-0005-0000-0000-000048890000}"/>
    <cellStyle name="Normal 5 2 2 3 2" xfId="35102" xr:uid="{00000000-0005-0000-0000-000049890000}"/>
    <cellStyle name="Normal 5 2 2 3 2 2" xfId="35103" xr:uid="{00000000-0005-0000-0000-00004A890000}"/>
    <cellStyle name="Normal 5 2 2 3 3" xfId="35104" xr:uid="{00000000-0005-0000-0000-00004B890000}"/>
    <cellStyle name="Normal 5 2 2 3 4" xfId="35105" xr:uid="{00000000-0005-0000-0000-00004C890000}"/>
    <cellStyle name="Normal 5 2 2 3_Lcc_inputs" xfId="35106" xr:uid="{00000000-0005-0000-0000-00004D890000}"/>
    <cellStyle name="Normal 5 2 2 4" xfId="35107" xr:uid="{00000000-0005-0000-0000-00004E890000}"/>
    <cellStyle name="Normal 5 2 2 4 2" xfId="35108" xr:uid="{00000000-0005-0000-0000-00004F890000}"/>
    <cellStyle name="Normal 5 2 2 4 3" xfId="35109" xr:uid="{00000000-0005-0000-0000-000050890000}"/>
    <cellStyle name="Normal 5 2 2 5" xfId="35110" xr:uid="{00000000-0005-0000-0000-000051890000}"/>
    <cellStyle name="Normal 5 2 2 5 2" xfId="35111" xr:uid="{00000000-0005-0000-0000-000052890000}"/>
    <cellStyle name="Normal 5 2 2 6" xfId="35112" xr:uid="{00000000-0005-0000-0000-000053890000}"/>
    <cellStyle name="Normal 5 2 2_Lcc_inputs" xfId="35113" xr:uid="{00000000-0005-0000-0000-000054890000}"/>
    <cellStyle name="Normal 5 2 20" xfId="35114" xr:uid="{00000000-0005-0000-0000-000055890000}"/>
    <cellStyle name="Normal 5 2 20 2" xfId="35115" xr:uid="{00000000-0005-0000-0000-000056890000}"/>
    <cellStyle name="Normal 5 2 20 2 2" xfId="35116" xr:uid="{00000000-0005-0000-0000-000057890000}"/>
    <cellStyle name="Normal 5 2 20 3" xfId="35117" xr:uid="{00000000-0005-0000-0000-000058890000}"/>
    <cellStyle name="Normal 5 2 21" xfId="35118" xr:uid="{00000000-0005-0000-0000-000059890000}"/>
    <cellStyle name="Normal 5 2 21 2" xfId="35119" xr:uid="{00000000-0005-0000-0000-00005A890000}"/>
    <cellStyle name="Normal 5 2 21 2 2" xfId="35120" xr:uid="{00000000-0005-0000-0000-00005B890000}"/>
    <cellStyle name="Normal 5 2 21 3" xfId="35121" xr:uid="{00000000-0005-0000-0000-00005C890000}"/>
    <cellStyle name="Normal 5 2 22" xfId="35122" xr:uid="{00000000-0005-0000-0000-00005D890000}"/>
    <cellStyle name="Normal 5 2 22 2" xfId="35123" xr:uid="{00000000-0005-0000-0000-00005E890000}"/>
    <cellStyle name="Normal 5 2 22 2 2" xfId="35124" xr:uid="{00000000-0005-0000-0000-00005F890000}"/>
    <cellStyle name="Normal 5 2 22 3" xfId="35125" xr:uid="{00000000-0005-0000-0000-000060890000}"/>
    <cellStyle name="Normal 5 2 23" xfId="35126" xr:uid="{00000000-0005-0000-0000-000061890000}"/>
    <cellStyle name="Normal 5 2 23 2" xfId="35127" xr:uid="{00000000-0005-0000-0000-000062890000}"/>
    <cellStyle name="Normal 5 2 23 2 2" xfId="35128" xr:uid="{00000000-0005-0000-0000-000063890000}"/>
    <cellStyle name="Normal 5 2 23 3" xfId="35129" xr:uid="{00000000-0005-0000-0000-000064890000}"/>
    <cellStyle name="Normal 5 2 24" xfId="35130" xr:uid="{00000000-0005-0000-0000-000065890000}"/>
    <cellStyle name="Normal 5 2 25" xfId="35131" xr:uid="{00000000-0005-0000-0000-000066890000}"/>
    <cellStyle name="Normal 5 2 25 2" xfId="35132" xr:uid="{00000000-0005-0000-0000-000067890000}"/>
    <cellStyle name="Normal 5 2 26" xfId="35133" xr:uid="{00000000-0005-0000-0000-000068890000}"/>
    <cellStyle name="Normal 5 2 27" xfId="35134" xr:uid="{00000000-0005-0000-0000-000069890000}"/>
    <cellStyle name="Normal 5 2 28" xfId="35135" xr:uid="{00000000-0005-0000-0000-00006A890000}"/>
    <cellStyle name="Normal 5 2 3" xfId="35136" xr:uid="{00000000-0005-0000-0000-00006B890000}"/>
    <cellStyle name="Normal 5 2 3 2" xfId="35137" xr:uid="{00000000-0005-0000-0000-00006C890000}"/>
    <cellStyle name="Normal 5 2 3 2 2" xfId="35138" xr:uid="{00000000-0005-0000-0000-00006D890000}"/>
    <cellStyle name="Normal 5 2 3 2 3" xfId="35139" xr:uid="{00000000-0005-0000-0000-00006E890000}"/>
    <cellStyle name="Normal 5 2 3 3" xfId="35140" xr:uid="{00000000-0005-0000-0000-00006F890000}"/>
    <cellStyle name="Normal 5 2 3 3 2" xfId="35141" xr:uid="{00000000-0005-0000-0000-000070890000}"/>
    <cellStyle name="Normal 5 2 3 4" xfId="35142" xr:uid="{00000000-0005-0000-0000-000071890000}"/>
    <cellStyle name="Normal 5 2 3_Lcc_inputs" xfId="35143" xr:uid="{00000000-0005-0000-0000-000072890000}"/>
    <cellStyle name="Normal 5 2 4" xfId="35144" xr:uid="{00000000-0005-0000-0000-000073890000}"/>
    <cellStyle name="Normal 5 2 4 2" xfId="35145" xr:uid="{00000000-0005-0000-0000-000074890000}"/>
    <cellStyle name="Normal 5 2 4 2 2" xfId="35146" xr:uid="{00000000-0005-0000-0000-000075890000}"/>
    <cellStyle name="Normal 5 2 4 2 3" xfId="35147" xr:uid="{00000000-0005-0000-0000-000076890000}"/>
    <cellStyle name="Normal 5 2 4 3" xfId="35148" xr:uid="{00000000-0005-0000-0000-000077890000}"/>
    <cellStyle name="Normal 5 2 4 3 2" xfId="35149" xr:uid="{00000000-0005-0000-0000-000078890000}"/>
    <cellStyle name="Normal 5 2 4 4" xfId="35150" xr:uid="{00000000-0005-0000-0000-000079890000}"/>
    <cellStyle name="Normal 5 2 4_Lcc_inputs" xfId="35151" xr:uid="{00000000-0005-0000-0000-00007A890000}"/>
    <cellStyle name="Normal 5 2 5" xfId="35152" xr:uid="{00000000-0005-0000-0000-00007B890000}"/>
    <cellStyle name="Normal 5 2 5 2" xfId="35153" xr:uid="{00000000-0005-0000-0000-00007C890000}"/>
    <cellStyle name="Normal 5 2 5 2 2" xfId="35154" xr:uid="{00000000-0005-0000-0000-00007D890000}"/>
    <cellStyle name="Normal 5 2 5 3" xfId="35155" xr:uid="{00000000-0005-0000-0000-00007E890000}"/>
    <cellStyle name="Normal 5 2 6" xfId="35156" xr:uid="{00000000-0005-0000-0000-00007F890000}"/>
    <cellStyle name="Normal 5 2 6 2" xfId="35157" xr:uid="{00000000-0005-0000-0000-000080890000}"/>
    <cellStyle name="Normal 5 2 6 2 2" xfId="35158" xr:uid="{00000000-0005-0000-0000-000081890000}"/>
    <cellStyle name="Normal 5 2 6 3" xfId="35159" xr:uid="{00000000-0005-0000-0000-000082890000}"/>
    <cellStyle name="Normal 5 2 7" xfId="35160" xr:uid="{00000000-0005-0000-0000-000083890000}"/>
    <cellStyle name="Normal 5 2 7 2" xfId="35161" xr:uid="{00000000-0005-0000-0000-000084890000}"/>
    <cellStyle name="Normal 5 2 7 2 2" xfId="35162" xr:uid="{00000000-0005-0000-0000-000085890000}"/>
    <cellStyle name="Normal 5 2 7 3" xfId="35163" xr:uid="{00000000-0005-0000-0000-000086890000}"/>
    <cellStyle name="Normal 5 2 8" xfId="35164" xr:uid="{00000000-0005-0000-0000-000087890000}"/>
    <cellStyle name="Normal 5 2 8 2" xfId="35165" xr:uid="{00000000-0005-0000-0000-000088890000}"/>
    <cellStyle name="Normal 5 2 8 2 2" xfId="35166" xr:uid="{00000000-0005-0000-0000-000089890000}"/>
    <cellStyle name="Normal 5 2 8 3" xfId="35167" xr:uid="{00000000-0005-0000-0000-00008A890000}"/>
    <cellStyle name="Normal 5 2 9" xfId="35168" xr:uid="{00000000-0005-0000-0000-00008B890000}"/>
    <cellStyle name="Normal 5 2 9 2" xfId="35169" xr:uid="{00000000-0005-0000-0000-00008C890000}"/>
    <cellStyle name="Normal 5 2 9 2 2" xfId="35170" xr:uid="{00000000-0005-0000-0000-00008D890000}"/>
    <cellStyle name="Normal 5 2 9 3" xfId="35171" xr:uid="{00000000-0005-0000-0000-00008E890000}"/>
    <cellStyle name="Normal 5 2_Lcc_inputs" xfId="35172" xr:uid="{00000000-0005-0000-0000-00008F890000}"/>
    <cellStyle name="Normal 5 20" xfId="35173" xr:uid="{00000000-0005-0000-0000-000090890000}"/>
    <cellStyle name="Normal 5 20 2" xfId="35174" xr:uid="{00000000-0005-0000-0000-000091890000}"/>
    <cellStyle name="Normal 5 20 2 2" xfId="35175" xr:uid="{00000000-0005-0000-0000-000092890000}"/>
    <cellStyle name="Normal 5 20 3" xfId="35176" xr:uid="{00000000-0005-0000-0000-000093890000}"/>
    <cellStyle name="Normal 5 21" xfId="35177" xr:uid="{00000000-0005-0000-0000-000094890000}"/>
    <cellStyle name="Normal 5 21 2" xfId="35178" xr:uid="{00000000-0005-0000-0000-000095890000}"/>
    <cellStyle name="Normal 5 21 2 2" xfId="35179" xr:uid="{00000000-0005-0000-0000-000096890000}"/>
    <cellStyle name="Normal 5 21 3" xfId="35180" xr:uid="{00000000-0005-0000-0000-000097890000}"/>
    <cellStyle name="Normal 5 22" xfId="35181" xr:uid="{00000000-0005-0000-0000-000098890000}"/>
    <cellStyle name="Normal 5 22 2" xfId="35182" xr:uid="{00000000-0005-0000-0000-000099890000}"/>
    <cellStyle name="Normal 5 22 2 2" xfId="35183" xr:uid="{00000000-0005-0000-0000-00009A890000}"/>
    <cellStyle name="Normal 5 22 3" xfId="35184" xr:uid="{00000000-0005-0000-0000-00009B890000}"/>
    <cellStyle name="Normal 5 23" xfId="35185" xr:uid="{00000000-0005-0000-0000-00009C890000}"/>
    <cellStyle name="Normal 5 23 2" xfId="35186" xr:uid="{00000000-0005-0000-0000-00009D890000}"/>
    <cellStyle name="Normal 5 23 2 2" xfId="35187" xr:uid="{00000000-0005-0000-0000-00009E890000}"/>
    <cellStyle name="Normal 5 23 3" xfId="35188" xr:uid="{00000000-0005-0000-0000-00009F890000}"/>
    <cellStyle name="Normal 5 24" xfId="35189" xr:uid="{00000000-0005-0000-0000-0000A0890000}"/>
    <cellStyle name="Normal 5 24 2" xfId="35190" xr:uid="{00000000-0005-0000-0000-0000A1890000}"/>
    <cellStyle name="Normal 5 24 2 2" xfId="35191" xr:uid="{00000000-0005-0000-0000-0000A2890000}"/>
    <cellStyle name="Normal 5 24 3" xfId="35192" xr:uid="{00000000-0005-0000-0000-0000A3890000}"/>
    <cellStyle name="Normal 5 25" xfId="35193" xr:uid="{00000000-0005-0000-0000-0000A4890000}"/>
    <cellStyle name="Normal 5 25 2" xfId="35194" xr:uid="{00000000-0005-0000-0000-0000A5890000}"/>
    <cellStyle name="Normal 5 26" xfId="35195" xr:uid="{00000000-0005-0000-0000-0000A6890000}"/>
    <cellStyle name="Normal 5 26 2" xfId="35196" xr:uid="{00000000-0005-0000-0000-0000A7890000}"/>
    <cellStyle name="Normal 5 27" xfId="35197" xr:uid="{00000000-0005-0000-0000-0000A8890000}"/>
    <cellStyle name="Normal 5 28" xfId="35198" xr:uid="{00000000-0005-0000-0000-0000A9890000}"/>
    <cellStyle name="Normal 5 29" xfId="35199" xr:uid="{00000000-0005-0000-0000-0000AA890000}"/>
    <cellStyle name="Normal 5 3" xfId="35200" xr:uid="{00000000-0005-0000-0000-0000AB890000}"/>
    <cellStyle name="Normal 5 3 2" xfId="35201" xr:uid="{00000000-0005-0000-0000-0000AC890000}"/>
    <cellStyle name="Normal 5 3 2 2" xfId="35202" xr:uid="{00000000-0005-0000-0000-0000AD890000}"/>
    <cellStyle name="Normal 5 3 2 2 2" xfId="35203" xr:uid="{00000000-0005-0000-0000-0000AE890000}"/>
    <cellStyle name="Normal 5 3 2 2 3" xfId="35204" xr:uid="{00000000-0005-0000-0000-0000AF890000}"/>
    <cellStyle name="Normal 5 3 2 2 3 2" xfId="35205" xr:uid="{00000000-0005-0000-0000-0000B0890000}"/>
    <cellStyle name="Normal 5 3 2 2 3 2 2" xfId="35206" xr:uid="{00000000-0005-0000-0000-0000B1890000}"/>
    <cellStyle name="Normal 5 3 2 2 3 2 2 2" xfId="35207" xr:uid="{00000000-0005-0000-0000-0000B2890000}"/>
    <cellStyle name="Normal 5 3 2 2 3 2 3" xfId="35208" xr:uid="{00000000-0005-0000-0000-0000B3890000}"/>
    <cellStyle name="Normal 5 3 2 2 3 3" xfId="35209" xr:uid="{00000000-0005-0000-0000-0000B4890000}"/>
    <cellStyle name="Normal 5 3 2 2 3 3 2" xfId="35210" xr:uid="{00000000-0005-0000-0000-0000B5890000}"/>
    <cellStyle name="Normal 5 3 2 2 3 3 2 2" xfId="35211" xr:uid="{00000000-0005-0000-0000-0000B6890000}"/>
    <cellStyle name="Normal 5 3 2 2 3 3 3" xfId="35212" xr:uid="{00000000-0005-0000-0000-0000B7890000}"/>
    <cellStyle name="Normal 5 3 2 2 3 4" xfId="35213" xr:uid="{00000000-0005-0000-0000-0000B8890000}"/>
    <cellStyle name="Normal 5 3 2 2 3 4 2" xfId="35214" xr:uid="{00000000-0005-0000-0000-0000B9890000}"/>
    <cellStyle name="Normal 5 3 2 2 3 5" xfId="35215" xr:uid="{00000000-0005-0000-0000-0000BA890000}"/>
    <cellStyle name="Normal 5 3 2 2 3_Lcc_inputs" xfId="35216" xr:uid="{00000000-0005-0000-0000-0000BB890000}"/>
    <cellStyle name="Normal 5 3 2 2 4" xfId="35217" xr:uid="{00000000-0005-0000-0000-0000BC890000}"/>
    <cellStyle name="Normal 5 3 2 2 4 2" xfId="35218" xr:uid="{00000000-0005-0000-0000-0000BD890000}"/>
    <cellStyle name="Normal 5 3 2 2 4 2 2" xfId="35219" xr:uid="{00000000-0005-0000-0000-0000BE890000}"/>
    <cellStyle name="Normal 5 3 2 2 4 2 3" xfId="35220" xr:uid="{00000000-0005-0000-0000-0000BF890000}"/>
    <cellStyle name="Normal 5 3 2 2 4 3" xfId="35221" xr:uid="{00000000-0005-0000-0000-0000C0890000}"/>
    <cellStyle name="Normal 5 3 2 2 4 4" xfId="35222" xr:uid="{00000000-0005-0000-0000-0000C1890000}"/>
    <cellStyle name="Normal 5 3 2 2 4_Lcc_inputs" xfId="35223" xr:uid="{00000000-0005-0000-0000-0000C2890000}"/>
    <cellStyle name="Normal 5 3 2 2 5" xfId="35224" xr:uid="{00000000-0005-0000-0000-0000C3890000}"/>
    <cellStyle name="Normal 5 3 2 2 5 2" xfId="35225" xr:uid="{00000000-0005-0000-0000-0000C4890000}"/>
    <cellStyle name="Normal 5 3 2 2 5 2 2" xfId="35226" xr:uid="{00000000-0005-0000-0000-0000C5890000}"/>
    <cellStyle name="Normal 5 3 2 2 5 3" xfId="35227" xr:uid="{00000000-0005-0000-0000-0000C6890000}"/>
    <cellStyle name="Normal 5 3 2 2 6" xfId="35228" xr:uid="{00000000-0005-0000-0000-0000C7890000}"/>
    <cellStyle name="Normal 5 3 2 2 6 2" xfId="35229" xr:uid="{00000000-0005-0000-0000-0000C8890000}"/>
    <cellStyle name="Normal 5 3 2 2 7" xfId="35230" xr:uid="{00000000-0005-0000-0000-0000C9890000}"/>
    <cellStyle name="Normal 5 3 2 2 8" xfId="35231" xr:uid="{00000000-0005-0000-0000-0000CA890000}"/>
    <cellStyle name="Normal 5 3 2 2 9" xfId="35232" xr:uid="{00000000-0005-0000-0000-0000CB890000}"/>
    <cellStyle name="Normal 5 3 2 2_Lcc_inputs" xfId="35233" xr:uid="{00000000-0005-0000-0000-0000CC890000}"/>
    <cellStyle name="Normal 5 3 2 3" xfId="35234" xr:uid="{00000000-0005-0000-0000-0000CD890000}"/>
    <cellStyle name="Normal 5 3 2 4" xfId="35235" xr:uid="{00000000-0005-0000-0000-0000CE890000}"/>
    <cellStyle name="Normal 5 3 2 4 2" xfId="35236" xr:uid="{00000000-0005-0000-0000-0000CF890000}"/>
    <cellStyle name="Normal 5 3 2 4 2 2" xfId="35237" xr:uid="{00000000-0005-0000-0000-0000D0890000}"/>
    <cellStyle name="Normal 5 3 2 4 2 2 2" xfId="35238" xr:uid="{00000000-0005-0000-0000-0000D1890000}"/>
    <cellStyle name="Normal 5 3 2 4 2 2 2 2" xfId="35239" xr:uid="{00000000-0005-0000-0000-0000D2890000}"/>
    <cellStyle name="Normal 5 3 2 4 2 2 3" xfId="35240" xr:uid="{00000000-0005-0000-0000-0000D3890000}"/>
    <cellStyle name="Normal 5 3 2 4 2 3" xfId="35241" xr:uid="{00000000-0005-0000-0000-0000D4890000}"/>
    <cellStyle name="Normal 5 3 2 4 2 3 2" xfId="35242" xr:uid="{00000000-0005-0000-0000-0000D5890000}"/>
    <cellStyle name="Normal 5 3 2 4 2 3 2 2" xfId="35243" xr:uid="{00000000-0005-0000-0000-0000D6890000}"/>
    <cellStyle name="Normal 5 3 2 4 2 3 3" xfId="35244" xr:uid="{00000000-0005-0000-0000-0000D7890000}"/>
    <cellStyle name="Normal 5 3 2 4 2 4" xfId="35245" xr:uid="{00000000-0005-0000-0000-0000D8890000}"/>
    <cellStyle name="Normal 5 3 2 4 2 4 2" xfId="35246" xr:uid="{00000000-0005-0000-0000-0000D9890000}"/>
    <cellStyle name="Normal 5 3 2 4 2 5" xfId="35247" xr:uid="{00000000-0005-0000-0000-0000DA890000}"/>
    <cellStyle name="Normal 5 3 2 4 2_Lcc_inputs" xfId="35248" xr:uid="{00000000-0005-0000-0000-0000DB890000}"/>
    <cellStyle name="Normal 5 3 2 4 3" xfId="35249" xr:uid="{00000000-0005-0000-0000-0000DC890000}"/>
    <cellStyle name="Normal 5 3 2 4 3 2" xfId="35250" xr:uid="{00000000-0005-0000-0000-0000DD890000}"/>
    <cellStyle name="Normal 5 3 2 4 3 2 2" xfId="35251" xr:uid="{00000000-0005-0000-0000-0000DE890000}"/>
    <cellStyle name="Normal 5 3 2 4 3 2 3" xfId="35252" xr:uid="{00000000-0005-0000-0000-0000DF890000}"/>
    <cellStyle name="Normal 5 3 2 4 3 3" xfId="35253" xr:uid="{00000000-0005-0000-0000-0000E0890000}"/>
    <cellStyle name="Normal 5 3 2 4 3 4" xfId="35254" xr:uid="{00000000-0005-0000-0000-0000E1890000}"/>
    <cellStyle name="Normal 5 3 2 4 3_Lcc_inputs" xfId="35255" xr:uid="{00000000-0005-0000-0000-0000E2890000}"/>
    <cellStyle name="Normal 5 3 2 4 4" xfId="35256" xr:uid="{00000000-0005-0000-0000-0000E3890000}"/>
    <cellStyle name="Normal 5 3 2 4 4 2" xfId="35257" xr:uid="{00000000-0005-0000-0000-0000E4890000}"/>
    <cellStyle name="Normal 5 3 2 4 4 2 2" xfId="35258" xr:uid="{00000000-0005-0000-0000-0000E5890000}"/>
    <cellStyle name="Normal 5 3 2 4 4 3" xfId="35259" xr:uid="{00000000-0005-0000-0000-0000E6890000}"/>
    <cellStyle name="Normal 5 3 2 4 5" xfId="35260" xr:uid="{00000000-0005-0000-0000-0000E7890000}"/>
    <cellStyle name="Normal 5 3 2 4 5 2" xfId="35261" xr:uid="{00000000-0005-0000-0000-0000E8890000}"/>
    <cellStyle name="Normal 5 3 2 4 6" xfId="35262" xr:uid="{00000000-0005-0000-0000-0000E9890000}"/>
    <cellStyle name="Normal 5 3 2 4 7" xfId="35263" xr:uid="{00000000-0005-0000-0000-0000EA890000}"/>
    <cellStyle name="Normal 5 3 2 4 8" xfId="35264" xr:uid="{00000000-0005-0000-0000-0000EB890000}"/>
    <cellStyle name="Normal 5 3 2 4_Lcc_inputs" xfId="35265" xr:uid="{00000000-0005-0000-0000-0000EC890000}"/>
    <cellStyle name="Normal 5 3 2 5" xfId="35266" xr:uid="{00000000-0005-0000-0000-0000ED890000}"/>
    <cellStyle name="Normal 5 3 2 6" xfId="35267" xr:uid="{00000000-0005-0000-0000-0000EE890000}"/>
    <cellStyle name="Normal 5 3 2 7" xfId="35268" xr:uid="{00000000-0005-0000-0000-0000EF890000}"/>
    <cellStyle name="Normal 5 3 2 8" xfId="35269" xr:uid="{00000000-0005-0000-0000-0000F0890000}"/>
    <cellStyle name="Normal 5 3 2_Lcc_inputs" xfId="35270" xr:uid="{00000000-0005-0000-0000-0000F1890000}"/>
    <cellStyle name="Normal 5 3 3" xfId="35271" xr:uid="{00000000-0005-0000-0000-0000F2890000}"/>
    <cellStyle name="Normal 5 3 3 10" xfId="35272" xr:uid="{00000000-0005-0000-0000-0000F3890000}"/>
    <cellStyle name="Normal 5 3 3 2" xfId="35273" xr:uid="{00000000-0005-0000-0000-0000F4890000}"/>
    <cellStyle name="Normal 5 3 3 2 2" xfId="35274" xr:uid="{00000000-0005-0000-0000-0000F5890000}"/>
    <cellStyle name="Normal 5 3 3 2 2 2" xfId="35275" xr:uid="{00000000-0005-0000-0000-0000F6890000}"/>
    <cellStyle name="Normal 5 3 3 2 2 2 2" xfId="35276" xr:uid="{00000000-0005-0000-0000-0000F7890000}"/>
    <cellStyle name="Normal 5 3 3 2 2 2 2 2" xfId="35277" xr:uid="{00000000-0005-0000-0000-0000F8890000}"/>
    <cellStyle name="Normal 5 3 3 2 2 2 3" xfId="35278" xr:uid="{00000000-0005-0000-0000-0000F9890000}"/>
    <cellStyle name="Normal 5 3 3 2 2 3" xfId="35279" xr:uid="{00000000-0005-0000-0000-0000FA890000}"/>
    <cellStyle name="Normal 5 3 3 2 2 3 2" xfId="35280" xr:uid="{00000000-0005-0000-0000-0000FB890000}"/>
    <cellStyle name="Normal 5 3 3 2 2 3 2 2" xfId="35281" xr:uid="{00000000-0005-0000-0000-0000FC890000}"/>
    <cellStyle name="Normal 5 3 3 2 2 3 3" xfId="35282" xr:uid="{00000000-0005-0000-0000-0000FD890000}"/>
    <cellStyle name="Normal 5 3 3 2 2 4" xfId="35283" xr:uid="{00000000-0005-0000-0000-0000FE890000}"/>
    <cellStyle name="Normal 5 3 3 2 2 4 2" xfId="35284" xr:uid="{00000000-0005-0000-0000-0000FF890000}"/>
    <cellStyle name="Normal 5 3 3 2 2 5" xfId="35285" xr:uid="{00000000-0005-0000-0000-0000008A0000}"/>
    <cellStyle name="Normal 5 3 3 2 2_Lcc_inputs" xfId="35286" xr:uid="{00000000-0005-0000-0000-0000018A0000}"/>
    <cellStyle name="Normal 5 3 3 2 3" xfId="35287" xr:uid="{00000000-0005-0000-0000-0000028A0000}"/>
    <cellStyle name="Normal 5 3 3 2 3 2" xfId="35288" xr:uid="{00000000-0005-0000-0000-0000038A0000}"/>
    <cellStyle name="Normal 5 3 3 2 3 2 2" xfId="35289" xr:uid="{00000000-0005-0000-0000-0000048A0000}"/>
    <cellStyle name="Normal 5 3 3 2 3 2 3" xfId="35290" xr:uid="{00000000-0005-0000-0000-0000058A0000}"/>
    <cellStyle name="Normal 5 3 3 2 3 3" xfId="35291" xr:uid="{00000000-0005-0000-0000-0000068A0000}"/>
    <cellStyle name="Normal 5 3 3 2 3 4" xfId="35292" xr:uid="{00000000-0005-0000-0000-0000078A0000}"/>
    <cellStyle name="Normal 5 3 3 2 3_Lcc_inputs" xfId="35293" xr:uid="{00000000-0005-0000-0000-0000088A0000}"/>
    <cellStyle name="Normal 5 3 3 2 4" xfId="35294" xr:uid="{00000000-0005-0000-0000-0000098A0000}"/>
    <cellStyle name="Normal 5 3 3 2 4 2" xfId="35295" xr:uid="{00000000-0005-0000-0000-00000A8A0000}"/>
    <cellStyle name="Normal 5 3 3 2 4 2 2" xfId="35296" xr:uid="{00000000-0005-0000-0000-00000B8A0000}"/>
    <cellStyle name="Normal 5 3 3 2 4 3" xfId="35297" xr:uid="{00000000-0005-0000-0000-00000C8A0000}"/>
    <cellStyle name="Normal 5 3 3 2 5" xfId="35298" xr:uid="{00000000-0005-0000-0000-00000D8A0000}"/>
    <cellStyle name="Normal 5 3 3 2 5 2" xfId="35299" xr:uid="{00000000-0005-0000-0000-00000E8A0000}"/>
    <cellStyle name="Normal 5 3 3 2 6" xfId="35300" xr:uid="{00000000-0005-0000-0000-00000F8A0000}"/>
    <cellStyle name="Normal 5 3 3 2 7" xfId="35301" xr:uid="{00000000-0005-0000-0000-0000108A0000}"/>
    <cellStyle name="Normal 5 3 3 2 8" xfId="35302" xr:uid="{00000000-0005-0000-0000-0000118A0000}"/>
    <cellStyle name="Normal 5 3 3 2_Lcc_inputs" xfId="35303" xr:uid="{00000000-0005-0000-0000-0000128A0000}"/>
    <cellStyle name="Normal 5 3 3 3" xfId="35304" xr:uid="{00000000-0005-0000-0000-0000138A0000}"/>
    <cellStyle name="Normal 5 3 3 3 2" xfId="35305" xr:uid="{00000000-0005-0000-0000-0000148A0000}"/>
    <cellStyle name="Normal 5 3 3 3 2 2" xfId="35306" xr:uid="{00000000-0005-0000-0000-0000158A0000}"/>
    <cellStyle name="Normal 5 3 3 3 2 2 2" xfId="35307" xr:uid="{00000000-0005-0000-0000-0000168A0000}"/>
    <cellStyle name="Normal 5 3 3 3 2 3" xfId="35308" xr:uid="{00000000-0005-0000-0000-0000178A0000}"/>
    <cellStyle name="Normal 5 3 3 3 3" xfId="35309" xr:uid="{00000000-0005-0000-0000-0000188A0000}"/>
    <cellStyle name="Normal 5 3 3 3 3 2" xfId="35310" xr:uid="{00000000-0005-0000-0000-0000198A0000}"/>
    <cellStyle name="Normal 5 3 3 3 3 2 2" xfId="35311" xr:uid="{00000000-0005-0000-0000-00001A8A0000}"/>
    <cellStyle name="Normal 5 3 3 3 3 3" xfId="35312" xr:uid="{00000000-0005-0000-0000-00001B8A0000}"/>
    <cellStyle name="Normal 5 3 3 3 4" xfId="35313" xr:uid="{00000000-0005-0000-0000-00001C8A0000}"/>
    <cellStyle name="Normal 5 3 3 3 4 2" xfId="35314" xr:uid="{00000000-0005-0000-0000-00001D8A0000}"/>
    <cellStyle name="Normal 5 3 3 3 5" xfId="35315" xr:uid="{00000000-0005-0000-0000-00001E8A0000}"/>
    <cellStyle name="Normal 5 3 3 3_Lcc_inputs" xfId="35316" xr:uid="{00000000-0005-0000-0000-00001F8A0000}"/>
    <cellStyle name="Normal 5 3 3 4" xfId="35317" xr:uid="{00000000-0005-0000-0000-0000208A0000}"/>
    <cellStyle name="Normal 5 3 3 4 2" xfId="35318" xr:uid="{00000000-0005-0000-0000-0000218A0000}"/>
    <cellStyle name="Normal 5 3 3 4 2 2" xfId="35319" xr:uid="{00000000-0005-0000-0000-0000228A0000}"/>
    <cellStyle name="Normal 5 3 3 4 2 3" xfId="35320" xr:uid="{00000000-0005-0000-0000-0000238A0000}"/>
    <cellStyle name="Normal 5 3 3 4 3" xfId="35321" xr:uid="{00000000-0005-0000-0000-0000248A0000}"/>
    <cellStyle name="Normal 5 3 3 4 4" xfId="35322" xr:uid="{00000000-0005-0000-0000-0000258A0000}"/>
    <cellStyle name="Normal 5 3 3 4_Lcc_inputs" xfId="35323" xr:uid="{00000000-0005-0000-0000-0000268A0000}"/>
    <cellStyle name="Normal 5 3 3 5" xfId="35324" xr:uid="{00000000-0005-0000-0000-0000278A0000}"/>
    <cellStyle name="Normal 5 3 3 5 2" xfId="35325" xr:uid="{00000000-0005-0000-0000-0000288A0000}"/>
    <cellStyle name="Normal 5 3 3 5 2 2" xfId="35326" xr:uid="{00000000-0005-0000-0000-0000298A0000}"/>
    <cellStyle name="Normal 5 3 3 5 3" xfId="35327" xr:uid="{00000000-0005-0000-0000-00002A8A0000}"/>
    <cellStyle name="Normal 5 3 3 6" xfId="35328" xr:uid="{00000000-0005-0000-0000-00002B8A0000}"/>
    <cellStyle name="Normal 5 3 3 6 2" xfId="35329" xr:uid="{00000000-0005-0000-0000-00002C8A0000}"/>
    <cellStyle name="Normal 5 3 3 7" xfId="35330" xr:uid="{00000000-0005-0000-0000-00002D8A0000}"/>
    <cellStyle name="Normal 5 3 3 8" xfId="35331" xr:uid="{00000000-0005-0000-0000-00002E8A0000}"/>
    <cellStyle name="Normal 5 3 3 9" xfId="35332" xr:uid="{00000000-0005-0000-0000-00002F8A0000}"/>
    <cellStyle name="Normal 5 3 3_Lcc_inputs" xfId="35333" xr:uid="{00000000-0005-0000-0000-0000308A0000}"/>
    <cellStyle name="Normal 5 3 4" xfId="35334" xr:uid="{00000000-0005-0000-0000-0000318A0000}"/>
    <cellStyle name="Normal 5 3 4 2" xfId="35335" xr:uid="{00000000-0005-0000-0000-0000328A0000}"/>
    <cellStyle name="Normal 5 3 4 2 2" xfId="35336" xr:uid="{00000000-0005-0000-0000-0000338A0000}"/>
    <cellStyle name="Normal 5 3 4 2 2 2" xfId="35337" xr:uid="{00000000-0005-0000-0000-0000348A0000}"/>
    <cellStyle name="Normal 5 3 4 2 2 2 2" xfId="35338" xr:uid="{00000000-0005-0000-0000-0000358A0000}"/>
    <cellStyle name="Normal 5 3 4 2 2 2 2 2" xfId="35339" xr:uid="{00000000-0005-0000-0000-0000368A0000}"/>
    <cellStyle name="Normal 5 3 4 2 2 2 3" xfId="35340" xr:uid="{00000000-0005-0000-0000-0000378A0000}"/>
    <cellStyle name="Normal 5 3 4 2 2 3" xfId="35341" xr:uid="{00000000-0005-0000-0000-0000388A0000}"/>
    <cellStyle name="Normal 5 3 4 2 2 3 2" xfId="35342" xr:uid="{00000000-0005-0000-0000-0000398A0000}"/>
    <cellStyle name="Normal 5 3 4 2 2 3 2 2" xfId="35343" xr:uid="{00000000-0005-0000-0000-00003A8A0000}"/>
    <cellStyle name="Normal 5 3 4 2 2 3 3" xfId="35344" xr:uid="{00000000-0005-0000-0000-00003B8A0000}"/>
    <cellStyle name="Normal 5 3 4 2 2 4" xfId="35345" xr:uid="{00000000-0005-0000-0000-00003C8A0000}"/>
    <cellStyle name="Normal 5 3 4 2 2 4 2" xfId="35346" xr:uid="{00000000-0005-0000-0000-00003D8A0000}"/>
    <cellStyle name="Normal 5 3 4 2 2 5" xfId="35347" xr:uid="{00000000-0005-0000-0000-00003E8A0000}"/>
    <cellStyle name="Normal 5 3 4 2 2_Lcc_inputs" xfId="35348" xr:uid="{00000000-0005-0000-0000-00003F8A0000}"/>
    <cellStyle name="Normal 5 3 4 2 3" xfId="35349" xr:uid="{00000000-0005-0000-0000-0000408A0000}"/>
    <cellStyle name="Normal 5 3 4 2 3 2" xfId="35350" xr:uid="{00000000-0005-0000-0000-0000418A0000}"/>
    <cellStyle name="Normal 5 3 4 2 3 2 2" xfId="35351" xr:uid="{00000000-0005-0000-0000-0000428A0000}"/>
    <cellStyle name="Normal 5 3 4 2 3 2 3" xfId="35352" xr:uid="{00000000-0005-0000-0000-0000438A0000}"/>
    <cellStyle name="Normal 5 3 4 2 3 3" xfId="35353" xr:uid="{00000000-0005-0000-0000-0000448A0000}"/>
    <cellStyle name="Normal 5 3 4 2 3 4" xfId="35354" xr:uid="{00000000-0005-0000-0000-0000458A0000}"/>
    <cellStyle name="Normal 5 3 4 2 3_Lcc_inputs" xfId="35355" xr:uid="{00000000-0005-0000-0000-0000468A0000}"/>
    <cellStyle name="Normal 5 3 4 2 4" xfId="35356" xr:uid="{00000000-0005-0000-0000-0000478A0000}"/>
    <cellStyle name="Normal 5 3 4 2 4 2" xfId="35357" xr:uid="{00000000-0005-0000-0000-0000488A0000}"/>
    <cellStyle name="Normal 5 3 4 2 4 2 2" xfId="35358" xr:uid="{00000000-0005-0000-0000-0000498A0000}"/>
    <cellStyle name="Normal 5 3 4 2 4 3" xfId="35359" xr:uid="{00000000-0005-0000-0000-00004A8A0000}"/>
    <cellStyle name="Normal 5 3 4 2 5" xfId="35360" xr:uid="{00000000-0005-0000-0000-00004B8A0000}"/>
    <cellStyle name="Normal 5 3 4 2 5 2" xfId="35361" xr:uid="{00000000-0005-0000-0000-00004C8A0000}"/>
    <cellStyle name="Normal 5 3 4 2 6" xfId="35362" xr:uid="{00000000-0005-0000-0000-00004D8A0000}"/>
    <cellStyle name="Normal 5 3 4 2 7" xfId="35363" xr:uid="{00000000-0005-0000-0000-00004E8A0000}"/>
    <cellStyle name="Normal 5 3 4 2 8" xfId="35364" xr:uid="{00000000-0005-0000-0000-00004F8A0000}"/>
    <cellStyle name="Normal 5 3 4 2_Lcc_inputs" xfId="35365" xr:uid="{00000000-0005-0000-0000-0000508A0000}"/>
    <cellStyle name="Normal 5 3 4 3" xfId="35366" xr:uid="{00000000-0005-0000-0000-0000518A0000}"/>
    <cellStyle name="Normal 5 3 4 3 2" xfId="35367" xr:uid="{00000000-0005-0000-0000-0000528A0000}"/>
    <cellStyle name="Normal 5 3 4 3 2 2" xfId="35368" xr:uid="{00000000-0005-0000-0000-0000538A0000}"/>
    <cellStyle name="Normal 5 3 4 3 2 2 2" xfId="35369" xr:uid="{00000000-0005-0000-0000-0000548A0000}"/>
    <cellStyle name="Normal 5 3 4 3 2 3" xfId="35370" xr:uid="{00000000-0005-0000-0000-0000558A0000}"/>
    <cellStyle name="Normal 5 3 4 3 3" xfId="35371" xr:uid="{00000000-0005-0000-0000-0000568A0000}"/>
    <cellStyle name="Normal 5 3 4 3 3 2" xfId="35372" xr:uid="{00000000-0005-0000-0000-0000578A0000}"/>
    <cellStyle name="Normal 5 3 4 3 3 2 2" xfId="35373" xr:uid="{00000000-0005-0000-0000-0000588A0000}"/>
    <cellStyle name="Normal 5 3 4 3 3 3" xfId="35374" xr:uid="{00000000-0005-0000-0000-0000598A0000}"/>
    <cellStyle name="Normal 5 3 4 3 4" xfId="35375" xr:uid="{00000000-0005-0000-0000-00005A8A0000}"/>
    <cellStyle name="Normal 5 3 4 3 4 2" xfId="35376" xr:uid="{00000000-0005-0000-0000-00005B8A0000}"/>
    <cellStyle name="Normal 5 3 4 3 5" xfId="35377" xr:uid="{00000000-0005-0000-0000-00005C8A0000}"/>
    <cellStyle name="Normal 5 3 4 3_Lcc_inputs" xfId="35378" xr:uid="{00000000-0005-0000-0000-00005D8A0000}"/>
    <cellStyle name="Normal 5 3 4 4" xfId="35379" xr:uid="{00000000-0005-0000-0000-00005E8A0000}"/>
    <cellStyle name="Normal 5 3 4 4 2" xfId="35380" xr:uid="{00000000-0005-0000-0000-00005F8A0000}"/>
    <cellStyle name="Normal 5 3 4 4 2 2" xfId="35381" xr:uid="{00000000-0005-0000-0000-0000608A0000}"/>
    <cellStyle name="Normal 5 3 4 4 2 3" xfId="35382" xr:uid="{00000000-0005-0000-0000-0000618A0000}"/>
    <cellStyle name="Normal 5 3 4 4 3" xfId="35383" xr:uid="{00000000-0005-0000-0000-0000628A0000}"/>
    <cellStyle name="Normal 5 3 4 4 4" xfId="35384" xr:uid="{00000000-0005-0000-0000-0000638A0000}"/>
    <cellStyle name="Normal 5 3 4 4_Lcc_inputs" xfId="35385" xr:uid="{00000000-0005-0000-0000-0000648A0000}"/>
    <cellStyle name="Normal 5 3 4 5" xfId="35386" xr:uid="{00000000-0005-0000-0000-0000658A0000}"/>
    <cellStyle name="Normal 5 3 4 5 2" xfId="35387" xr:uid="{00000000-0005-0000-0000-0000668A0000}"/>
    <cellStyle name="Normal 5 3 4 5 2 2" xfId="35388" xr:uid="{00000000-0005-0000-0000-0000678A0000}"/>
    <cellStyle name="Normal 5 3 4 5 3" xfId="35389" xr:uid="{00000000-0005-0000-0000-0000688A0000}"/>
    <cellStyle name="Normal 5 3 4 6" xfId="35390" xr:uid="{00000000-0005-0000-0000-0000698A0000}"/>
    <cellStyle name="Normal 5 3 4 6 2" xfId="35391" xr:uid="{00000000-0005-0000-0000-00006A8A0000}"/>
    <cellStyle name="Normal 5 3 4 7" xfId="35392" xr:uid="{00000000-0005-0000-0000-00006B8A0000}"/>
    <cellStyle name="Normal 5 3 4 8" xfId="35393" xr:uid="{00000000-0005-0000-0000-00006C8A0000}"/>
    <cellStyle name="Normal 5 3 4 9" xfId="35394" xr:uid="{00000000-0005-0000-0000-00006D8A0000}"/>
    <cellStyle name="Normal 5 3 4_Lcc_inputs" xfId="35395" xr:uid="{00000000-0005-0000-0000-00006E8A0000}"/>
    <cellStyle name="Normal 5 3 5" xfId="35396" xr:uid="{00000000-0005-0000-0000-00006F8A0000}"/>
    <cellStyle name="Normal 5 3 5 2" xfId="35397" xr:uid="{00000000-0005-0000-0000-0000708A0000}"/>
    <cellStyle name="Normal 5 3 5 2 2" xfId="35398" xr:uid="{00000000-0005-0000-0000-0000718A0000}"/>
    <cellStyle name="Normal 5 3 5 2 2 2" xfId="35399" xr:uid="{00000000-0005-0000-0000-0000728A0000}"/>
    <cellStyle name="Normal 5 3 5 2 2 2 2" xfId="35400" xr:uid="{00000000-0005-0000-0000-0000738A0000}"/>
    <cellStyle name="Normal 5 3 5 2 2 3" xfId="35401" xr:uid="{00000000-0005-0000-0000-0000748A0000}"/>
    <cellStyle name="Normal 5 3 5 2 3" xfId="35402" xr:uid="{00000000-0005-0000-0000-0000758A0000}"/>
    <cellStyle name="Normal 5 3 5 2 3 2" xfId="35403" xr:uid="{00000000-0005-0000-0000-0000768A0000}"/>
    <cellStyle name="Normal 5 3 5 2 3 2 2" xfId="35404" xr:uid="{00000000-0005-0000-0000-0000778A0000}"/>
    <cellStyle name="Normal 5 3 5 2 3 3" xfId="35405" xr:uid="{00000000-0005-0000-0000-0000788A0000}"/>
    <cellStyle name="Normal 5 3 5 2 4" xfId="35406" xr:uid="{00000000-0005-0000-0000-0000798A0000}"/>
    <cellStyle name="Normal 5 3 5 2 4 2" xfId="35407" xr:uid="{00000000-0005-0000-0000-00007A8A0000}"/>
    <cellStyle name="Normal 5 3 5 2 5" xfId="35408" xr:uid="{00000000-0005-0000-0000-00007B8A0000}"/>
    <cellStyle name="Normal 5 3 5 2_Lcc_inputs" xfId="35409" xr:uid="{00000000-0005-0000-0000-00007C8A0000}"/>
    <cellStyle name="Normal 5 3 5 3" xfId="35410" xr:uid="{00000000-0005-0000-0000-00007D8A0000}"/>
    <cellStyle name="Normal 5 3 5 3 2" xfId="35411" xr:uid="{00000000-0005-0000-0000-00007E8A0000}"/>
    <cellStyle name="Normal 5 3 5 3 2 2" xfId="35412" xr:uid="{00000000-0005-0000-0000-00007F8A0000}"/>
    <cellStyle name="Normal 5 3 5 3 2 3" xfId="35413" xr:uid="{00000000-0005-0000-0000-0000808A0000}"/>
    <cellStyle name="Normal 5 3 5 3 3" xfId="35414" xr:uid="{00000000-0005-0000-0000-0000818A0000}"/>
    <cellStyle name="Normal 5 3 5 3 4" xfId="35415" xr:uid="{00000000-0005-0000-0000-0000828A0000}"/>
    <cellStyle name="Normal 5 3 5 3_Lcc_inputs" xfId="35416" xr:uid="{00000000-0005-0000-0000-0000838A0000}"/>
    <cellStyle name="Normal 5 3 5 4" xfId="35417" xr:uid="{00000000-0005-0000-0000-0000848A0000}"/>
    <cellStyle name="Normal 5 3 5 4 2" xfId="35418" xr:uid="{00000000-0005-0000-0000-0000858A0000}"/>
    <cellStyle name="Normal 5 3 5 4 2 2" xfId="35419" xr:uid="{00000000-0005-0000-0000-0000868A0000}"/>
    <cellStyle name="Normal 5 3 5 4 3" xfId="35420" xr:uid="{00000000-0005-0000-0000-0000878A0000}"/>
    <cellStyle name="Normal 5 3 5 5" xfId="35421" xr:uid="{00000000-0005-0000-0000-0000888A0000}"/>
    <cellStyle name="Normal 5 3 5 5 2" xfId="35422" xr:uid="{00000000-0005-0000-0000-0000898A0000}"/>
    <cellStyle name="Normal 5 3 5 6" xfId="35423" xr:uid="{00000000-0005-0000-0000-00008A8A0000}"/>
    <cellStyle name="Normal 5 3 5 7" xfId="35424" xr:uid="{00000000-0005-0000-0000-00008B8A0000}"/>
    <cellStyle name="Normal 5 3 5 8" xfId="35425" xr:uid="{00000000-0005-0000-0000-00008C8A0000}"/>
    <cellStyle name="Normal 5 3 5_Lcc_inputs" xfId="35426" xr:uid="{00000000-0005-0000-0000-00008D8A0000}"/>
    <cellStyle name="Normal 5 3 6" xfId="35427" xr:uid="{00000000-0005-0000-0000-00008E8A0000}"/>
    <cellStyle name="Normal 5 3 6 2" xfId="35428" xr:uid="{00000000-0005-0000-0000-00008F8A0000}"/>
    <cellStyle name="Normal 5 3 6 2 2" xfId="35429" xr:uid="{00000000-0005-0000-0000-0000908A0000}"/>
    <cellStyle name="Normal 5 3 6 2 2 2" xfId="35430" xr:uid="{00000000-0005-0000-0000-0000918A0000}"/>
    <cellStyle name="Normal 5 3 6 2 2 3" xfId="35431" xr:uid="{00000000-0005-0000-0000-0000928A0000}"/>
    <cellStyle name="Normal 5 3 6 2 3" xfId="35432" xr:uid="{00000000-0005-0000-0000-0000938A0000}"/>
    <cellStyle name="Normal 5 3 6 2 4" xfId="35433" xr:uid="{00000000-0005-0000-0000-0000948A0000}"/>
    <cellStyle name="Normal 5 3 6 2_Lcc_inputs" xfId="35434" xr:uid="{00000000-0005-0000-0000-0000958A0000}"/>
    <cellStyle name="Normal 5 3 6 3" xfId="35435" xr:uid="{00000000-0005-0000-0000-0000968A0000}"/>
    <cellStyle name="Normal 5 3 6 3 2" xfId="35436" xr:uid="{00000000-0005-0000-0000-0000978A0000}"/>
    <cellStyle name="Normal 5 3 6 3 2 2" xfId="35437" xr:uid="{00000000-0005-0000-0000-0000988A0000}"/>
    <cellStyle name="Normal 5 3 6 3 3" xfId="35438" xr:uid="{00000000-0005-0000-0000-0000998A0000}"/>
    <cellStyle name="Normal 5 3 6 4" xfId="35439" xr:uid="{00000000-0005-0000-0000-00009A8A0000}"/>
    <cellStyle name="Normal 5 3 6 4 2" xfId="35440" xr:uid="{00000000-0005-0000-0000-00009B8A0000}"/>
    <cellStyle name="Normal 5 3 6 5" xfId="35441" xr:uid="{00000000-0005-0000-0000-00009C8A0000}"/>
    <cellStyle name="Normal 5 3 6 6" xfId="35442" xr:uid="{00000000-0005-0000-0000-00009D8A0000}"/>
    <cellStyle name="Normal 5 3 6 7" xfId="35443" xr:uid="{00000000-0005-0000-0000-00009E8A0000}"/>
    <cellStyle name="Normal 5 3 6_Lcc_inputs" xfId="35444" xr:uid="{00000000-0005-0000-0000-00009F8A0000}"/>
    <cellStyle name="Normal 5 3 7" xfId="35445" xr:uid="{00000000-0005-0000-0000-0000A08A0000}"/>
    <cellStyle name="Normal 5 3 7 2" xfId="35446" xr:uid="{00000000-0005-0000-0000-0000A18A0000}"/>
    <cellStyle name="Normal 5 3 7 2 2" xfId="35447" xr:uid="{00000000-0005-0000-0000-0000A28A0000}"/>
    <cellStyle name="Normal 5 3 7 2 3" xfId="35448" xr:uid="{00000000-0005-0000-0000-0000A38A0000}"/>
    <cellStyle name="Normal 5 3 7 3" xfId="35449" xr:uid="{00000000-0005-0000-0000-0000A48A0000}"/>
    <cellStyle name="Normal 5 3 7 3 2" xfId="35450" xr:uid="{00000000-0005-0000-0000-0000A58A0000}"/>
    <cellStyle name="Normal 5 3 7 4" xfId="35451" xr:uid="{00000000-0005-0000-0000-0000A68A0000}"/>
    <cellStyle name="Normal 5 3 7 5" xfId="35452" xr:uid="{00000000-0005-0000-0000-0000A78A0000}"/>
    <cellStyle name="Normal 5 3 7_Lcc_inputs" xfId="35453" xr:uid="{00000000-0005-0000-0000-0000A88A0000}"/>
    <cellStyle name="Normal 5 3 8" xfId="35454" xr:uid="{00000000-0005-0000-0000-0000A98A0000}"/>
    <cellStyle name="Normal 5 3 8 2" xfId="35455" xr:uid="{00000000-0005-0000-0000-0000AA8A0000}"/>
    <cellStyle name="Normal 5 3 8 2 2" xfId="35456" xr:uid="{00000000-0005-0000-0000-0000AB8A0000}"/>
    <cellStyle name="Normal 5 3 8 2 3" xfId="35457" xr:uid="{00000000-0005-0000-0000-0000AC8A0000}"/>
    <cellStyle name="Normal 5 3 8 3" xfId="35458" xr:uid="{00000000-0005-0000-0000-0000AD8A0000}"/>
    <cellStyle name="Normal 5 3 8 4" xfId="35459" xr:uid="{00000000-0005-0000-0000-0000AE8A0000}"/>
    <cellStyle name="Normal 5 3 8_Lcc_inputs" xfId="35460" xr:uid="{00000000-0005-0000-0000-0000AF8A0000}"/>
    <cellStyle name="Normal 5 3_Lcc_inputs" xfId="35461" xr:uid="{00000000-0005-0000-0000-0000B08A0000}"/>
    <cellStyle name="Normal 5 30" xfId="35462" xr:uid="{00000000-0005-0000-0000-0000B18A0000}"/>
    <cellStyle name="Normal 5 31" xfId="35463" xr:uid="{00000000-0005-0000-0000-0000B28A0000}"/>
    <cellStyle name="Normal 5 32" xfId="35464" xr:uid="{00000000-0005-0000-0000-0000B38A0000}"/>
    <cellStyle name="Normal 5 33" xfId="35465" xr:uid="{00000000-0005-0000-0000-0000B48A0000}"/>
    <cellStyle name="Normal 5 34" xfId="35466" xr:uid="{00000000-0005-0000-0000-0000B58A0000}"/>
    <cellStyle name="Normal 5 35" xfId="35467" xr:uid="{00000000-0005-0000-0000-0000B68A0000}"/>
    <cellStyle name="Normal 5 36" xfId="35468" xr:uid="{00000000-0005-0000-0000-0000B78A0000}"/>
    <cellStyle name="Normal 5 37" xfId="35469" xr:uid="{00000000-0005-0000-0000-0000B88A0000}"/>
    <cellStyle name="Normal 5 38" xfId="55298" xr:uid="{00000000-0005-0000-0000-0000B98A0000}"/>
    <cellStyle name="Normal 5 39" xfId="55305" xr:uid="{00000000-0005-0000-0000-0000BA8A0000}"/>
    <cellStyle name="Normal 5 4" xfId="35470" xr:uid="{00000000-0005-0000-0000-0000BB8A0000}"/>
    <cellStyle name="Normal 5 4 2" xfId="35471" xr:uid="{00000000-0005-0000-0000-0000BC8A0000}"/>
    <cellStyle name="Normal 5 4 2 10" xfId="35472" xr:uid="{00000000-0005-0000-0000-0000BD8A0000}"/>
    <cellStyle name="Normal 5 4 2 2" xfId="35473" xr:uid="{00000000-0005-0000-0000-0000BE8A0000}"/>
    <cellStyle name="Normal 5 4 2 2 2" xfId="35474" xr:uid="{00000000-0005-0000-0000-0000BF8A0000}"/>
    <cellStyle name="Normal 5 4 2 3" xfId="35475" xr:uid="{00000000-0005-0000-0000-0000C08A0000}"/>
    <cellStyle name="Normal 5 4 2 3 2" xfId="35476" xr:uid="{00000000-0005-0000-0000-0000C18A0000}"/>
    <cellStyle name="Normal 5 4 2 3 2 2" xfId="35477" xr:uid="{00000000-0005-0000-0000-0000C28A0000}"/>
    <cellStyle name="Normal 5 4 2 3 2 2 2" xfId="35478" xr:uid="{00000000-0005-0000-0000-0000C38A0000}"/>
    <cellStyle name="Normal 5 4 2 3 2 3" xfId="35479" xr:uid="{00000000-0005-0000-0000-0000C48A0000}"/>
    <cellStyle name="Normal 5 4 2 3 3" xfId="35480" xr:uid="{00000000-0005-0000-0000-0000C58A0000}"/>
    <cellStyle name="Normal 5 4 2 3 3 2" xfId="35481" xr:uid="{00000000-0005-0000-0000-0000C68A0000}"/>
    <cellStyle name="Normal 5 4 2 3 3 2 2" xfId="35482" xr:uid="{00000000-0005-0000-0000-0000C78A0000}"/>
    <cellStyle name="Normal 5 4 2 3 3 3" xfId="35483" xr:uid="{00000000-0005-0000-0000-0000C88A0000}"/>
    <cellStyle name="Normal 5 4 2 3 4" xfId="35484" xr:uid="{00000000-0005-0000-0000-0000C98A0000}"/>
    <cellStyle name="Normal 5 4 2 3 4 2" xfId="35485" xr:uid="{00000000-0005-0000-0000-0000CA8A0000}"/>
    <cellStyle name="Normal 5 4 2 3 5" xfId="35486" xr:uid="{00000000-0005-0000-0000-0000CB8A0000}"/>
    <cellStyle name="Normal 5 4 2 3_Lcc_inputs" xfId="35487" xr:uid="{00000000-0005-0000-0000-0000CC8A0000}"/>
    <cellStyle name="Normal 5 4 2 4" xfId="35488" xr:uid="{00000000-0005-0000-0000-0000CD8A0000}"/>
    <cellStyle name="Normal 5 4 2 4 2" xfId="35489" xr:uid="{00000000-0005-0000-0000-0000CE8A0000}"/>
    <cellStyle name="Normal 5 4 2 4 2 2" xfId="35490" xr:uid="{00000000-0005-0000-0000-0000CF8A0000}"/>
    <cellStyle name="Normal 5 4 2 4 2 3" xfId="35491" xr:uid="{00000000-0005-0000-0000-0000D08A0000}"/>
    <cellStyle name="Normal 5 4 2 4 3" xfId="35492" xr:uid="{00000000-0005-0000-0000-0000D18A0000}"/>
    <cellStyle name="Normal 5 4 2 4 4" xfId="35493" xr:uid="{00000000-0005-0000-0000-0000D28A0000}"/>
    <cellStyle name="Normal 5 4 2 4_Lcc_inputs" xfId="35494" xr:uid="{00000000-0005-0000-0000-0000D38A0000}"/>
    <cellStyle name="Normal 5 4 2 5" xfId="35495" xr:uid="{00000000-0005-0000-0000-0000D48A0000}"/>
    <cellStyle name="Normal 5 4 2 5 2" xfId="35496" xr:uid="{00000000-0005-0000-0000-0000D58A0000}"/>
    <cellStyle name="Normal 5 4 2 5 2 2" xfId="35497" xr:uid="{00000000-0005-0000-0000-0000D68A0000}"/>
    <cellStyle name="Normal 5 4 2 5 3" xfId="35498" xr:uid="{00000000-0005-0000-0000-0000D78A0000}"/>
    <cellStyle name="Normal 5 4 2 6" xfId="35499" xr:uid="{00000000-0005-0000-0000-0000D88A0000}"/>
    <cellStyle name="Normal 5 4 2 6 2" xfId="35500" xr:uid="{00000000-0005-0000-0000-0000D98A0000}"/>
    <cellStyle name="Normal 5 4 2 7" xfId="35501" xr:uid="{00000000-0005-0000-0000-0000DA8A0000}"/>
    <cellStyle name="Normal 5 4 2 8" xfId="35502" xr:uid="{00000000-0005-0000-0000-0000DB8A0000}"/>
    <cellStyle name="Normal 5 4 2 9" xfId="35503" xr:uid="{00000000-0005-0000-0000-0000DC8A0000}"/>
    <cellStyle name="Normal 5 4 2_Lcc_inputs" xfId="35504" xr:uid="{00000000-0005-0000-0000-0000DD8A0000}"/>
    <cellStyle name="Normal 5 4 3" xfId="35505" xr:uid="{00000000-0005-0000-0000-0000DE8A0000}"/>
    <cellStyle name="Normal 5 4 3 2" xfId="35506" xr:uid="{00000000-0005-0000-0000-0000DF8A0000}"/>
    <cellStyle name="Normal 5 4 4" xfId="35507" xr:uid="{00000000-0005-0000-0000-0000E08A0000}"/>
    <cellStyle name="Normal 5 4 4 2" xfId="35508" xr:uid="{00000000-0005-0000-0000-0000E18A0000}"/>
    <cellStyle name="Normal 5 4 4 2 2" xfId="35509" xr:uid="{00000000-0005-0000-0000-0000E28A0000}"/>
    <cellStyle name="Normal 5 4 4 2 2 2" xfId="35510" xr:uid="{00000000-0005-0000-0000-0000E38A0000}"/>
    <cellStyle name="Normal 5 4 4 2 2 2 2" xfId="35511" xr:uid="{00000000-0005-0000-0000-0000E48A0000}"/>
    <cellStyle name="Normal 5 4 4 2 2 3" xfId="35512" xr:uid="{00000000-0005-0000-0000-0000E58A0000}"/>
    <cellStyle name="Normal 5 4 4 2 3" xfId="35513" xr:uid="{00000000-0005-0000-0000-0000E68A0000}"/>
    <cellStyle name="Normal 5 4 4 2 3 2" xfId="35514" xr:uid="{00000000-0005-0000-0000-0000E78A0000}"/>
    <cellStyle name="Normal 5 4 4 2 3 2 2" xfId="35515" xr:uid="{00000000-0005-0000-0000-0000E88A0000}"/>
    <cellStyle name="Normal 5 4 4 2 3 3" xfId="35516" xr:uid="{00000000-0005-0000-0000-0000E98A0000}"/>
    <cellStyle name="Normal 5 4 4 2 4" xfId="35517" xr:uid="{00000000-0005-0000-0000-0000EA8A0000}"/>
    <cellStyle name="Normal 5 4 4 2 4 2" xfId="35518" xr:uid="{00000000-0005-0000-0000-0000EB8A0000}"/>
    <cellStyle name="Normal 5 4 4 2 5" xfId="35519" xr:uid="{00000000-0005-0000-0000-0000EC8A0000}"/>
    <cellStyle name="Normal 5 4 4 2_Lcc_inputs" xfId="35520" xr:uid="{00000000-0005-0000-0000-0000ED8A0000}"/>
    <cellStyle name="Normal 5 4 4 3" xfId="35521" xr:uid="{00000000-0005-0000-0000-0000EE8A0000}"/>
    <cellStyle name="Normal 5 4 4 3 2" xfId="35522" xr:uid="{00000000-0005-0000-0000-0000EF8A0000}"/>
    <cellStyle name="Normal 5 4 4 3 2 2" xfId="35523" xr:uid="{00000000-0005-0000-0000-0000F08A0000}"/>
    <cellStyle name="Normal 5 4 4 3 2 3" xfId="35524" xr:uid="{00000000-0005-0000-0000-0000F18A0000}"/>
    <cellStyle name="Normal 5 4 4 3 3" xfId="35525" xr:uid="{00000000-0005-0000-0000-0000F28A0000}"/>
    <cellStyle name="Normal 5 4 4 3 4" xfId="35526" xr:uid="{00000000-0005-0000-0000-0000F38A0000}"/>
    <cellStyle name="Normal 5 4 4 3_Lcc_inputs" xfId="35527" xr:uid="{00000000-0005-0000-0000-0000F48A0000}"/>
    <cellStyle name="Normal 5 4 4 4" xfId="35528" xr:uid="{00000000-0005-0000-0000-0000F58A0000}"/>
    <cellStyle name="Normal 5 4 4 4 2" xfId="35529" xr:uid="{00000000-0005-0000-0000-0000F68A0000}"/>
    <cellStyle name="Normal 5 4 4 4 2 2" xfId="35530" xr:uid="{00000000-0005-0000-0000-0000F78A0000}"/>
    <cellStyle name="Normal 5 4 4 4 3" xfId="35531" xr:uid="{00000000-0005-0000-0000-0000F88A0000}"/>
    <cellStyle name="Normal 5 4 4 5" xfId="35532" xr:uid="{00000000-0005-0000-0000-0000F98A0000}"/>
    <cellStyle name="Normal 5 4 4 5 2" xfId="35533" xr:uid="{00000000-0005-0000-0000-0000FA8A0000}"/>
    <cellStyle name="Normal 5 4 4 6" xfId="35534" xr:uid="{00000000-0005-0000-0000-0000FB8A0000}"/>
    <cellStyle name="Normal 5 4 4 7" xfId="35535" xr:uid="{00000000-0005-0000-0000-0000FC8A0000}"/>
    <cellStyle name="Normal 5 4 4 8" xfId="35536" xr:uid="{00000000-0005-0000-0000-0000FD8A0000}"/>
    <cellStyle name="Normal 5 4 4_Lcc_inputs" xfId="35537" xr:uid="{00000000-0005-0000-0000-0000FE8A0000}"/>
    <cellStyle name="Normal 5 4 5" xfId="35538" xr:uid="{00000000-0005-0000-0000-0000FF8A0000}"/>
    <cellStyle name="Normal 5 4 6" xfId="35539" xr:uid="{00000000-0005-0000-0000-0000008B0000}"/>
    <cellStyle name="Normal 5 5" xfId="35540" xr:uid="{00000000-0005-0000-0000-0000018B0000}"/>
    <cellStyle name="Normal 5 5 2" xfId="35541" xr:uid="{00000000-0005-0000-0000-0000028B0000}"/>
    <cellStyle name="Normal 5 5 2 2" xfId="35542" xr:uid="{00000000-0005-0000-0000-0000038B0000}"/>
    <cellStyle name="Normal 5 5 2 2 2" xfId="35543" xr:uid="{00000000-0005-0000-0000-0000048B0000}"/>
    <cellStyle name="Normal 5 5 2 2 2 2" xfId="35544" xr:uid="{00000000-0005-0000-0000-0000058B0000}"/>
    <cellStyle name="Normal 5 5 2 2 2 3" xfId="35545" xr:uid="{00000000-0005-0000-0000-0000068B0000}"/>
    <cellStyle name="Normal 5 5 2 2 3" xfId="35546" xr:uid="{00000000-0005-0000-0000-0000078B0000}"/>
    <cellStyle name="Normal 5 5 2 2 4" xfId="35547" xr:uid="{00000000-0005-0000-0000-0000088B0000}"/>
    <cellStyle name="Normal 5 5 2 2_Lcc_inputs" xfId="35548" xr:uid="{00000000-0005-0000-0000-0000098B0000}"/>
    <cellStyle name="Normal 5 5 2 3" xfId="35549" xr:uid="{00000000-0005-0000-0000-00000A8B0000}"/>
    <cellStyle name="Normal 5 5 2 3 2" xfId="35550" xr:uid="{00000000-0005-0000-0000-00000B8B0000}"/>
    <cellStyle name="Normal 5 5 2 3 2 2" xfId="35551" xr:uid="{00000000-0005-0000-0000-00000C8B0000}"/>
    <cellStyle name="Normal 5 5 2 3 3" xfId="35552" xr:uid="{00000000-0005-0000-0000-00000D8B0000}"/>
    <cellStyle name="Normal 5 5 2 4" xfId="35553" xr:uid="{00000000-0005-0000-0000-00000E8B0000}"/>
    <cellStyle name="Normal 5 5 2 4 2" xfId="35554" xr:uid="{00000000-0005-0000-0000-00000F8B0000}"/>
    <cellStyle name="Normal 5 5 2 5" xfId="35555" xr:uid="{00000000-0005-0000-0000-0000108B0000}"/>
    <cellStyle name="Normal 5 5 2 6" xfId="35556" xr:uid="{00000000-0005-0000-0000-0000118B0000}"/>
    <cellStyle name="Normal 5 5 2 7" xfId="35557" xr:uid="{00000000-0005-0000-0000-0000128B0000}"/>
    <cellStyle name="Normal 5 5 2 8" xfId="35558" xr:uid="{00000000-0005-0000-0000-0000138B0000}"/>
    <cellStyle name="Normal 5 5 2_Lcc_inputs" xfId="35559" xr:uid="{00000000-0005-0000-0000-0000148B0000}"/>
    <cellStyle name="Normal 5 5 3" xfId="35560" xr:uid="{00000000-0005-0000-0000-0000158B0000}"/>
    <cellStyle name="Normal 5 5 3 2" xfId="35561" xr:uid="{00000000-0005-0000-0000-0000168B0000}"/>
    <cellStyle name="Normal 5 5 3 2 2" xfId="35562" xr:uid="{00000000-0005-0000-0000-0000178B0000}"/>
    <cellStyle name="Normal 5 5 3 2 3" xfId="35563" xr:uid="{00000000-0005-0000-0000-0000188B0000}"/>
    <cellStyle name="Normal 5 5 3 3" xfId="35564" xr:uid="{00000000-0005-0000-0000-0000198B0000}"/>
    <cellStyle name="Normal 5 5 3 3 2" xfId="35565" xr:uid="{00000000-0005-0000-0000-00001A8B0000}"/>
    <cellStyle name="Normal 5 5 3 4" xfId="35566" xr:uid="{00000000-0005-0000-0000-00001B8B0000}"/>
    <cellStyle name="Normal 5 5 3 5" xfId="35567" xr:uid="{00000000-0005-0000-0000-00001C8B0000}"/>
    <cellStyle name="Normal 5 5 3_Lcc_inputs" xfId="35568" xr:uid="{00000000-0005-0000-0000-00001D8B0000}"/>
    <cellStyle name="Normal 5 5 4" xfId="35569" xr:uid="{00000000-0005-0000-0000-00001E8B0000}"/>
    <cellStyle name="Normal 5 5 4 2" xfId="35570" xr:uid="{00000000-0005-0000-0000-00001F8B0000}"/>
    <cellStyle name="Normal 5 5 4 2 2" xfId="35571" xr:uid="{00000000-0005-0000-0000-0000208B0000}"/>
    <cellStyle name="Normal 5 5 4 2 3" xfId="35572" xr:uid="{00000000-0005-0000-0000-0000218B0000}"/>
    <cellStyle name="Normal 5 5 4 3" xfId="35573" xr:uid="{00000000-0005-0000-0000-0000228B0000}"/>
    <cellStyle name="Normal 5 5 4 4" xfId="35574" xr:uid="{00000000-0005-0000-0000-0000238B0000}"/>
    <cellStyle name="Normal 5 5 4_Lcc_inputs" xfId="35575" xr:uid="{00000000-0005-0000-0000-0000248B0000}"/>
    <cellStyle name="Normal 5 5 5" xfId="35576" xr:uid="{00000000-0005-0000-0000-0000258B0000}"/>
    <cellStyle name="Normal 5 5 5 2" xfId="35577" xr:uid="{00000000-0005-0000-0000-0000268B0000}"/>
    <cellStyle name="Normal 5 5 5 3" xfId="35578" xr:uid="{00000000-0005-0000-0000-0000278B0000}"/>
    <cellStyle name="Normal 5 5 6" xfId="35579" xr:uid="{00000000-0005-0000-0000-0000288B0000}"/>
    <cellStyle name="Normal 5 5 6 2" xfId="35580" xr:uid="{00000000-0005-0000-0000-0000298B0000}"/>
    <cellStyle name="Normal 5 5 7" xfId="35581" xr:uid="{00000000-0005-0000-0000-00002A8B0000}"/>
    <cellStyle name="Normal 5 5 8" xfId="35582" xr:uid="{00000000-0005-0000-0000-00002B8B0000}"/>
    <cellStyle name="Normal 5 5_Lcc_inputs" xfId="35583" xr:uid="{00000000-0005-0000-0000-00002C8B0000}"/>
    <cellStyle name="Normal 5 6" xfId="35584" xr:uid="{00000000-0005-0000-0000-00002D8B0000}"/>
    <cellStyle name="Normal 5 6 2" xfId="35585" xr:uid="{00000000-0005-0000-0000-00002E8B0000}"/>
    <cellStyle name="Normal 5 6 2 2" xfId="35586" xr:uid="{00000000-0005-0000-0000-00002F8B0000}"/>
    <cellStyle name="Normal 5 6 2 3" xfId="35587" xr:uid="{00000000-0005-0000-0000-0000308B0000}"/>
    <cellStyle name="Normal 5 6 2 4" xfId="35588" xr:uid="{00000000-0005-0000-0000-0000318B0000}"/>
    <cellStyle name="Normal 5 6 3" xfId="35589" xr:uid="{00000000-0005-0000-0000-0000328B0000}"/>
    <cellStyle name="Normal 5 6 3 2" xfId="35590" xr:uid="{00000000-0005-0000-0000-0000338B0000}"/>
    <cellStyle name="Normal 5 6 4" xfId="35591" xr:uid="{00000000-0005-0000-0000-0000348B0000}"/>
    <cellStyle name="Normal 5 6_Lcc_inputs" xfId="35592" xr:uid="{00000000-0005-0000-0000-0000358B0000}"/>
    <cellStyle name="Normal 5 7" xfId="35593" xr:uid="{00000000-0005-0000-0000-0000368B0000}"/>
    <cellStyle name="Normal 5 7 2" xfId="35594" xr:uid="{00000000-0005-0000-0000-0000378B0000}"/>
    <cellStyle name="Normal 5 7 2 2" xfId="35595" xr:uid="{00000000-0005-0000-0000-0000388B0000}"/>
    <cellStyle name="Normal 5 7 2 3" xfId="35596" xr:uid="{00000000-0005-0000-0000-0000398B0000}"/>
    <cellStyle name="Normal 5 7 3" xfId="35597" xr:uid="{00000000-0005-0000-0000-00003A8B0000}"/>
    <cellStyle name="Normal 5 7 3 2" xfId="35598" xr:uid="{00000000-0005-0000-0000-00003B8B0000}"/>
    <cellStyle name="Normal 5 7 4" xfId="35599" xr:uid="{00000000-0005-0000-0000-00003C8B0000}"/>
    <cellStyle name="Normal 5 7_Lcc_inputs" xfId="35600" xr:uid="{00000000-0005-0000-0000-00003D8B0000}"/>
    <cellStyle name="Normal 5 8" xfId="35601" xr:uid="{00000000-0005-0000-0000-00003E8B0000}"/>
    <cellStyle name="Normal 5 8 2" xfId="35602" xr:uid="{00000000-0005-0000-0000-00003F8B0000}"/>
    <cellStyle name="Normal 5 8 2 2" xfId="35603" xr:uid="{00000000-0005-0000-0000-0000408B0000}"/>
    <cellStyle name="Normal 5 8 3" xfId="35604" xr:uid="{00000000-0005-0000-0000-0000418B0000}"/>
    <cellStyle name="Normal 5 9" xfId="35605" xr:uid="{00000000-0005-0000-0000-0000428B0000}"/>
    <cellStyle name="Normal 5 9 2" xfId="35606" xr:uid="{00000000-0005-0000-0000-0000438B0000}"/>
    <cellStyle name="Normal 5 9 2 2" xfId="35607" xr:uid="{00000000-0005-0000-0000-0000448B0000}"/>
    <cellStyle name="Normal 5 9 3" xfId="35608" xr:uid="{00000000-0005-0000-0000-0000458B0000}"/>
    <cellStyle name="Normal 5_Lcc_inputs" xfId="35609" xr:uid="{00000000-0005-0000-0000-0000468B0000}"/>
    <cellStyle name="Normal 50" xfId="35610" xr:uid="{00000000-0005-0000-0000-0000478B0000}"/>
    <cellStyle name="Normal 50 10" xfId="35611" xr:uid="{00000000-0005-0000-0000-0000488B0000}"/>
    <cellStyle name="Normal 50 10 2" xfId="35612" xr:uid="{00000000-0005-0000-0000-0000498B0000}"/>
    <cellStyle name="Normal 50 10 2 2" xfId="35613" xr:uid="{00000000-0005-0000-0000-00004A8B0000}"/>
    <cellStyle name="Normal 50 10 2 2 2" xfId="35614" xr:uid="{00000000-0005-0000-0000-00004B8B0000}"/>
    <cellStyle name="Normal 50 10 2 2 3" xfId="35615" xr:uid="{00000000-0005-0000-0000-00004C8B0000}"/>
    <cellStyle name="Normal 50 10 2 3" xfId="35616" xr:uid="{00000000-0005-0000-0000-00004D8B0000}"/>
    <cellStyle name="Normal 50 10 2 4" xfId="35617" xr:uid="{00000000-0005-0000-0000-00004E8B0000}"/>
    <cellStyle name="Normal 50 10 2_Lcc_inputs" xfId="35618" xr:uid="{00000000-0005-0000-0000-00004F8B0000}"/>
    <cellStyle name="Normal 50 10 3" xfId="35619" xr:uid="{00000000-0005-0000-0000-0000508B0000}"/>
    <cellStyle name="Normal 50 10 3 2" xfId="35620" xr:uid="{00000000-0005-0000-0000-0000518B0000}"/>
    <cellStyle name="Normal 50 10 3 2 2" xfId="35621" xr:uid="{00000000-0005-0000-0000-0000528B0000}"/>
    <cellStyle name="Normal 50 10 3 3" xfId="35622" xr:uid="{00000000-0005-0000-0000-0000538B0000}"/>
    <cellStyle name="Normal 50 10 4" xfId="35623" xr:uid="{00000000-0005-0000-0000-0000548B0000}"/>
    <cellStyle name="Normal 50 10 4 2" xfId="35624" xr:uid="{00000000-0005-0000-0000-0000558B0000}"/>
    <cellStyle name="Normal 50 10 5" xfId="35625" xr:uid="{00000000-0005-0000-0000-0000568B0000}"/>
    <cellStyle name="Normal 50 10 6" xfId="35626" xr:uid="{00000000-0005-0000-0000-0000578B0000}"/>
    <cellStyle name="Normal 50 10 7" xfId="35627" xr:uid="{00000000-0005-0000-0000-0000588B0000}"/>
    <cellStyle name="Normal 50 10_Lcc_inputs" xfId="35628" xr:uid="{00000000-0005-0000-0000-0000598B0000}"/>
    <cellStyle name="Normal 50 11" xfId="35629" xr:uid="{00000000-0005-0000-0000-00005A8B0000}"/>
    <cellStyle name="Normal 50 11 2" xfId="35630" xr:uid="{00000000-0005-0000-0000-00005B8B0000}"/>
    <cellStyle name="Normal 50 11 2 2" xfId="35631" xr:uid="{00000000-0005-0000-0000-00005C8B0000}"/>
    <cellStyle name="Normal 50 11 2 3" xfId="35632" xr:uid="{00000000-0005-0000-0000-00005D8B0000}"/>
    <cellStyle name="Normal 50 11 3" xfId="35633" xr:uid="{00000000-0005-0000-0000-00005E8B0000}"/>
    <cellStyle name="Normal 50 11 3 2" xfId="35634" xr:uid="{00000000-0005-0000-0000-00005F8B0000}"/>
    <cellStyle name="Normal 50 11 4" xfId="35635" xr:uid="{00000000-0005-0000-0000-0000608B0000}"/>
    <cellStyle name="Normal 50 11 5" xfId="35636" xr:uid="{00000000-0005-0000-0000-0000618B0000}"/>
    <cellStyle name="Normal 50 11_Lcc_inputs" xfId="35637" xr:uid="{00000000-0005-0000-0000-0000628B0000}"/>
    <cellStyle name="Normal 50 12" xfId="35638" xr:uid="{00000000-0005-0000-0000-0000638B0000}"/>
    <cellStyle name="Normal 50 12 2" xfId="35639" xr:uid="{00000000-0005-0000-0000-0000648B0000}"/>
    <cellStyle name="Normal 50 12 2 2" xfId="35640" xr:uid="{00000000-0005-0000-0000-0000658B0000}"/>
    <cellStyle name="Normal 50 12 2 3" xfId="35641" xr:uid="{00000000-0005-0000-0000-0000668B0000}"/>
    <cellStyle name="Normal 50 12 3" xfId="35642" xr:uid="{00000000-0005-0000-0000-0000678B0000}"/>
    <cellStyle name="Normal 50 12 4" xfId="35643" xr:uid="{00000000-0005-0000-0000-0000688B0000}"/>
    <cellStyle name="Normal 50 12_Lcc_inputs" xfId="35644" xr:uid="{00000000-0005-0000-0000-0000698B0000}"/>
    <cellStyle name="Normal 50 13" xfId="35645" xr:uid="{00000000-0005-0000-0000-00006A8B0000}"/>
    <cellStyle name="Normal 50 13 2" xfId="35646" xr:uid="{00000000-0005-0000-0000-00006B8B0000}"/>
    <cellStyle name="Normal 50 13 3" xfId="35647" xr:uid="{00000000-0005-0000-0000-00006C8B0000}"/>
    <cellStyle name="Normal 50 14" xfId="35648" xr:uid="{00000000-0005-0000-0000-00006D8B0000}"/>
    <cellStyle name="Normal 50 14 2" xfId="35649" xr:uid="{00000000-0005-0000-0000-00006E8B0000}"/>
    <cellStyle name="Normal 50 15" xfId="35650" xr:uid="{00000000-0005-0000-0000-00006F8B0000}"/>
    <cellStyle name="Normal 50 16" xfId="35651" xr:uid="{00000000-0005-0000-0000-0000708B0000}"/>
    <cellStyle name="Normal 50 2" xfId="35652" xr:uid="{00000000-0005-0000-0000-0000718B0000}"/>
    <cellStyle name="Normal 50 2 10" xfId="35653" xr:uid="{00000000-0005-0000-0000-0000728B0000}"/>
    <cellStyle name="Normal 50 2 2" xfId="35654" xr:uid="{00000000-0005-0000-0000-0000738B0000}"/>
    <cellStyle name="Normal 50 2 2 2" xfId="35655" xr:uid="{00000000-0005-0000-0000-0000748B0000}"/>
    <cellStyle name="Normal 50 2 2 2 2" xfId="35656" xr:uid="{00000000-0005-0000-0000-0000758B0000}"/>
    <cellStyle name="Normal 50 2 2 2 2 2" xfId="35657" xr:uid="{00000000-0005-0000-0000-0000768B0000}"/>
    <cellStyle name="Normal 50 2 2 2 2 2 2" xfId="35658" xr:uid="{00000000-0005-0000-0000-0000778B0000}"/>
    <cellStyle name="Normal 50 2 2 2 2 3" xfId="35659" xr:uid="{00000000-0005-0000-0000-0000788B0000}"/>
    <cellStyle name="Normal 50 2 2 2 3" xfId="35660" xr:uid="{00000000-0005-0000-0000-0000798B0000}"/>
    <cellStyle name="Normal 50 2 2 2 3 2" xfId="35661" xr:uid="{00000000-0005-0000-0000-00007A8B0000}"/>
    <cellStyle name="Normal 50 2 2 2 3 2 2" xfId="35662" xr:uid="{00000000-0005-0000-0000-00007B8B0000}"/>
    <cellStyle name="Normal 50 2 2 2 3 3" xfId="35663" xr:uid="{00000000-0005-0000-0000-00007C8B0000}"/>
    <cellStyle name="Normal 50 2 2 2 4" xfId="35664" xr:uid="{00000000-0005-0000-0000-00007D8B0000}"/>
    <cellStyle name="Normal 50 2 2 2 4 2" xfId="35665" xr:uid="{00000000-0005-0000-0000-00007E8B0000}"/>
    <cellStyle name="Normal 50 2 2 2 5" xfId="35666" xr:uid="{00000000-0005-0000-0000-00007F8B0000}"/>
    <cellStyle name="Normal 50 2 2 2_Lcc_inputs" xfId="35667" xr:uid="{00000000-0005-0000-0000-0000808B0000}"/>
    <cellStyle name="Normal 50 2 2 3" xfId="35668" xr:uid="{00000000-0005-0000-0000-0000818B0000}"/>
    <cellStyle name="Normal 50 2 2 3 2" xfId="35669" xr:uid="{00000000-0005-0000-0000-0000828B0000}"/>
    <cellStyle name="Normal 50 2 2 3 2 2" xfId="35670" xr:uid="{00000000-0005-0000-0000-0000838B0000}"/>
    <cellStyle name="Normal 50 2 2 3 2 3" xfId="35671" xr:uid="{00000000-0005-0000-0000-0000848B0000}"/>
    <cellStyle name="Normal 50 2 2 3 3" xfId="35672" xr:uid="{00000000-0005-0000-0000-0000858B0000}"/>
    <cellStyle name="Normal 50 2 2 3 4" xfId="35673" xr:uid="{00000000-0005-0000-0000-0000868B0000}"/>
    <cellStyle name="Normal 50 2 2 3_Lcc_inputs" xfId="35674" xr:uid="{00000000-0005-0000-0000-0000878B0000}"/>
    <cellStyle name="Normal 50 2 2 4" xfId="35675" xr:uid="{00000000-0005-0000-0000-0000888B0000}"/>
    <cellStyle name="Normal 50 2 2 4 2" xfId="35676" xr:uid="{00000000-0005-0000-0000-0000898B0000}"/>
    <cellStyle name="Normal 50 2 2 4 2 2" xfId="35677" xr:uid="{00000000-0005-0000-0000-00008A8B0000}"/>
    <cellStyle name="Normal 50 2 2 4 3" xfId="35678" xr:uid="{00000000-0005-0000-0000-00008B8B0000}"/>
    <cellStyle name="Normal 50 2 2 5" xfId="35679" xr:uid="{00000000-0005-0000-0000-00008C8B0000}"/>
    <cellStyle name="Normal 50 2 2 5 2" xfId="35680" xr:uid="{00000000-0005-0000-0000-00008D8B0000}"/>
    <cellStyle name="Normal 50 2 2 6" xfId="35681" xr:uid="{00000000-0005-0000-0000-00008E8B0000}"/>
    <cellStyle name="Normal 50 2 2 7" xfId="35682" xr:uid="{00000000-0005-0000-0000-00008F8B0000}"/>
    <cellStyle name="Normal 50 2 2 8" xfId="35683" xr:uid="{00000000-0005-0000-0000-0000908B0000}"/>
    <cellStyle name="Normal 50 2 2_Lcc_inputs" xfId="35684" xr:uid="{00000000-0005-0000-0000-0000918B0000}"/>
    <cellStyle name="Normal 50 2 3" xfId="35685" xr:uid="{00000000-0005-0000-0000-0000928B0000}"/>
    <cellStyle name="Normal 50 2 3 2" xfId="35686" xr:uid="{00000000-0005-0000-0000-0000938B0000}"/>
    <cellStyle name="Normal 50 2 3 2 2" xfId="35687" xr:uid="{00000000-0005-0000-0000-0000948B0000}"/>
    <cellStyle name="Normal 50 2 3 2 2 2" xfId="35688" xr:uid="{00000000-0005-0000-0000-0000958B0000}"/>
    <cellStyle name="Normal 50 2 3 2 2 3" xfId="35689" xr:uid="{00000000-0005-0000-0000-0000968B0000}"/>
    <cellStyle name="Normal 50 2 3 2 3" xfId="35690" xr:uid="{00000000-0005-0000-0000-0000978B0000}"/>
    <cellStyle name="Normal 50 2 3 2 4" xfId="35691" xr:uid="{00000000-0005-0000-0000-0000988B0000}"/>
    <cellStyle name="Normal 50 2 3 2_Lcc_inputs" xfId="35692" xr:uid="{00000000-0005-0000-0000-0000998B0000}"/>
    <cellStyle name="Normal 50 2 3 3" xfId="35693" xr:uid="{00000000-0005-0000-0000-00009A8B0000}"/>
    <cellStyle name="Normal 50 2 3 3 2" xfId="35694" xr:uid="{00000000-0005-0000-0000-00009B8B0000}"/>
    <cellStyle name="Normal 50 2 3 3 2 2" xfId="35695" xr:uid="{00000000-0005-0000-0000-00009C8B0000}"/>
    <cellStyle name="Normal 50 2 3 3 3" xfId="35696" xr:uid="{00000000-0005-0000-0000-00009D8B0000}"/>
    <cellStyle name="Normal 50 2 3 4" xfId="35697" xr:uid="{00000000-0005-0000-0000-00009E8B0000}"/>
    <cellStyle name="Normal 50 2 3 4 2" xfId="35698" xr:uid="{00000000-0005-0000-0000-00009F8B0000}"/>
    <cellStyle name="Normal 50 2 3 5" xfId="35699" xr:uid="{00000000-0005-0000-0000-0000A08B0000}"/>
    <cellStyle name="Normal 50 2 3 6" xfId="35700" xr:uid="{00000000-0005-0000-0000-0000A18B0000}"/>
    <cellStyle name="Normal 50 2 3 7" xfId="35701" xr:uid="{00000000-0005-0000-0000-0000A28B0000}"/>
    <cellStyle name="Normal 50 2 3_Lcc_inputs" xfId="35702" xr:uid="{00000000-0005-0000-0000-0000A38B0000}"/>
    <cellStyle name="Normal 50 2 4" xfId="35703" xr:uid="{00000000-0005-0000-0000-0000A48B0000}"/>
    <cellStyle name="Normal 50 2 4 2" xfId="35704" xr:uid="{00000000-0005-0000-0000-0000A58B0000}"/>
    <cellStyle name="Normal 50 2 4 2 2" xfId="35705" xr:uid="{00000000-0005-0000-0000-0000A68B0000}"/>
    <cellStyle name="Normal 50 2 4 2 3" xfId="35706" xr:uid="{00000000-0005-0000-0000-0000A78B0000}"/>
    <cellStyle name="Normal 50 2 4 3" xfId="35707" xr:uid="{00000000-0005-0000-0000-0000A88B0000}"/>
    <cellStyle name="Normal 50 2 4 3 2" xfId="35708" xr:uid="{00000000-0005-0000-0000-0000A98B0000}"/>
    <cellStyle name="Normal 50 2 4 4" xfId="35709" xr:uid="{00000000-0005-0000-0000-0000AA8B0000}"/>
    <cellStyle name="Normal 50 2 4 5" xfId="35710" xr:uid="{00000000-0005-0000-0000-0000AB8B0000}"/>
    <cellStyle name="Normal 50 2 4_Lcc_inputs" xfId="35711" xr:uid="{00000000-0005-0000-0000-0000AC8B0000}"/>
    <cellStyle name="Normal 50 2 5" xfId="35712" xr:uid="{00000000-0005-0000-0000-0000AD8B0000}"/>
    <cellStyle name="Normal 50 2 5 2" xfId="35713" xr:uid="{00000000-0005-0000-0000-0000AE8B0000}"/>
    <cellStyle name="Normal 50 2 5 2 2" xfId="35714" xr:uid="{00000000-0005-0000-0000-0000AF8B0000}"/>
    <cellStyle name="Normal 50 2 5 2 3" xfId="35715" xr:uid="{00000000-0005-0000-0000-0000B08B0000}"/>
    <cellStyle name="Normal 50 2 5 3" xfId="35716" xr:uid="{00000000-0005-0000-0000-0000B18B0000}"/>
    <cellStyle name="Normal 50 2 5 3 2" xfId="35717" xr:uid="{00000000-0005-0000-0000-0000B28B0000}"/>
    <cellStyle name="Normal 50 2 5 4" xfId="35718" xr:uid="{00000000-0005-0000-0000-0000B38B0000}"/>
    <cellStyle name="Normal 50 2 5 5" xfId="35719" xr:uid="{00000000-0005-0000-0000-0000B48B0000}"/>
    <cellStyle name="Normal 50 2 5_Lcc_inputs" xfId="35720" xr:uid="{00000000-0005-0000-0000-0000B58B0000}"/>
    <cellStyle name="Normal 50 2 6" xfId="35721" xr:uid="{00000000-0005-0000-0000-0000B68B0000}"/>
    <cellStyle name="Normal 50 2 6 2" xfId="35722" xr:uid="{00000000-0005-0000-0000-0000B78B0000}"/>
    <cellStyle name="Normal 50 2 6 2 2" xfId="35723" xr:uid="{00000000-0005-0000-0000-0000B88B0000}"/>
    <cellStyle name="Normal 50 2 6 3" xfId="35724" xr:uid="{00000000-0005-0000-0000-0000B98B0000}"/>
    <cellStyle name="Normal 50 2 6 4" xfId="35725" xr:uid="{00000000-0005-0000-0000-0000BA8B0000}"/>
    <cellStyle name="Normal 50 2 6_Lcc_inputs" xfId="35726" xr:uid="{00000000-0005-0000-0000-0000BB8B0000}"/>
    <cellStyle name="Normal 50 2 7" xfId="35727" xr:uid="{00000000-0005-0000-0000-0000BC8B0000}"/>
    <cellStyle name="Normal 50 2 7 2" xfId="35728" xr:uid="{00000000-0005-0000-0000-0000BD8B0000}"/>
    <cellStyle name="Normal 50 2 7 3" xfId="35729" xr:uid="{00000000-0005-0000-0000-0000BE8B0000}"/>
    <cellStyle name="Normal 50 2 8" xfId="35730" xr:uid="{00000000-0005-0000-0000-0000BF8B0000}"/>
    <cellStyle name="Normal 50 2 8 2" xfId="35731" xr:uid="{00000000-0005-0000-0000-0000C08B0000}"/>
    <cellStyle name="Normal 50 2 9" xfId="35732" xr:uid="{00000000-0005-0000-0000-0000C18B0000}"/>
    <cellStyle name="Normal 50 2_Lcc_inputs" xfId="35733" xr:uid="{00000000-0005-0000-0000-0000C28B0000}"/>
    <cellStyle name="Normal 50 3" xfId="35734" xr:uid="{00000000-0005-0000-0000-0000C38B0000}"/>
    <cellStyle name="Normal 50 3 2" xfId="35735" xr:uid="{00000000-0005-0000-0000-0000C48B0000}"/>
    <cellStyle name="Normal 50 3 2 2" xfId="35736" xr:uid="{00000000-0005-0000-0000-0000C58B0000}"/>
    <cellStyle name="Normal 50 3 2 2 2" xfId="35737" xr:uid="{00000000-0005-0000-0000-0000C68B0000}"/>
    <cellStyle name="Normal 50 3 2 2 2 2" xfId="35738" xr:uid="{00000000-0005-0000-0000-0000C78B0000}"/>
    <cellStyle name="Normal 50 3 2 2 2 2 2" xfId="35739" xr:uid="{00000000-0005-0000-0000-0000C88B0000}"/>
    <cellStyle name="Normal 50 3 2 2 2 3" xfId="35740" xr:uid="{00000000-0005-0000-0000-0000C98B0000}"/>
    <cellStyle name="Normal 50 3 2 2 3" xfId="35741" xr:uid="{00000000-0005-0000-0000-0000CA8B0000}"/>
    <cellStyle name="Normal 50 3 2 2 3 2" xfId="35742" xr:uid="{00000000-0005-0000-0000-0000CB8B0000}"/>
    <cellStyle name="Normal 50 3 2 2 3 2 2" xfId="35743" xr:uid="{00000000-0005-0000-0000-0000CC8B0000}"/>
    <cellStyle name="Normal 50 3 2 2 3 3" xfId="35744" xr:uid="{00000000-0005-0000-0000-0000CD8B0000}"/>
    <cellStyle name="Normal 50 3 2 2 4" xfId="35745" xr:uid="{00000000-0005-0000-0000-0000CE8B0000}"/>
    <cellStyle name="Normal 50 3 2 2 4 2" xfId="35746" xr:uid="{00000000-0005-0000-0000-0000CF8B0000}"/>
    <cellStyle name="Normal 50 3 2 2 5" xfId="35747" xr:uid="{00000000-0005-0000-0000-0000D08B0000}"/>
    <cellStyle name="Normal 50 3 2 2_Lcc_inputs" xfId="35748" xr:uid="{00000000-0005-0000-0000-0000D18B0000}"/>
    <cellStyle name="Normal 50 3 2 3" xfId="35749" xr:uid="{00000000-0005-0000-0000-0000D28B0000}"/>
    <cellStyle name="Normal 50 3 2 3 2" xfId="35750" xr:uid="{00000000-0005-0000-0000-0000D38B0000}"/>
    <cellStyle name="Normal 50 3 2 3 2 2" xfId="35751" xr:uid="{00000000-0005-0000-0000-0000D48B0000}"/>
    <cellStyle name="Normal 50 3 2 3 2 3" xfId="35752" xr:uid="{00000000-0005-0000-0000-0000D58B0000}"/>
    <cellStyle name="Normal 50 3 2 3 3" xfId="35753" xr:uid="{00000000-0005-0000-0000-0000D68B0000}"/>
    <cellStyle name="Normal 50 3 2 3 4" xfId="35754" xr:uid="{00000000-0005-0000-0000-0000D78B0000}"/>
    <cellStyle name="Normal 50 3 2 3_Lcc_inputs" xfId="35755" xr:uid="{00000000-0005-0000-0000-0000D88B0000}"/>
    <cellStyle name="Normal 50 3 2 4" xfId="35756" xr:uid="{00000000-0005-0000-0000-0000D98B0000}"/>
    <cellStyle name="Normal 50 3 2 4 2" xfId="35757" xr:uid="{00000000-0005-0000-0000-0000DA8B0000}"/>
    <cellStyle name="Normal 50 3 2 4 2 2" xfId="35758" xr:uid="{00000000-0005-0000-0000-0000DB8B0000}"/>
    <cellStyle name="Normal 50 3 2 4 3" xfId="35759" xr:uid="{00000000-0005-0000-0000-0000DC8B0000}"/>
    <cellStyle name="Normal 50 3 2 5" xfId="35760" xr:uid="{00000000-0005-0000-0000-0000DD8B0000}"/>
    <cellStyle name="Normal 50 3 2 5 2" xfId="35761" xr:uid="{00000000-0005-0000-0000-0000DE8B0000}"/>
    <cellStyle name="Normal 50 3 2 6" xfId="35762" xr:uid="{00000000-0005-0000-0000-0000DF8B0000}"/>
    <cellStyle name="Normal 50 3 2 7" xfId="35763" xr:uid="{00000000-0005-0000-0000-0000E08B0000}"/>
    <cellStyle name="Normal 50 3 2 8" xfId="35764" xr:uid="{00000000-0005-0000-0000-0000E18B0000}"/>
    <cellStyle name="Normal 50 3 2_Lcc_inputs" xfId="35765" xr:uid="{00000000-0005-0000-0000-0000E28B0000}"/>
    <cellStyle name="Normal 50 3 3" xfId="35766" xr:uid="{00000000-0005-0000-0000-0000E38B0000}"/>
    <cellStyle name="Normal 50 3 3 2" xfId="35767" xr:uid="{00000000-0005-0000-0000-0000E48B0000}"/>
    <cellStyle name="Normal 50 3 3 2 2" xfId="35768" xr:uid="{00000000-0005-0000-0000-0000E58B0000}"/>
    <cellStyle name="Normal 50 3 3 2 2 2" xfId="35769" xr:uid="{00000000-0005-0000-0000-0000E68B0000}"/>
    <cellStyle name="Normal 50 3 3 2 2 3" xfId="35770" xr:uid="{00000000-0005-0000-0000-0000E78B0000}"/>
    <cellStyle name="Normal 50 3 3 2 3" xfId="35771" xr:uid="{00000000-0005-0000-0000-0000E88B0000}"/>
    <cellStyle name="Normal 50 3 3 2 4" xfId="35772" xr:uid="{00000000-0005-0000-0000-0000E98B0000}"/>
    <cellStyle name="Normal 50 3 3 2_Lcc_inputs" xfId="35773" xr:uid="{00000000-0005-0000-0000-0000EA8B0000}"/>
    <cellStyle name="Normal 50 3 3 3" xfId="35774" xr:uid="{00000000-0005-0000-0000-0000EB8B0000}"/>
    <cellStyle name="Normal 50 3 3 3 2" xfId="35775" xr:uid="{00000000-0005-0000-0000-0000EC8B0000}"/>
    <cellStyle name="Normal 50 3 3 3 2 2" xfId="35776" xr:uid="{00000000-0005-0000-0000-0000ED8B0000}"/>
    <cellStyle name="Normal 50 3 3 3 3" xfId="35777" xr:uid="{00000000-0005-0000-0000-0000EE8B0000}"/>
    <cellStyle name="Normal 50 3 3 4" xfId="35778" xr:uid="{00000000-0005-0000-0000-0000EF8B0000}"/>
    <cellStyle name="Normal 50 3 3 4 2" xfId="35779" xr:uid="{00000000-0005-0000-0000-0000F08B0000}"/>
    <cellStyle name="Normal 50 3 3 5" xfId="35780" xr:uid="{00000000-0005-0000-0000-0000F18B0000}"/>
    <cellStyle name="Normal 50 3 3 6" xfId="35781" xr:uid="{00000000-0005-0000-0000-0000F28B0000}"/>
    <cellStyle name="Normal 50 3 3 7" xfId="35782" xr:uid="{00000000-0005-0000-0000-0000F38B0000}"/>
    <cellStyle name="Normal 50 3 3_Lcc_inputs" xfId="35783" xr:uid="{00000000-0005-0000-0000-0000F48B0000}"/>
    <cellStyle name="Normal 50 3 4" xfId="35784" xr:uid="{00000000-0005-0000-0000-0000F58B0000}"/>
    <cellStyle name="Normal 50 3 4 2" xfId="35785" xr:uid="{00000000-0005-0000-0000-0000F68B0000}"/>
    <cellStyle name="Normal 50 3 4 2 2" xfId="35786" xr:uid="{00000000-0005-0000-0000-0000F78B0000}"/>
    <cellStyle name="Normal 50 3 4 2 3" xfId="35787" xr:uid="{00000000-0005-0000-0000-0000F88B0000}"/>
    <cellStyle name="Normal 50 3 4 3" xfId="35788" xr:uid="{00000000-0005-0000-0000-0000F98B0000}"/>
    <cellStyle name="Normal 50 3 4 3 2" xfId="35789" xr:uid="{00000000-0005-0000-0000-0000FA8B0000}"/>
    <cellStyle name="Normal 50 3 4 4" xfId="35790" xr:uid="{00000000-0005-0000-0000-0000FB8B0000}"/>
    <cellStyle name="Normal 50 3 4 5" xfId="35791" xr:uid="{00000000-0005-0000-0000-0000FC8B0000}"/>
    <cellStyle name="Normal 50 3 4_Lcc_inputs" xfId="35792" xr:uid="{00000000-0005-0000-0000-0000FD8B0000}"/>
    <cellStyle name="Normal 50 3 5" xfId="35793" xr:uid="{00000000-0005-0000-0000-0000FE8B0000}"/>
    <cellStyle name="Normal 50 3 5 2" xfId="35794" xr:uid="{00000000-0005-0000-0000-0000FF8B0000}"/>
    <cellStyle name="Normal 50 3 5 2 2" xfId="35795" xr:uid="{00000000-0005-0000-0000-0000008C0000}"/>
    <cellStyle name="Normal 50 3 5 2 3" xfId="35796" xr:uid="{00000000-0005-0000-0000-0000018C0000}"/>
    <cellStyle name="Normal 50 3 5 3" xfId="35797" xr:uid="{00000000-0005-0000-0000-0000028C0000}"/>
    <cellStyle name="Normal 50 3 5 4" xfId="35798" xr:uid="{00000000-0005-0000-0000-0000038C0000}"/>
    <cellStyle name="Normal 50 3 5_Lcc_inputs" xfId="35799" xr:uid="{00000000-0005-0000-0000-0000048C0000}"/>
    <cellStyle name="Normal 50 3 6" xfId="35800" xr:uid="{00000000-0005-0000-0000-0000058C0000}"/>
    <cellStyle name="Normal 50 3 6 2" xfId="35801" xr:uid="{00000000-0005-0000-0000-0000068C0000}"/>
    <cellStyle name="Normal 50 3 6 3" xfId="35802" xr:uid="{00000000-0005-0000-0000-0000078C0000}"/>
    <cellStyle name="Normal 50 3 7" xfId="35803" xr:uid="{00000000-0005-0000-0000-0000088C0000}"/>
    <cellStyle name="Normal 50 3 7 2" xfId="35804" xr:uid="{00000000-0005-0000-0000-0000098C0000}"/>
    <cellStyle name="Normal 50 3 8" xfId="35805" xr:uid="{00000000-0005-0000-0000-00000A8C0000}"/>
    <cellStyle name="Normal 50 3 9" xfId="35806" xr:uid="{00000000-0005-0000-0000-00000B8C0000}"/>
    <cellStyle name="Normal 50 3_Lcc_inputs" xfId="35807" xr:uid="{00000000-0005-0000-0000-00000C8C0000}"/>
    <cellStyle name="Normal 50 4" xfId="35808" xr:uid="{00000000-0005-0000-0000-00000D8C0000}"/>
    <cellStyle name="Normal 50 4 2" xfId="35809" xr:uid="{00000000-0005-0000-0000-00000E8C0000}"/>
    <cellStyle name="Normal 50 4 2 2" xfId="35810" xr:uid="{00000000-0005-0000-0000-00000F8C0000}"/>
    <cellStyle name="Normal 50 4 2 2 2" xfId="35811" xr:uid="{00000000-0005-0000-0000-0000108C0000}"/>
    <cellStyle name="Normal 50 4 2 2 2 2" xfId="35812" xr:uid="{00000000-0005-0000-0000-0000118C0000}"/>
    <cellStyle name="Normal 50 4 2 2 2 2 2" xfId="35813" xr:uid="{00000000-0005-0000-0000-0000128C0000}"/>
    <cellStyle name="Normal 50 4 2 2 2 3" xfId="35814" xr:uid="{00000000-0005-0000-0000-0000138C0000}"/>
    <cellStyle name="Normal 50 4 2 2 3" xfId="35815" xr:uid="{00000000-0005-0000-0000-0000148C0000}"/>
    <cellStyle name="Normal 50 4 2 2 3 2" xfId="35816" xr:uid="{00000000-0005-0000-0000-0000158C0000}"/>
    <cellStyle name="Normal 50 4 2 2 3 2 2" xfId="35817" xr:uid="{00000000-0005-0000-0000-0000168C0000}"/>
    <cellStyle name="Normal 50 4 2 2 3 3" xfId="35818" xr:uid="{00000000-0005-0000-0000-0000178C0000}"/>
    <cellStyle name="Normal 50 4 2 2 4" xfId="35819" xr:uid="{00000000-0005-0000-0000-0000188C0000}"/>
    <cellStyle name="Normal 50 4 2 2 4 2" xfId="35820" xr:uid="{00000000-0005-0000-0000-0000198C0000}"/>
    <cellStyle name="Normal 50 4 2 2 5" xfId="35821" xr:uid="{00000000-0005-0000-0000-00001A8C0000}"/>
    <cellStyle name="Normal 50 4 2 2_Lcc_inputs" xfId="35822" xr:uid="{00000000-0005-0000-0000-00001B8C0000}"/>
    <cellStyle name="Normal 50 4 2 3" xfId="35823" xr:uid="{00000000-0005-0000-0000-00001C8C0000}"/>
    <cellStyle name="Normal 50 4 2 3 2" xfId="35824" xr:uid="{00000000-0005-0000-0000-00001D8C0000}"/>
    <cellStyle name="Normal 50 4 2 3 2 2" xfId="35825" xr:uid="{00000000-0005-0000-0000-00001E8C0000}"/>
    <cellStyle name="Normal 50 4 2 3 2 3" xfId="35826" xr:uid="{00000000-0005-0000-0000-00001F8C0000}"/>
    <cellStyle name="Normal 50 4 2 3 3" xfId="35827" xr:uid="{00000000-0005-0000-0000-0000208C0000}"/>
    <cellStyle name="Normal 50 4 2 3 4" xfId="35828" xr:uid="{00000000-0005-0000-0000-0000218C0000}"/>
    <cellStyle name="Normal 50 4 2 3_Lcc_inputs" xfId="35829" xr:uid="{00000000-0005-0000-0000-0000228C0000}"/>
    <cellStyle name="Normal 50 4 2 4" xfId="35830" xr:uid="{00000000-0005-0000-0000-0000238C0000}"/>
    <cellStyle name="Normal 50 4 2 4 2" xfId="35831" xr:uid="{00000000-0005-0000-0000-0000248C0000}"/>
    <cellStyle name="Normal 50 4 2 4 2 2" xfId="35832" xr:uid="{00000000-0005-0000-0000-0000258C0000}"/>
    <cellStyle name="Normal 50 4 2 4 3" xfId="35833" xr:uid="{00000000-0005-0000-0000-0000268C0000}"/>
    <cellStyle name="Normal 50 4 2 5" xfId="35834" xr:uid="{00000000-0005-0000-0000-0000278C0000}"/>
    <cellStyle name="Normal 50 4 2 5 2" xfId="35835" xr:uid="{00000000-0005-0000-0000-0000288C0000}"/>
    <cellStyle name="Normal 50 4 2 6" xfId="35836" xr:uid="{00000000-0005-0000-0000-0000298C0000}"/>
    <cellStyle name="Normal 50 4 2 7" xfId="35837" xr:uid="{00000000-0005-0000-0000-00002A8C0000}"/>
    <cellStyle name="Normal 50 4 2 8" xfId="35838" xr:uid="{00000000-0005-0000-0000-00002B8C0000}"/>
    <cellStyle name="Normal 50 4 2_Lcc_inputs" xfId="35839" xr:uid="{00000000-0005-0000-0000-00002C8C0000}"/>
    <cellStyle name="Normal 50 4 3" xfId="35840" xr:uid="{00000000-0005-0000-0000-00002D8C0000}"/>
    <cellStyle name="Normal 50 4 3 2" xfId="35841" xr:uid="{00000000-0005-0000-0000-00002E8C0000}"/>
    <cellStyle name="Normal 50 4 3 2 2" xfId="35842" xr:uid="{00000000-0005-0000-0000-00002F8C0000}"/>
    <cellStyle name="Normal 50 4 3 2 2 2" xfId="35843" xr:uid="{00000000-0005-0000-0000-0000308C0000}"/>
    <cellStyle name="Normal 50 4 3 2 3" xfId="35844" xr:uid="{00000000-0005-0000-0000-0000318C0000}"/>
    <cellStyle name="Normal 50 4 3 3" xfId="35845" xr:uid="{00000000-0005-0000-0000-0000328C0000}"/>
    <cellStyle name="Normal 50 4 3 3 2" xfId="35846" xr:uid="{00000000-0005-0000-0000-0000338C0000}"/>
    <cellStyle name="Normal 50 4 3 3 2 2" xfId="35847" xr:uid="{00000000-0005-0000-0000-0000348C0000}"/>
    <cellStyle name="Normal 50 4 3 3 3" xfId="35848" xr:uid="{00000000-0005-0000-0000-0000358C0000}"/>
    <cellStyle name="Normal 50 4 3 4" xfId="35849" xr:uid="{00000000-0005-0000-0000-0000368C0000}"/>
    <cellStyle name="Normal 50 4 3 4 2" xfId="35850" xr:uid="{00000000-0005-0000-0000-0000378C0000}"/>
    <cellStyle name="Normal 50 4 3 5" xfId="35851" xr:uid="{00000000-0005-0000-0000-0000388C0000}"/>
    <cellStyle name="Normal 50 4 3_Lcc_inputs" xfId="35852" xr:uid="{00000000-0005-0000-0000-0000398C0000}"/>
    <cellStyle name="Normal 50 4 4" xfId="35853" xr:uid="{00000000-0005-0000-0000-00003A8C0000}"/>
    <cellStyle name="Normal 50 4 4 2" xfId="35854" xr:uid="{00000000-0005-0000-0000-00003B8C0000}"/>
    <cellStyle name="Normal 50 4 4 2 2" xfId="35855" xr:uid="{00000000-0005-0000-0000-00003C8C0000}"/>
    <cellStyle name="Normal 50 4 4 2 3" xfId="35856" xr:uid="{00000000-0005-0000-0000-00003D8C0000}"/>
    <cellStyle name="Normal 50 4 4 3" xfId="35857" xr:uid="{00000000-0005-0000-0000-00003E8C0000}"/>
    <cellStyle name="Normal 50 4 4 4" xfId="35858" xr:uid="{00000000-0005-0000-0000-00003F8C0000}"/>
    <cellStyle name="Normal 50 4 4_Lcc_inputs" xfId="35859" xr:uid="{00000000-0005-0000-0000-0000408C0000}"/>
    <cellStyle name="Normal 50 4 5" xfId="35860" xr:uid="{00000000-0005-0000-0000-0000418C0000}"/>
    <cellStyle name="Normal 50 4 5 2" xfId="35861" xr:uid="{00000000-0005-0000-0000-0000428C0000}"/>
    <cellStyle name="Normal 50 4 5 2 2" xfId="35862" xr:uid="{00000000-0005-0000-0000-0000438C0000}"/>
    <cellStyle name="Normal 50 4 5 3" xfId="35863" xr:uid="{00000000-0005-0000-0000-0000448C0000}"/>
    <cellStyle name="Normal 50 4 6" xfId="35864" xr:uid="{00000000-0005-0000-0000-0000458C0000}"/>
    <cellStyle name="Normal 50 4 6 2" xfId="35865" xr:uid="{00000000-0005-0000-0000-0000468C0000}"/>
    <cellStyle name="Normal 50 4 7" xfId="35866" xr:uid="{00000000-0005-0000-0000-0000478C0000}"/>
    <cellStyle name="Normal 50 4 8" xfId="35867" xr:uid="{00000000-0005-0000-0000-0000488C0000}"/>
    <cellStyle name="Normal 50 4 9" xfId="35868" xr:uid="{00000000-0005-0000-0000-0000498C0000}"/>
    <cellStyle name="Normal 50 4_Lcc_inputs" xfId="35869" xr:uid="{00000000-0005-0000-0000-00004A8C0000}"/>
    <cellStyle name="Normal 50 5" xfId="35870" xr:uid="{00000000-0005-0000-0000-00004B8C0000}"/>
    <cellStyle name="Normal 50 5 2" xfId="35871" xr:uid="{00000000-0005-0000-0000-00004C8C0000}"/>
    <cellStyle name="Normal 50 5 2 2" xfId="35872" xr:uid="{00000000-0005-0000-0000-00004D8C0000}"/>
    <cellStyle name="Normal 50 5 2 2 2" xfId="35873" xr:uid="{00000000-0005-0000-0000-00004E8C0000}"/>
    <cellStyle name="Normal 50 5 2 2 2 2" xfId="35874" xr:uid="{00000000-0005-0000-0000-00004F8C0000}"/>
    <cellStyle name="Normal 50 5 2 2 2 2 2" xfId="35875" xr:uid="{00000000-0005-0000-0000-0000508C0000}"/>
    <cellStyle name="Normal 50 5 2 2 2 3" xfId="35876" xr:uid="{00000000-0005-0000-0000-0000518C0000}"/>
    <cellStyle name="Normal 50 5 2 2 3" xfId="35877" xr:uid="{00000000-0005-0000-0000-0000528C0000}"/>
    <cellStyle name="Normal 50 5 2 2 3 2" xfId="35878" xr:uid="{00000000-0005-0000-0000-0000538C0000}"/>
    <cellStyle name="Normal 50 5 2 2 3 2 2" xfId="35879" xr:uid="{00000000-0005-0000-0000-0000548C0000}"/>
    <cellStyle name="Normal 50 5 2 2 3 3" xfId="35880" xr:uid="{00000000-0005-0000-0000-0000558C0000}"/>
    <cellStyle name="Normal 50 5 2 2 4" xfId="35881" xr:uid="{00000000-0005-0000-0000-0000568C0000}"/>
    <cellStyle name="Normal 50 5 2 2 4 2" xfId="35882" xr:uid="{00000000-0005-0000-0000-0000578C0000}"/>
    <cellStyle name="Normal 50 5 2 2 5" xfId="35883" xr:uid="{00000000-0005-0000-0000-0000588C0000}"/>
    <cellStyle name="Normal 50 5 2 2_Lcc_inputs" xfId="35884" xr:uid="{00000000-0005-0000-0000-0000598C0000}"/>
    <cellStyle name="Normal 50 5 2 3" xfId="35885" xr:uid="{00000000-0005-0000-0000-00005A8C0000}"/>
    <cellStyle name="Normal 50 5 2 3 2" xfId="35886" xr:uid="{00000000-0005-0000-0000-00005B8C0000}"/>
    <cellStyle name="Normal 50 5 2 3 2 2" xfId="35887" xr:uid="{00000000-0005-0000-0000-00005C8C0000}"/>
    <cellStyle name="Normal 50 5 2 3 2 3" xfId="35888" xr:uid="{00000000-0005-0000-0000-00005D8C0000}"/>
    <cellStyle name="Normal 50 5 2 3 3" xfId="35889" xr:uid="{00000000-0005-0000-0000-00005E8C0000}"/>
    <cellStyle name="Normal 50 5 2 3 4" xfId="35890" xr:uid="{00000000-0005-0000-0000-00005F8C0000}"/>
    <cellStyle name="Normal 50 5 2 3_Lcc_inputs" xfId="35891" xr:uid="{00000000-0005-0000-0000-0000608C0000}"/>
    <cellStyle name="Normal 50 5 2 4" xfId="35892" xr:uid="{00000000-0005-0000-0000-0000618C0000}"/>
    <cellStyle name="Normal 50 5 2 4 2" xfId="35893" xr:uid="{00000000-0005-0000-0000-0000628C0000}"/>
    <cellStyle name="Normal 50 5 2 4 2 2" xfId="35894" xr:uid="{00000000-0005-0000-0000-0000638C0000}"/>
    <cellStyle name="Normal 50 5 2 4 3" xfId="35895" xr:uid="{00000000-0005-0000-0000-0000648C0000}"/>
    <cellStyle name="Normal 50 5 2 5" xfId="35896" xr:uid="{00000000-0005-0000-0000-0000658C0000}"/>
    <cellStyle name="Normal 50 5 2 5 2" xfId="35897" xr:uid="{00000000-0005-0000-0000-0000668C0000}"/>
    <cellStyle name="Normal 50 5 2 6" xfId="35898" xr:uid="{00000000-0005-0000-0000-0000678C0000}"/>
    <cellStyle name="Normal 50 5 2 7" xfId="35899" xr:uid="{00000000-0005-0000-0000-0000688C0000}"/>
    <cellStyle name="Normal 50 5 2 8" xfId="35900" xr:uid="{00000000-0005-0000-0000-0000698C0000}"/>
    <cellStyle name="Normal 50 5 2_Lcc_inputs" xfId="35901" xr:uid="{00000000-0005-0000-0000-00006A8C0000}"/>
    <cellStyle name="Normal 50 5 3" xfId="35902" xr:uid="{00000000-0005-0000-0000-00006B8C0000}"/>
    <cellStyle name="Normal 50 5 3 2" xfId="35903" xr:uid="{00000000-0005-0000-0000-00006C8C0000}"/>
    <cellStyle name="Normal 50 5 3 2 2" xfId="35904" xr:uid="{00000000-0005-0000-0000-00006D8C0000}"/>
    <cellStyle name="Normal 50 5 3 2 2 2" xfId="35905" xr:uid="{00000000-0005-0000-0000-00006E8C0000}"/>
    <cellStyle name="Normal 50 5 3 2 3" xfId="35906" xr:uid="{00000000-0005-0000-0000-00006F8C0000}"/>
    <cellStyle name="Normal 50 5 3 3" xfId="35907" xr:uid="{00000000-0005-0000-0000-0000708C0000}"/>
    <cellStyle name="Normal 50 5 3 3 2" xfId="35908" xr:uid="{00000000-0005-0000-0000-0000718C0000}"/>
    <cellStyle name="Normal 50 5 3 3 2 2" xfId="35909" xr:uid="{00000000-0005-0000-0000-0000728C0000}"/>
    <cellStyle name="Normal 50 5 3 3 3" xfId="35910" xr:uid="{00000000-0005-0000-0000-0000738C0000}"/>
    <cellStyle name="Normal 50 5 3 4" xfId="35911" xr:uid="{00000000-0005-0000-0000-0000748C0000}"/>
    <cellStyle name="Normal 50 5 3 4 2" xfId="35912" xr:uid="{00000000-0005-0000-0000-0000758C0000}"/>
    <cellStyle name="Normal 50 5 3 5" xfId="35913" xr:uid="{00000000-0005-0000-0000-0000768C0000}"/>
    <cellStyle name="Normal 50 5 3_Lcc_inputs" xfId="35914" xr:uid="{00000000-0005-0000-0000-0000778C0000}"/>
    <cellStyle name="Normal 50 5 4" xfId="35915" xr:uid="{00000000-0005-0000-0000-0000788C0000}"/>
    <cellStyle name="Normal 50 5 4 2" xfId="35916" xr:uid="{00000000-0005-0000-0000-0000798C0000}"/>
    <cellStyle name="Normal 50 5 4 2 2" xfId="35917" xr:uid="{00000000-0005-0000-0000-00007A8C0000}"/>
    <cellStyle name="Normal 50 5 4 2 3" xfId="35918" xr:uid="{00000000-0005-0000-0000-00007B8C0000}"/>
    <cellStyle name="Normal 50 5 4 3" xfId="35919" xr:uid="{00000000-0005-0000-0000-00007C8C0000}"/>
    <cellStyle name="Normal 50 5 4 4" xfId="35920" xr:uid="{00000000-0005-0000-0000-00007D8C0000}"/>
    <cellStyle name="Normal 50 5 4_Lcc_inputs" xfId="35921" xr:uid="{00000000-0005-0000-0000-00007E8C0000}"/>
    <cellStyle name="Normal 50 5 5" xfId="35922" xr:uid="{00000000-0005-0000-0000-00007F8C0000}"/>
    <cellStyle name="Normal 50 5 5 2" xfId="35923" xr:uid="{00000000-0005-0000-0000-0000808C0000}"/>
    <cellStyle name="Normal 50 5 5 2 2" xfId="35924" xr:uid="{00000000-0005-0000-0000-0000818C0000}"/>
    <cellStyle name="Normal 50 5 5 3" xfId="35925" xr:uid="{00000000-0005-0000-0000-0000828C0000}"/>
    <cellStyle name="Normal 50 5 6" xfId="35926" xr:uid="{00000000-0005-0000-0000-0000838C0000}"/>
    <cellStyle name="Normal 50 5 6 2" xfId="35927" xr:uid="{00000000-0005-0000-0000-0000848C0000}"/>
    <cellStyle name="Normal 50 5 7" xfId="35928" xr:uid="{00000000-0005-0000-0000-0000858C0000}"/>
    <cellStyle name="Normal 50 5 8" xfId="35929" xr:uid="{00000000-0005-0000-0000-0000868C0000}"/>
    <cellStyle name="Normal 50 5 9" xfId="35930" xr:uid="{00000000-0005-0000-0000-0000878C0000}"/>
    <cellStyle name="Normal 50 5_Lcc_inputs" xfId="35931" xr:uid="{00000000-0005-0000-0000-0000888C0000}"/>
    <cellStyle name="Normal 50 6" xfId="35932" xr:uid="{00000000-0005-0000-0000-0000898C0000}"/>
    <cellStyle name="Normal 50 6 2" xfId="35933" xr:uid="{00000000-0005-0000-0000-00008A8C0000}"/>
    <cellStyle name="Normal 50 6 2 2" xfId="35934" xr:uid="{00000000-0005-0000-0000-00008B8C0000}"/>
    <cellStyle name="Normal 50 6 2 2 2" xfId="35935" xr:uid="{00000000-0005-0000-0000-00008C8C0000}"/>
    <cellStyle name="Normal 50 6 2 2 2 2" xfId="35936" xr:uid="{00000000-0005-0000-0000-00008D8C0000}"/>
    <cellStyle name="Normal 50 6 2 2 2 2 2" xfId="35937" xr:uid="{00000000-0005-0000-0000-00008E8C0000}"/>
    <cellStyle name="Normal 50 6 2 2 2 3" xfId="35938" xr:uid="{00000000-0005-0000-0000-00008F8C0000}"/>
    <cellStyle name="Normal 50 6 2 2 3" xfId="35939" xr:uid="{00000000-0005-0000-0000-0000908C0000}"/>
    <cellStyle name="Normal 50 6 2 2 3 2" xfId="35940" xr:uid="{00000000-0005-0000-0000-0000918C0000}"/>
    <cellStyle name="Normal 50 6 2 2 3 2 2" xfId="35941" xr:uid="{00000000-0005-0000-0000-0000928C0000}"/>
    <cellStyle name="Normal 50 6 2 2 3 3" xfId="35942" xr:uid="{00000000-0005-0000-0000-0000938C0000}"/>
    <cellStyle name="Normal 50 6 2 2 4" xfId="35943" xr:uid="{00000000-0005-0000-0000-0000948C0000}"/>
    <cellStyle name="Normal 50 6 2 2 4 2" xfId="35944" xr:uid="{00000000-0005-0000-0000-0000958C0000}"/>
    <cellStyle name="Normal 50 6 2 2 5" xfId="35945" xr:uid="{00000000-0005-0000-0000-0000968C0000}"/>
    <cellStyle name="Normal 50 6 2 2_Lcc_inputs" xfId="35946" xr:uid="{00000000-0005-0000-0000-0000978C0000}"/>
    <cellStyle name="Normal 50 6 2 3" xfId="35947" xr:uid="{00000000-0005-0000-0000-0000988C0000}"/>
    <cellStyle name="Normal 50 6 2 3 2" xfId="35948" xr:uid="{00000000-0005-0000-0000-0000998C0000}"/>
    <cellStyle name="Normal 50 6 2 3 2 2" xfId="35949" xr:uid="{00000000-0005-0000-0000-00009A8C0000}"/>
    <cellStyle name="Normal 50 6 2 3 2 3" xfId="35950" xr:uid="{00000000-0005-0000-0000-00009B8C0000}"/>
    <cellStyle name="Normal 50 6 2 3 3" xfId="35951" xr:uid="{00000000-0005-0000-0000-00009C8C0000}"/>
    <cellStyle name="Normal 50 6 2 3 4" xfId="35952" xr:uid="{00000000-0005-0000-0000-00009D8C0000}"/>
    <cellStyle name="Normal 50 6 2 3_Lcc_inputs" xfId="35953" xr:uid="{00000000-0005-0000-0000-00009E8C0000}"/>
    <cellStyle name="Normal 50 6 2 4" xfId="35954" xr:uid="{00000000-0005-0000-0000-00009F8C0000}"/>
    <cellStyle name="Normal 50 6 2 4 2" xfId="35955" xr:uid="{00000000-0005-0000-0000-0000A08C0000}"/>
    <cellStyle name="Normal 50 6 2 4 2 2" xfId="35956" xr:uid="{00000000-0005-0000-0000-0000A18C0000}"/>
    <cellStyle name="Normal 50 6 2 4 3" xfId="35957" xr:uid="{00000000-0005-0000-0000-0000A28C0000}"/>
    <cellStyle name="Normal 50 6 2 5" xfId="35958" xr:uid="{00000000-0005-0000-0000-0000A38C0000}"/>
    <cellStyle name="Normal 50 6 2 5 2" xfId="35959" xr:uid="{00000000-0005-0000-0000-0000A48C0000}"/>
    <cellStyle name="Normal 50 6 2 6" xfId="35960" xr:uid="{00000000-0005-0000-0000-0000A58C0000}"/>
    <cellStyle name="Normal 50 6 2 7" xfId="35961" xr:uid="{00000000-0005-0000-0000-0000A68C0000}"/>
    <cellStyle name="Normal 50 6 2 8" xfId="35962" xr:uid="{00000000-0005-0000-0000-0000A78C0000}"/>
    <cellStyle name="Normal 50 6 2_Lcc_inputs" xfId="35963" xr:uid="{00000000-0005-0000-0000-0000A88C0000}"/>
    <cellStyle name="Normal 50 6 3" xfId="35964" xr:uid="{00000000-0005-0000-0000-0000A98C0000}"/>
    <cellStyle name="Normal 50 6 3 2" xfId="35965" xr:uid="{00000000-0005-0000-0000-0000AA8C0000}"/>
    <cellStyle name="Normal 50 6 3 2 2" xfId="35966" xr:uid="{00000000-0005-0000-0000-0000AB8C0000}"/>
    <cellStyle name="Normal 50 6 3 2 2 2" xfId="35967" xr:uid="{00000000-0005-0000-0000-0000AC8C0000}"/>
    <cellStyle name="Normal 50 6 3 2 3" xfId="35968" xr:uid="{00000000-0005-0000-0000-0000AD8C0000}"/>
    <cellStyle name="Normal 50 6 3 3" xfId="35969" xr:uid="{00000000-0005-0000-0000-0000AE8C0000}"/>
    <cellStyle name="Normal 50 6 3 3 2" xfId="35970" xr:uid="{00000000-0005-0000-0000-0000AF8C0000}"/>
    <cellStyle name="Normal 50 6 3 3 2 2" xfId="35971" xr:uid="{00000000-0005-0000-0000-0000B08C0000}"/>
    <cellStyle name="Normal 50 6 3 3 3" xfId="35972" xr:uid="{00000000-0005-0000-0000-0000B18C0000}"/>
    <cellStyle name="Normal 50 6 3 4" xfId="35973" xr:uid="{00000000-0005-0000-0000-0000B28C0000}"/>
    <cellStyle name="Normal 50 6 3 4 2" xfId="35974" xr:uid="{00000000-0005-0000-0000-0000B38C0000}"/>
    <cellStyle name="Normal 50 6 3 5" xfId="35975" xr:uid="{00000000-0005-0000-0000-0000B48C0000}"/>
    <cellStyle name="Normal 50 6 3_Lcc_inputs" xfId="35976" xr:uid="{00000000-0005-0000-0000-0000B58C0000}"/>
    <cellStyle name="Normal 50 6 4" xfId="35977" xr:uid="{00000000-0005-0000-0000-0000B68C0000}"/>
    <cellStyle name="Normal 50 6 4 2" xfId="35978" xr:uid="{00000000-0005-0000-0000-0000B78C0000}"/>
    <cellStyle name="Normal 50 6 4 2 2" xfId="35979" xr:uid="{00000000-0005-0000-0000-0000B88C0000}"/>
    <cellStyle name="Normal 50 6 4 2 3" xfId="35980" xr:uid="{00000000-0005-0000-0000-0000B98C0000}"/>
    <cellStyle name="Normal 50 6 4 3" xfId="35981" xr:uid="{00000000-0005-0000-0000-0000BA8C0000}"/>
    <cellStyle name="Normal 50 6 4 4" xfId="35982" xr:uid="{00000000-0005-0000-0000-0000BB8C0000}"/>
    <cellStyle name="Normal 50 6 4_Lcc_inputs" xfId="35983" xr:uid="{00000000-0005-0000-0000-0000BC8C0000}"/>
    <cellStyle name="Normal 50 6 5" xfId="35984" xr:uid="{00000000-0005-0000-0000-0000BD8C0000}"/>
    <cellStyle name="Normal 50 6 5 2" xfId="35985" xr:uid="{00000000-0005-0000-0000-0000BE8C0000}"/>
    <cellStyle name="Normal 50 6 5 2 2" xfId="35986" xr:uid="{00000000-0005-0000-0000-0000BF8C0000}"/>
    <cellStyle name="Normal 50 6 5 3" xfId="35987" xr:uid="{00000000-0005-0000-0000-0000C08C0000}"/>
    <cellStyle name="Normal 50 6 6" xfId="35988" xr:uid="{00000000-0005-0000-0000-0000C18C0000}"/>
    <cellStyle name="Normal 50 6 6 2" xfId="35989" xr:uid="{00000000-0005-0000-0000-0000C28C0000}"/>
    <cellStyle name="Normal 50 6 7" xfId="35990" xr:uid="{00000000-0005-0000-0000-0000C38C0000}"/>
    <cellStyle name="Normal 50 6 8" xfId="35991" xr:uid="{00000000-0005-0000-0000-0000C48C0000}"/>
    <cellStyle name="Normal 50 6 9" xfId="35992" xr:uid="{00000000-0005-0000-0000-0000C58C0000}"/>
    <cellStyle name="Normal 50 6_Lcc_inputs" xfId="35993" xr:uid="{00000000-0005-0000-0000-0000C68C0000}"/>
    <cellStyle name="Normal 50 7" xfId="35994" xr:uid="{00000000-0005-0000-0000-0000C78C0000}"/>
    <cellStyle name="Normal 50 7 2" xfId="35995" xr:uid="{00000000-0005-0000-0000-0000C88C0000}"/>
    <cellStyle name="Normal 50 7 2 2" xfId="35996" xr:uid="{00000000-0005-0000-0000-0000C98C0000}"/>
    <cellStyle name="Normal 50 7 2 2 2" xfId="35997" xr:uid="{00000000-0005-0000-0000-0000CA8C0000}"/>
    <cellStyle name="Normal 50 7 2 2 2 2" xfId="35998" xr:uid="{00000000-0005-0000-0000-0000CB8C0000}"/>
    <cellStyle name="Normal 50 7 2 2 2 2 2" xfId="35999" xr:uid="{00000000-0005-0000-0000-0000CC8C0000}"/>
    <cellStyle name="Normal 50 7 2 2 2 3" xfId="36000" xr:uid="{00000000-0005-0000-0000-0000CD8C0000}"/>
    <cellStyle name="Normal 50 7 2 2 3" xfId="36001" xr:uid="{00000000-0005-0000-0000-0000CE8C0000}"/>
    <cellStyle name="Normal 50 7 2 2 3 2" xfId="36002" xr:uid="{00000000-0005-0000-0000-0000CF8C0000}"/>
    <cellStyle name="Normal 50 7 2 2 3 2 2" xfId="36003" xr:uid="{00000000-0005-0000-0000-0000D08C0000}"/>
    <cellStyle name="Normal 50 7 2 2 3 3" xfId="36004" xr:uid="{00000000-0005-0000-0000-0000D18C0000}"/>
    <cellStyle name="Normal 50 7 2 2 4" xfId="36005" xr:uid="{00000000-0005-0000-0000-0000D28C0000}"/>
    <cellStyle name="Normal 50 7 2 2 4 2" xfId="36006" xr:uid="{00000000-0005-0000-0000-0000D38C0000}"/>
    <cellStyle name="Normal 50 7 2 2 5" xfId="36007" xr:uid="{00000000-0005-0000-0000-0000D48C0000}"/>
    <cellStyle name="Normal 50 7 2 2_Lcc_inputs" xfId="36008" xr:uid="{00000000-0005-0000-0000-0000D58C0000}"/>
    <cellStyle name="Normal 50 7 2 3" xfId="36009" xr:uid="{00000000-0005-0000-0000-0000D68C0000}"/>
    <cellStyle name="Normal 50 7 2 3 2" xfId="36010" xr:uid="{00000000-0005-0000-0000-0000D78C0000}"/>
    <cellStyle name="Normal 50 7 2 3 2 2" xfId="36011" xr:uid="{00000000-0005-0000-0000-0000D88C0000}"/>
    <cellStyle name="Normal 50 7 2 3 2 3" xfId="36012" xr:uid="{00000000-0005-0000-0000-0000D98C0000}"/>
    <cellStyle name="Normal 50 7 2 3 3" xfId="36013" xr:uid="{00000000-0005-0000-0000-0000DA8C0000}"/>
    <cellStyle name="Normal 50 7 2 3 4" xfId="36014" xr:uid="{00000000-0005-0000-0000-0000DB8C0000}"/>
    <cellStyle name="Normal 50 7 2 3_Lcc_inputs" xfId="36015" xr:uid="{00000000-0005-0000-0000-0000DC8C0000}"/>
    <cellStyle name="Normal 50 7 2 4" xfId="36016" xr:uid="{00000000-0005-0000-0000-0000DD8C0000}"/>
    <cellStyle name="Normal 50 7 2 4 2" xfId="36017" xr:uid="{00000000-0005-0000-0000-0000DE8C0000}"/>
    <cellStyle name="Normal 50 7 2 4 2 2" xfId="36018" xr:uid="{00000000-0005-0000-0000-0000DF8C0000}"/>
    <cellStyle name="Normal 50 7 2 4 3" xfId="36019" xr:uid="{00000000-0005-0000-0000-0000E08C0000}"/>
    <cellStyle name="Normal 50 7 2 5" xfId="36020" xr:uid="{00000000-0005-0000-0000-0000E18C0000}"/>
    <cellStyle name="Normal 50 7 2 5 2" xfId="36021" xr:uid="{00000000-0005-0000-0000-0000E28C0000}"/>
    <cellStyle name="Normal 50 7 2 6" xfId="36022" xr:uid="{00000000-0005-0000-0000-0000E38C0000}"/>
    <cellStyle name="Normal 50 7 2 7" xfId="36023" xr:uid="{00000000-0005-0000-0000-0000E48C0000}"/>
    <cellStyle name="Normal 50 7 2 8" xfId="36024" xr:uid="{00000000-0005-0000-0000-0000E58C0000}"/>
    <cellStyle name="Normal 50 7 2_Lcc_inputs" xfId="36025" xr:uid="{00000000-0005-0000-0000-0000E68C0000}"/>
    <cellStyle name="Normal 50 7 3" xfId="36026" xr:uid="{00000000-0005-0000-0000-0000E78C0000}"/>
    <cellStyle name="Normal 50 7 3 2" xfId="36027" xr:uid="{00000000-0005-0000-0000-0000E88C0000}"/>
    <cellStyle name="Normal 50 7 3 2 2" xfId="36028" xr:uid="{00000000-0005-0000-0000-0000E98C0000}"/>
    <cellStyle name="Normal 50 7 3 2 2 2" xfId="36029" xr:uid="{00000000-0005-0000-0000-0000EA8C0000}"/>
    <cellStyle name="Normal 50 7 3 2 3" xfId="36030" xr:uid="{00000000-0005-0000-0000-0000EB8C0000}"/>
    <cellStyle name="Normal 50 7 3 3" xfId="36031" xr:uid="{00000000-0005-0000-0000-0000EC8C0000}"/>
    <cellStyle name="Normal 50 7 3 3 2" xfId="36032" xr:uid="{00000000-0005-0000-0000-0000ED8C0000}"/>
    <cellStyle name="Normal 50 7 3 3 2 2" xfId="36033" xr:uid="{00000000-0005-0000-0000-0000EE8C0000}"/>
    <cellStyle name="Normal 50 7 3 3 3" xfId="36034" xr:uid="{00000000-0005-0000-0000-0000EF8C0000}"/>
    <cellStyle name="Normal 50 7 3 4" xfId="36035" xr:uid="{00000000-0005-0000-0000-0000F08C0000}"/>
    <cellStyle name="Normal 50 7 3 4 2" xfId="36036" xr:uid="{00000000-0005-0000-0000-0000F18C0000}"/>
    <cellStyle name="Normal 50 7 3 5" xfId="36037" xr:uid="{00000000-0005-0000-0000-0000F28C0000}"/>
    <cellStyle name="Normal 50 7 3_Lcc_inputs" xfId="36038" xr:uid="{00000000-0005-0000-0000-0000F38C0000}"/>
    <cellStyle name="Normal 50 7 4" xfId="36039" xr:uid="{00000000-0005-0000-0000-0000F48C0000}"/>
    <cellStyle name="Normal 50 7 4 2" xfId="36040" xr:uid="{00000000-0005-0000-0000-0000F58C0000}"/>
    <cellStyle name="Normal 50 7 4 2 2" xfId="36041" xr:uid="{00000000-0005-0000-0000-0000F68C0000}"/>
    <cellStyle name="Normal 50 7 4 2 3" xfId="36042" xr:uid="{00000000-0005-0000-0000-0000F78C0000}"/>
    <cellStyle name="Normal 50 7 4 3" xfId="36043" xr:uid="{00000000-0005-0000-0000-0000F88C0000}"/>
    <cellStyle name="Normal 50 7 4 4" xfId="36044" xr:uid="{00000000-0005-0000-0000-0000F98C0000}"/>
    <cellStyle name="Normal 50 7 4_Lcc_inputs" xfId="36045" xr:uid="{00000000-0005-0000-0000-0000FA8C0000}"/>
    <cellStyle name="Normal 50 7 5" xfId="36046" xr:uid="{00000000-0005-0000-0000-0000FB8C0000}"/>
    <cellStyle name="Normal 50 7 5 2" xfId="36047" xr:uid="{00000000-0005-0000-0000-0000FC8C0000}"/>
    <cellStyle name="Normal 50 7 5 2 2" xfId="36048" xr:uid="{00000000-0005-0000-0000-0000FD8C0000}"/>
    <cellStyle name="Normal 50 7 5 3" xfId="36049" xr:uid="{00000000-0005-0000-0000-0000FE8C0000}"/>
    <cellStyle name="Normal 50 7 6" xfId="36050" xr:uid="{00000000-0005-0000-0000-0000FF8C0000}"/>
    <cellStyle name="Normal 50 7 6 2" xfId="36051" xr:uid="{00000000-0005-0000-0000-0000008D0000}"/>
    <cellStyle name="Normal 50 7 7" xfId="36052" xr:uid="{00000000-0005-0000-0000-0000018D0000}"/>
    <cellStyle name="Normal 50 7 8" xfId="36053" xr:uid="{00000000-0005-0000-0000-0000028D0000}"/>
    <cellStyle name="Normal 50 7 9" xfId="36054" xr:uid="{00000000-0005-0000-0000-0000038D0000}"/>
    <cellStyle name="Normal 50 7_Lcc_inputs" xfId="36055" xr:uid="{00000000-0005-0000-0000-0000048D0000}"/>
    <cellStyle name="Normal 50 8" xfId="36056" xr:uid="{00000000-0005-0000-0000-0000058D0000}"/>
    <cellStyle name="Normal 50 8 2" xfId="36057" xr:uid="{00000000-0005-0000-0000-0000068D0000}"/>
    <cellStyle name="Normal 50 8 2 2" xfId="36058" xr:uid="{00000000-0005-0000-0000-0000078D0000}"/>
    <cellStyle name="Normal 50 8 2 2 2" xfId="36059" xr:uid="{00000000-0005-0000-0000-0000088D0000}"/>
    <cellStyle name="Normal 50 8 2 2 2 2" xfId="36060" xr:uid="{00000000-0005-0000-0000-0000098D0000}"/>
    <cellStyle name="Normal 50 8 2 2 3" xfId="36061" xr:uid="{00000000-0005-0000-0000-00000A8D0000}"/>
    <cellStyle name="Normal 50 8 2 3" xfId="36062" xr:uid="{00000000-0005-0000-0000-00000B8D0000}"/>
    <cellStyle name="Normal 50 8 2 3 2" xfId="36063" xr:uid="{00000000-0005-0000-0000-00000C8D0000}"/>
    <cellStyle name="Normal 50 8 2 3 2 2" xfId="36064" xr:uid="{00000000-0005-0000-0000-00000D8D0000}"/>
    <cellStyle name="Normal 50 8 2 3 3" xfId="36065" xr:uid="{00000000-0005-0000-0000-00000E8D0000}"/>
    <cellStyle name="Normal 50 8 2 4" xfId="36066" xr:uid="{00000000-0005-0000-0000-00000F8D0000}"/>
    <cellStyle name="Normal 50 8 2 4 2" xfId="36067" xr:uid="{00000000-0005-0000-0000-0000108D0000}"/>
    <cellStyle name="Normal 50 8 2 5" xfId="36068" xr:uid="{00000000-0005-0000-0000-0000118D0000}"/>
    <cellStyle name="Normal 50 8 2_Lcc_inputs" xfId="36069" xr:uid="{00000000-0005-0000-0000-0000128D0000}"/>
    <cellStyle name="Normal 50 8 3" xfId="36070" xr:uid="{00000000-0005-0000-0000-0000138D0000}"/>
    <cellStyle name="Normal 50 8 3 2" xfId="36071" xr:uid="{00000000-0005-0000-0000-0000148D0000}"/>
    <cellStyle name="Normal 50 8 3 2 2" xfId="36072" xr:uid="{00000000-0005-0000-0000-0000158D0000}"/>
    <cellStyle name="Normal 50 8 3 2 3" xfId="36073" xr:uid="{00000000-0005-0000-0000-0000168D0000}"/>
    <cellStyle name="Normal 50 8 3 3" xfId="36074" xr:uid="{00000000-0005-0000-0000-0000178D0000}"/>
    <cellStyle name="Normal 50 8 3 4" xfId="36075" xr:uid="{00000000-0005-0000-0000-0000188D0000}"/>
    <cellStyle name="Normal 50 8 3_Lcc_inputs" xfId="36076" xr:uid="{00000000-0005-0000-0000-0000198D0000}"/>
    <cellStyle name="Normal 50 8 4" xfId="36077" xr:uid="{00000000-0005-0000-0000-00001A8D0000}"/>
    <cellStyle name="Normal 50 8 4 2" xfId="36078" xr:uid="{00000000-0005-0000-0000-00001B8D0000}"/>
    <cellStyle name="Normal 50 8 4 2 2" xfId="36079" xr:uid="{00000000-0005-0000-0000-00001C8D0000}"/>
    <cellStyle name="Normal 50 8 4 3" xfId="36080" xr:uid="{00000000-0005-0000-0000-00001D8D0000}"/>
    <cellStyle name="Normal 50 8 5" xfId="36081" xr:uid="{00000000-0005-0000-0000-00001E8D0000}"/>
    <cellStyle name="Normal 50 8 5 2" xfId="36082" xr:uid="{00000000-0005-0000-0000-00001F8D0000}"/>
    <cellStyle name="Normal 50 8 6" xfId="36083" xr:uid="{00000000-0005-0000-0000-0000208D0000}"/>
    <cellStyle name="Normal 50 8 7" xfId="36084" xr:uid="{00000000-0005-0000-0000-0000218D0000}"/>
    <cellStyle name="Normal 50 8 8" xfId="36085" xr:uid="{00000000-0005-0000-0000-0000228D0000}"/>
    <cellStyle name="Normal 50 8_Lcc_inputs" xfId="36086" xr:uid="{00000000-0005-0000-0000-0000238D0000}"/>
    <cellStyle name="Normal 50 9" xfId="36087" xr:uid="{00000000-0005-0000-0000-0000248D0000}"/>
    <cellStyle name="Normal 50 9 2" xfId="36088" xr:uid="{00000000-0005-0000-0000-0000258D0000}"/>
    <cellStyle name="Normal 50 9 2 2" xfId="36089" xr:uid="{00000000-0005-0000-0000-0000268D0000}"/>
    <cellStyle name="Normal 50 9 2 2 2" xfId="36090" xr:uid="{00000000-0005-0000-0000-0000278D0000}"/>
    <cellStyle name="Normal 50 9 2 2 2 2" xfId="36091" xr:uid="{00000000-0005-0000-0000-0000288D0000}"/>
    <cellStyle name="Normal 50 9 2 2 3" xfId="36092" xr:uid="{00000000-0005-0000-0000-0000298D0000}"/>
    <cellStyle name="Normal 50 9 2 3" xfId="36093" xr:uid="{00000000-0005-0000-0000-00002A8D0000}"/>
    <cellStyle name="Normal 50 9 2 3 2" xfId="36094" xr:uid="{00000000-0005-0000-0000-00002B8D0000}"/>
    <cellStyle name="Normal 50 9 2 3 2 2" xfId="36095" xr:uid="{00000000-0005-0000-0000-00002C8D0000}"/>
    <cellStyle name="Normal 50 9 2 3 3" xfId="36096" xr:uid="{00000000-0005-0000-0000-00002D8D0000}"/>
    <cellStyle name="Normal 50 9 2 4" xfId="36097" xr:uid="{00000000-0005-0000-0000-00002E8D0000}"/>
    <cellStyle name="Normal 50 9 2 4 2" xfId="36098" xr:uid="{00000000-0005-0000-0000-00002F8D0000}"/>
    <cellStyle name="Normal 50 9 2 5" xfId="36099" xr:uid="{00000000-0005-0000-0000-0000308D0000}"/>
    <cellStyle name="Normal 50 9 2_Lcc_inputs" xfId="36100" xr:uid="{00000000-0005-0000-0000-0000318D0000}"/>
    <cellStyle name="Normal 50 9 3" xfId="36101" xr:uid="{00000000-0005-0000-0000-0000328D0000}"/>
    <cellStyle name="Normal 50 9 3 2" xfId="36102" xr:uid="{00000000-0005-0000-0000-0000338D0000}"/>
    <cellStyle name="Normal 50 9 3 2 2" xfId="36103" xr:uid="{00000000-0005-0000-0000-0000348D0000}"/>
    <cellStyle name="Normal 50 9 3 2 3" xfId="36104" xr:uid="{00000000-0005-0000-0000-0000358D0000}"/>
    <cellStyle name="Normal 50 9 3 3" xfId="36105" xr:uid="{00000000-0005-0000-0000-0000368D0000}"/>
    <cellStyle name="Normal 50 9 3 4" xfId="36106" xr:uid="{00000000-0005-0000-0000-0000378D0000}"/>
    <cellStyle name="Normal 50 9 3_Lcc_inputs" xfId="36107" xr:uid="{00000000-0005-0000-0000-0000388D0000}"/>
    <cellStyle name="Normal 50 9 4" xfId="36108" xr:uid="{00000000-0005-0000-0000-0000398D0000}"/>
    <cellStyle name="Normal 50 9 4 2" xfId="36109" xr:uid="{00000000-0005-0000-0000-00003A8D0000}"/>
    <cellStyle name="Normal 50 9 4 2 2" xfId="36110" xr:uid="{00000000-0005-0000-0000-00003B8D0000}"/>
    <cellStyle name="Normal 50 9 4 3" xfId="36111" xr:uid="{00000000-0005-0000-0000-00003C8D0000}"/>
    <cellStyle name="Normal 50 9 5" xfId="36112" xr:uid="{00000000-0005-0000-0000-00003D8D0000}"/>
    <cellStyle name="Normal 50 9 5 2" xfId="36113" xr:uid="{00000000-0005-0000-0000-00003E8D0000}"/>
    <cellStyle name="Normal 50 9 6" xfId="36114" xr:uid="{00000000-0005-0000-0000-00003F8D0000}"/>
    <cellStyle name="Normal 50 9 7" xfId="36115" xr:uid="{00000000-0005-0000-0000-0000408D0000}"/>
    <cellStyle name="Normal 50 9 8" xfId="36116" xr:uid="{00000000-0005-0000-0000-0000418D0000}"/>
    <cellStyle name="Normal 50 9_Lcc_inputs" xfId="36117" xr:uid="{00000000-0005-0000-0000-0000428D0000}"/>
    <cellStyle name="Normal 50_Lcc_inputs" xfId="36118" xr:uid="{00000000-0005-0000-0000-0000438D0000}"/>
    <cellStyle name="Normal 51" xfId="36119" xr:uid="{00000000-0005-0000-0000-0000448D0000}"/>
    <cellStyle name="Normal 51 10" xfId="36120" xr:uid="{00000000-0005-0000-0000-0000458D0000}"/>
    <cellStyle name="Normal 51 10 2" xfId="36121" xr:uid="{00000000-0005-0000-0000-0000468D0000}"/>
    <cellStyle name="Normal 51 10 2 2" xfId="36122" xr:uid="{00000000-0005-0000-0000-0000478D0000}"/>
    <cellStyle name="Normal 51 10 2 2 2" xfId="36123" xr:uid="{00000000-0005-0000-0000-0000488D0000}"/>
    <cellStyle name="Normal 51 10 2 2 3" xfId="36124" xr:uid="{00000000-0005-0000-0000-0000498D0000}"/>
    <cellStyle name="Normal 51 10 2 3" xfId="36125" xr:uid="{00000000-0005-0000-0000-00004A8D0000}"/>
    <cellStyle name="Normal 51 10 2 4" xfId="36126" xr:uid="{00000000-0005-0000-0000-00004B8D0000}"/>
    <cellStyle name="Normal 51 10 2_Lcc_inputs" xfId="36127" xr:uid="{00000000-0005-0000-0000-00004C8D0000}"/>
    <cellStyle name="Normal 51 10 3" xfId="36128" xr:uid="{00000000-0005-0000-0000-00004D8D0000}"/>
    <cellStyle name="Normal 51 10 3 2" xfId="36129" xr:uid="{00000000-0005-0000-0000-00004E8D0000}"/>
    <cellStyle name="Normal 51 10 3 2 2" xfId="36130" xr:uid="{00000000-0005-0000-0000-00004F8D0000}"/>
    <cellStyle name="Normal 51 10 3 3" xfId="36131" xr:uid="{00000000-0005-0000-0000-0000508D0000}"/>
    <cellStyle name="Normal 51 10 4" xfId="36132" xr:uid="{00000000-0005-0000-0000-0000518D0000}"/>
    <cellStyle name="Normal 51 10 4 2" xfId="36133" xr:uid="{00000000-0005-0000-0000-0000528D0000}"/>
    <cellStyle name="Normal 51 10 5" xfId="36134" xr:uid="{00000000-0005-0000-0000-0000538D0000}"/>
    <cellStyle name="Normal 51 10 6" xfId="36135" xr:uid="{00000000-0005-0000-0000-0000548D0000}"/>
    <cellStyle name="Normal 51 10 7" xfId="36136" xr:uid="{00000000-0005-0000-0000-0000558D0000}"/>
    <cellStyle name="Normal 51 10_Lcc_inputs" xfId="36137" xr:uid="{00000000-0005-0000-0000-0000568D0000}"/>
    <cellStyle name="Normal 51 11" xfId="36138" xr:uid="{00000000-0005-0000-0000-0000578D0000}"/>
    <cellStyle name="Normal 51 11 2" xfId="36139" xr:uid="{00000000-0005-0000-0000-0000588D0000}"/>
    <cellStyle name="Normal 51 11 2 2" xfId="36140" xr:uid="{00000000-0005-0000-0000-0000598D0000}"/>
    <cellStyle name="Normal 51 11 2 3" xfId="36141" xr:uid="{00000000-0005-0000-0000-00005A8D0000}"/>
    <cellStyle name="Normal 51 11 3" xfId="36142" xr:uid="{00000000-0005-0000-0000-00005B8D0000}"/>
    <cellStyle name="Normal 51 11 3 2" xfId="36143" xr:uid="{00000000-0005-0000-0000-00005C8D0000}"/>
    <cellStyle name="Normal 51 11 4" xfId="36144" xr:uid="{00000000-0005-0000-0000-00005D8D0000}"/>
    <cellStyle name="Normal 51 11 5" xfId="36145" xr:uid="{00000000-0005-0000-0000-00005E8D0000}"/>
    <cellStyle name="Normal 51 11_Lcc_inputs" xfId="36146" xr:uid="{00000000-0005-0000-0000-00005F8D0000}"/>
    <cellStyle name="Normal 51 12" xfId="36147" xr:uid="{00000000-0005-0000-0000-0000608D0000}"/>
    <cellStyle name="Normal 51 12 2" xfId="36148" xr:uid="{00000000-0005-0000-0000-0000618D0000}"/>
    <cellStyle name="Normal 51 12 2 2" xfId="36149" xr:uid="{00000000-0005-0000-0000-0000628D0000}"/>
    <cellStyle name="Normal 51 12 2 3" xfId="36150" xr:uid="{00000000-0005-0000-0000-0000638D0000}"/>
    <cellStyle name="Normal 51 12 3" xfId="36151" xr:uid="{00000000-0005-0000-0000-0000648D0000}"/>
    <cellStyle name="Normal 51 12 4" xfId="36152" xr:uid="{00000000-0005-0000-0000-0000658D0000}"/>
    <cellStyle name="Normal 51 12_Lcc_inputs" xfId="36153" xr:uid="{00000000-0005-0000-0000-0000668D0000}"/>
    <cellStyle name="Normal 51 13" xfId="36154" xr:uid="{00000000-0005-0000-0000-0000678D0000}"/>
    <cellStyle name="Normal 51 13 2" xfId="36155" xr:uid="{00000000-0005-0000-0000-0000688D0000}"/>
    <cellStyle name="Normal 51 13 3" xfId="36156" xr:uid="{00000000-0005-0000-0000-0000698D0000}"/>
    <cellStyle name="Normal 51 14" xfId="36157" xr:uid="{00000000-0005-0000-0000-00006A8D0000}"/>
    <cellStyle name="Normal 51 14 2" xfId="36158" xr:uid="{00000000-0005-0000-0000-00006B8D0000}"/>
    <cellStyle name="Normal 51 15" xfId="36159" xr:uid="{00000000-0005-0000-0000-00006C8D0000}"/>
    <cellStyle name="Normal 51 16" xfId="36160" xr:uid="{00000000-0005-0000-0000-00006D8D0000}"/>
    <cellStyle name="Normal 51 2" xfId="36161" xr:uid="{00000000-0005-0000-0000-00006E8D0000}"/>
    <cellStyle name="Normal 51 2 10" xfId="36162" xr:uid="{00000000-0005-0000-0000-00006F8D0000}"/>
    <cellStyle name="Normal 51 2 2" xfId="36163" xr:uid="{00000000-0005-0000-0000-0000708D0000}"/>
    <cellStyle name="Normal 51 2 2 2" xfId="36164" xr:uid="{00000000-0005-0000-0000-0000718D0000}"/>
    <cellStyle name="Normal 51 2 2 2 2" xfId="36165" xr:uid="{00000000-0005-0000-0000-0000728D0000}"/>
    <cellStyle name="Normal 51 2 2 2 2 2" xfId="36166" xr:uid="{00000000-0005-0000-0000-0000738D0000}"/>
    <cellStyle name="Normal 51 2 2 2 2 2 2" xfId="36167" xr:uid="{00000000-0005-0000-0000-0000748D0000}"/>
    <cellStyle name="Normal 51 2 2 2 2 3" xfId="36168" xr:uid="{00000000-0005-0000-0000-0000758D0000}"/>
    <cellStyle name="Normal 51 2 2 2 3" xfId="36169" xr:uid="{00000000-0005-0000-0000-0000768D0000}"/>
    <cellStyle name="Normal 51 2 2 2 3 2" xfId="36170" xr:uid="{00000000-0005-0000-0000-0000778D0000}"/>
    <cellStyle name="Normal 51 2 2 2 3 2 2" xfId="36171" xr:uid="{00000000-0005-0000-0000-0000788D0000}"/>
    <cellStyle name="Normal 51 2 2 2 3 3" xfId="36172" xr:uid="{00000000-0005-0000-0000-0000798D0000}"/>
    <cellStyle name="Normal 51 2 2 2 4" xfId="36173" xr:uid="{00000000-0005-0000-0000-00007A8D0000}"/>
    <cellStyle name="Normal 51 2 2 2 4 2" xfId="36174" xr:uid="{00000000-0005-0000-0000-00007B8D0000}"/>
    <cellStyle name="Normal 51 2 2 2 5" xfId="36175" xr:uid="{00000000-0005-0000-0000-00007C8D0000}"/>
    <cellStyle name="Normal 51 2 2 2_Lcc_inputs" xfId="36176" xr:uid="{00000000-0005-0000-0000-00007D8D0000}"/>
    <cellStyle name="Normal 51 2 2 3" xfId="36177" xr:uid="{00000000-0005-0000-0000-00007E8D0000}"/>
    <cellStyle name="Normal 51 2 2 3 2" xfId="36178" xr:uid="{00000000-0005-0000-0000-00007F8D0000}"/>
    <cellStyle name="Normal 51 2 2 3 2 2" xfId="36179" xr:uid="{00000000-0005-0000-0000-0000808D0000}"/>
    <cellStyle name="Normal 51 2 2 3 2 3" xfId="36180" xr:uid="{00000000-0005-0000-0000-0000818D0000}"/>
    <cellStyle name="Normal 51 2 2 3 3" xfId="36181" xr:uid="{00000000-0005-0000-0000-0000828D0000}"/>
    <cellStyle name="Normal 51 2 2 3 4" xfId="36182" xr:uid="{00000000-0005-0000-0000-0000838D0000}"/>
    <cellStyle name="Normal 51 2 2 3_Lcc_inputs" xfId="36183" xr:uid="{00000000-0005-0000-0000-0000848D0000}"/>
    <cellStyle name="Normal 51 2 2 4" xfId="36184" xr:uid="{00000000-0005-0000-0000-0000858D0000}"/>
    <cellStyle name="Normal 51 2 2 4 2" xfId="36185" xr:uid="{00000000-0005-0000-0000-0000868D0000}"/>
    <cellStyle name="Normal 51 2 2 4 2 2" xfId="36186" xr:uid="{00000000-0005-0000-0000-0000878D0000}"/>
    <cellStyle name="Normal 51 2 2 4 3" xfId="36187" xr:uid="{00000000-0005-0000-0000-0000888D0000}"/>
    <cellStyle name="Normal 51 2 2 5" xfId="36188" xr:uid="{00000000-0005-0000-0000-0000898D0000}"/>
    <cellStyle name="Normal 51 2 2 5 2" xfId="36189" xr:uid="{00000000-0005-0000-0000-00008A8D0000}"/>
    <cellStyle name="Normal 51 2 2 6" xfId="36190" xr:uid="{00000000-0005-0000-0000-00008B8D0000}"/>
    <cellStyle name="Normal 51 2 2 7" xfId="36191" xr:uid="{00000000-0005-0000-0000-00008C8D0000}"/>
    <cellStyle name="Normal 51 2 2 8" xfId="36192" xr:uid="{00000000-0005-0000-0000-00008D8D0000}"/>
    <cellStyle name="Normal 51 2 2_Lcc_inputs" xfId="36193" xr:uid="{00000000-0005-0000-0000-00008E8D0000}"/>
    <cellStyle name="Normal 51 2 3" xfId="36194" xr:uid="{00000000-0005-0000-0000-00008F8D0000}"/>
    <cellStyle name="Normal 51 2 3 2" xfId="36195" xr:uid="{00000000-0005-0000-0000-0000908D0000}"/>
    <cellStyle name="Normal 51 2 3 2 2" xfId="36196" xr:uid="{00000000-0005-0000-0000-0000918D0000}"/>
    <cellStyle name="Normal 51 2 3 2 2 2" xfId="36197" xr:uid="{00000000-0005-0000-0000-0000928D0000}"/>
    <cellStyle name="Normal 51 2 3 2 2 3" xfId="36198" xr:uid="{00000000-0005-0000-0000-0000938D0000}"/>
    <cellStyle name="Normal 51 2 3 2 3" xfId="36199" xr:uid="{00000000-0005-0000-0000-0000948D0000}"/>
    <cellStyle name="Normal 51 2 3 2 4" xfId="36200" xr:uid="{00000000-0005-0000-0000-0000958D0000}"/>
    <cellStyle name="Normal 51 2 3 2_Lcc_inputs" xfId="36201" xr:uid="{00000000-0005-0000-0000-0000968D0000}"/>
    <cellStyle name="Normal 51 2 3 3" xfId="36202" xr:uid="{00000000-0005-0000-0000-0000978D0000}"/>
    <cellStyle name="Normal 51 2 3 3 2" xfId="36203" xr:uid="{00000000-0005-0000-0000-0000988D0000}"/>
    <cellStyle name="Normal 51 2 3 3 2 2" xfId="36204" xr:uid="{00000000-0005-0000-0000-0000998D0000}"/>
    <cellStyle name="Normal 51 2 3 3 3" xfId="36205" xr:uid="{00000000-0005-0000-0000-00009A8D0000}"/>
    <cellStyle name="Normal 51 2 3 4" xfId="36206" xr:uid="{00000000-0005-0000-0000-00009B8D0000}"/>
    <cellStyle name="Normal 51 2 3 4 2" xfId="36207" xr:uid="{00000000-0005-0000-0000-00009C8D0000}"/>
    <cellStyle name="Normal 51 2 3 5" xfId="36208" xr:uid="{00000000-0005-0000-0000-00009D8D0000}"/>
    <cellStyle name="Normal 51 2 3 6" xfId="36209" xr:uid="{00000000-0005-0000-0000-00009E8D0000}"/>
    <cellStyle name="Normal 51 2 3 7" xfId="36210" xr:uid="{00000000-0005-0000-0000-00009F8D0000}"/>
    <cellStyle name="Normal 51 2 3_Lcc_inputs" xfId="36211" xr:uid="{00000000-0005-0000-0000-0000A08D0000}"/>
    <cellStyle name="Normal 51 2 4" xfId="36212" xr:uid="{00000000-0005-0000-0000-0000A18D0000}"/>
    <cellStyle name="Normal 51 2 4 2" xfId="36213" xr:uid="{00000000-0005-0000-0000-0000A28D0000}"/>
    <cellStyle name="Normal 51 2 4 2 2" xfId="36214" xr:uid="{00000000-0005-0000-0000-0000A38D0000}"/>
    <cellStyle name="Normal 51 2 4 2 3" xfId="36215" xr:uid="{00000000-0005-0000-0000-0000A48D0000}"/>
    <cellStyle name="Normal 51 2 4 3" xfId="36216" xr:uid="{00000000-0005-0000-0000-0000A58D0000}"/>
    <cellStyle name="Normal 51 2 4 3 2" xfId="36217" xr:uid="{00000000-0005-0000-0000-0000A68D0000}"/>
    <cellStyle name="Normal 51 2 4 4" xfId="36218" xr:uid="{00000000-0005-0000-0000-0000A78D0000}"/>
    <cellStyle name="Normal 51 2 4 5" xfId="36219" xr:uid="{00000000-0005-0000-0000-0000A88D0000}"/>
    <cellStyle name="Normal 51 2 4_Lcc_inputs" xfId="36220" xr:uid="{00000000-0005-0000-0000-0000A98D0000}"/>
    <cellStyle name="Normal 51 2 5" xfId="36221" xr:uid="{00000000-0005-0000-0000-0000AA8D0000}"/>
    <cellStyle name="Normal 51 2 5 2" xfId="36222" xr:uid="{00000000-0005-0000-0000-0000AB8D0000}"/>
    <cellStyle name="Normal 51 2 5 2 2" xfId="36223" xr:uid="{00000000-0005-0000-0000-0000AC8D0000}"/>
    <cellStyle name="Normal 51 2 5 2 3" xfId="36224" xr:uid="{00000000-0005-0000-0000-0000AD8D0000}"/>
    <cellStyle name="Normal 51 2 5 3" xfId="36225" xr:uid="{00000000-0005-0000-0000-0000AE8D0000}"/>
    <cellStyle name="Normal 51 2 5 3 2" xfId="36226" xr:uid="{00000000-0005-0000-0000-0000AF8D0000}"/>
    <cellStyle name="Normal 51 2 5 4" xfId="36227" xr:uid="{00000000-0005-0000-0000-0000B08D0000}"/>
    <cellStyle name="Normal 51 2 5 5" xfId="36228" xr:uid="{00000000-0005-0000-0000-0000B18D0000}"/>
    <cellStyle name="Normal 51 2 5_Lcc_inputs" xfId="36229" xr:uid="{00000000-0005-0000-0000-0000B28D0000}"/>
    <cellStyle name="Normal 51 2 6" xfId="36230" xr:uid="{00000000-0005-0000-0000-0000B38D0000}"/>
    <cellStyle name="Normal 51 2 6 2" xfId="36231" xr:uid="{00000000-0005-0000-0000-0000B48D0000}"/>
    <cellStyle name="Normal 51 2 6 2 2" xfId="36232" xr:uid="{00000000-0005-0000-0000-0000B58D0000}"/>
    <cellStyle name="Normal 51 2 6 3" xfId="36233" xr:uid="{00000000-0005-0000-0000-0000B68D0000}"/>
    <cellStyle name="Normal 51 2 6 4" xfId="36234" xr:uid="{00000000-0005-0000-0000-0000B78D0000}"/>
    <cellStyle name="Normal 51 2 6_Lcc_inputs" xfId="36235" xr:uid="{00000000-0005-0000-0000-0000B88D0000}"/>
    <cellStyle name="Normal 51 2 7" xfId="36236" xr:uid="{00000000-0005-0000-0000-0000B98D0000}"/>
    <cellStyle name="Normal 51 2 7 2" xfId="36237" xr:uid="{00000000-0005-0000-0000-0000BA8D0000}"/>
    <cellStyle name="Normal 51 2 7 3" xfId="36238" xr:uid="{00000000-0005-0000-0000-0000BB8D0000}"/>
    <cellStyle name="Normal 51 2 8" xfId="36239" xr:uid="{00000000-0005-0000-0000-0000BC8D0000}"/>
    <cellStyle name="Normal 51 2 8 2" xfId="36240" xr:uid="{00000000-0005-0000-0000-0000BD8D0000}"/>
    <cellStyle name="Normal 51 2 9" xfId="36241" xr:uid="{00000000-0005-0000-0000-0000BE8D0000}"/>
    <cellStyle name="Normal 51 2_Lcc_inputs" xfId="36242" xr:uid="{00000000-0005-0000-0000-0000BF8D0000}"/>
    <cellStyle name="Normal 51 3" xfId="36243" xr:uid="{00000000-0005-0000-0000-0000C08D0000}"/>
    <cellStyle name="Normal 51 3 2" xfId="36244" xr:uid="{00000000-0005-0000-0000-0000C18D0000}"/>
    <cellStyle name="Normal 51 3 2 2" xfId="36245" xr:uid="{00000000-0005-0000-0000-0000C28D0000}"/>
    <cellStyle name="Normal 51 3 2 2 2" xfId="36246" xr:uid="{00000000-0005-0000-0000-0000C38D0000}"/>
    <cellStyle name="Normal 51 3 2 2 2 2" xfId="36247" xr:uid="{00000000-0005-0000-0000-0000C48D0000}"/>
    <cellStyle name="Normal 51 3 2 2 2 2 2" xfId="36248" xr:uid="{00000000-0005-0000-0000-0000C58D0000}"/>
    <cellStyle name="Normal 51 3 2 2 2 3" xfId="36249" xr:uid="{00000000-0005-0000-0000-0000C68D0000}"/>
    <cellStyle name="Normal 51 3 2 2 3" xfId="36250" xr:uid="{00000000-0005-0000-0000-0000C78D0000}"/>
    <cellStyle name="Normal 51 3 2 2 3 2" xfId="36251" xr:uid="{00000000-0005-0000-0000-0000C88D0000}"/>
    <cellStyle name="Normal 51 3 2 2 3 2 2" xfId="36252" xr:uid="{00000000-0005-0000-0000-0000C98D0000}"/>
    <cellStyle name="Normal 51 3 2 2 3 3" xfId="36253" xr:uid="{00000000-0005-0000-0000-0000CA8D0000}"/>
    <cellStyle name="Normal 51 3 2 2 4" xfId="36254" xr:uid="{00000000-0005-0000-0000-0000CB8D0000}"/>
    <cellStyle name="Normal 51 3 2 2 4 2" xfId="36255" xr:uid="{00000000-0005-0000-0000-0000CC8D0000}"/>
    <cellStyle name="Normal 51 3 2 2 5" xfId="36256" xr:uid="{00000000-0005-0000-0000-0000CD8D0000}"/>
    <cellStyle name="Normal 51 3 2 2_Lcc_inputs" xfId="36257" xr:uid="{00000000-0005-0000-0000-0000CE8D0000}"/>
    <cellStyle name="Normal 51 3 2 3" xfId="36258" xr:uid="{00000000-0005-0000-0000-0000CF8D0000}"/>
    <cellStyle name="Normal 51 3 2 3 2" xfId="36259" xr:uid="{00000000-0005-0000-0000-0000D08D0000}"/>
    <cellStyle name="Normal 51 3 2 3 2 2" xfId="36260" xr:uid="{00000000-0005-0000-0000-0000D18D0000}"/>
    <cellStyle name="Normal 51 3 2 3 2 3" xfId="36261" xr:uid="{00000000-0005-0000-0000-0000D28D0000}"/>
    <cellStyle name="Normal 51 3 2 3 3" xfId="36262" xr:uid="{00000000-0005-0000-0000-0000D38D0000}"/>
    <cellStyle name="Normal 51 3 2 3 4" xfId="36263" xr:uid="{00000000-0005-0000-0000-0000D48D0000}"/>
    <cellStyle name="Normal 51 3 2 3_Lcc_inputs" xfId="36264" xr:uid="{00000000-0005-0000-0000-0000D58D0000}"/>
    <cellStyle name="Normal 51 3 2 4" xfId="36265" xr:uid="{00000000-0005-0000-0000-0000D68D0000}"/>
    <cellStyle name="Normal 51 3 2 4 2" xfId="36266" xr:uid="{00000000-0005-0000-0000-0000D78D0000}"/>
    <cellStyle name="Normal 51 3 2 4 2 2" xfId="36267" xr:uid="{00000000-0005-0000-0000-0000D88D0000}"/>
    <cellStyle name="Normal 51 3 2 4 3" xfId="36268" xr:uid="{00000000-0005-0000-0000-0000D98D0000}"/>
    <cellStyle name="Normal 51 3 2 5" xfId="36269" xr:uid="{00000000-0005-0000-0000-0000DA8D0000}"/>
    <cellStyle name="Normal 51 3 2 5 2" xfId="36270" xr:uid="{00000000-0005-0000-0000-0000DB8D0000}"/>
    <cellStyle name="Normal 51 3 2 6" xfId="36271" xr:uid="{00000000-0005-0000-0000-0000DC8D0000}"/>
    <cellStyle name="Normal 51 3 2 7" xfId="36272" xr:uid="{00000000-0005-0000-0000-0000DD8D0000}"/>
    <cellStyle name="Normal 51 3 2 8" xfId="36273" xr:uid="{00000000-0005-0000-0000-0000DE8D0000}"/>
    <cellStyle name="Normal 51 3 2_Lcc_inputs" xfId="36274" xr:uid="{00000000-0005-0000-0000-0000DF8D0000}"/>
    <cellStyle name="Normal 51 3 3" xfId="36275" xr:uid="{00000000-0005-0000-0000-0000E08D0000}"/>
    <cellStyle name="Normal 51 3 3 2" xfId="36276" xr:uid="{00000000-0005-0000-0000-0000E18D0000}"/>
    <cellStyle name="Normal 51 3 3 2 2" xfId="36277" xr:uid="{00000000-0005-0000-0000-0000E28D0000}"/>
    <cellStyle name="Normal 51 3 3 2 2 2" xfId="36278" xr:uid="{00000000-0005-0000-0000-0000E38D0000}"/>
    <cellStyle name="Normal 51 3 3 2 2 3" xfId="36279" xr:uid="{00000000-0005-0000-0000-0000E48D0000}"/>
    <cellStyle name="Normal 51 3 3 2 3" xfId="36280" xr:uid="{00000000-0005-0000-0000-0000E58D0000}"/>
    <cellStyle name="Normal 51 3 3 2 4" xfId="36281" xr:uid="{00000000-0005-0000-0000-0000E68D0000}"/>
    <cellStyle name="Normal 51 3 3 2_Lcc_inputs" xfId="36282" xr:uid="{00000000-0005-0000-0000-0000E78D0000}"/>
    <cellStyle name="Normal 51 3 3 3" xfId="36283" xr:uid="{00000000-0005-0000-0000-0000E88D0000}"/>
    <cellStyle name="Normal 51 3 3 3 2" xfId="36284" xr:uid="{00000000-0005-0000-0000-0000E98D0000}"/>
    <cellStyle name="Normal 51 3 3 3 2 2" xfId="36285" xr:uid="{00000000-0005-0000-0000-0000EA8D0000}"/>
    <cellStyle name="Normal 51 3 3 3 3" xfId="36286" xr:uid="{00000000-0005-0000-0000-0000EB8D0000}"/>
    <cellStyle name="Normal 51 3 3 4" xfId="36287" xr:uid="{00000000-0005-0000-0000-0000EC8D0000}"/>
    <cellStyle name="Normal 51 3 3 4 2" xfId="36288" xr:uid="{00000000-0005-0000-0000-0000ED8D0000}"/>
    <cellStyle name="Normal 51 3 3 5" xfId="36289" xr:uid="{00000000-0005-0000-0000-0000EE8D0000}"/>
    <cellStyle name="Normal 51 3 3 6" xfId="36290" xr:uid="{00000000-0005-0000-0000-0000EF8D0000}"/>
    <cellStyle name="Normal 51 3 3 7" xfId="36291" xr:uid="{00000000-0005-0000-0000-0000F08D0000}"/>
    <cellStyle name="Normal 51 3 3_Lcc_inputs" xfId="36292" xr:uid="{00000000-0005-0000-0000-0000F18D0000}"/>
    <cellStyle name="Normal 51 3 4" xfId="36293" xr:uid="{00000000-0005-0000-0000-0000F28D0000}"/>
    <cellStyle name="Normal 51 3 4 2" xfId="36294" xr:uid="{00000000-0005-0000-0000-0000F38D0000}"/>
    <cellStyle name="Normal 51 3 4 2 2" xfId="36295" xr:uid="{00000000-0005-0000-0000-0000F48D0000}"/>
    <cellStyle name="Normal 51 3 4 2 3" xfId="36296" xr:uid="{00000000-0005-0000-0000-0000F58D0000}"/>
    <cellStyle name="Normal 51 3 4 3" xfId="36297" xr:uid="{00000000-0005-0000-0000-0000F68D0000}"/>
    <cellStyle name="Normal 51 3 4 3 2" xfId="36298" xr:uid="{00000000-0005-0000-0000-0000F78D0000}"/>
    <cellStyle name="Normal 51 3 4 4" xfId="36299" xr:uid="{00000000-0005-0000-0000-0000F88D0000}"/>
    <cellStyle name="Normal 51 3 4 5" xfId="36300" xr:uid="{00000000-0005-0000-0000-0000F98D0000}"/>
    <cellStyle name="Normal 51 3 4_Lcc_inputs" xfId="36301" xr:uid="{00000000-0005-0000-0000-0000FA8D0000}"/>
    <cellStyle name="Normal 51 3 5" xfId="36302" xr:uid="{00000000-0005-0000-0000-0000FB8D0000}"/>
    <cellStyle name="Normal 51 3 5 2" xfId="36303" xr:uid="{00000000-0005-0000-0000-0000FC8D0000}"/>
    <cellStyle name="Normal 51 3 5 2 2" xfId="36304" xr:uid="{00000000-0005-0000-0000-0000FD8D0000}"/>
    <cellStyle name="Normal 51 3 5 2 3" xfId="36305" xr:uid="{00000000-0005-0000-0000-0000FE8D0000}"/>
    <cellStyle name="Normal 51 3 5 3" xfId="36306" xr:uid="{00000000-0005-0000-0000-0000FF8D0000}"/>
    <cellStyle name="Normal 51 3 5 4" xfId="36307" xr:uid="{00000000-0005-0000-0000-0000008E0000}"/>
    <cellStyle name="Normal 51 3 5_Lcc_inputs" xfId="36308" xr:uid="{00000000-0005-0000-0000-0000018E0000}"/>
    <cellStyle name="Normal 51 3 6" xfId="36309" xr:uid="{00000000-0005-0000-0000-0000028E0000}"/>
    <cellStyle name="Normal 51 3 6 2" xfId="36310" xr:uid="{00000000-0005-0000-0000-0000038E0000}"/>
    <cellStyle name="Normal 51 3 6 3" xfId="36311" xr:uid="{00000000-0005-0000-0000-0000048E0000}"/>
    <cellStyle name="Normal 51 3 7" xfId="36312" xr:uid="{00000000-0005-0000-0000-0000058E0000}"/>
    <cellStyle name="Normal 51 3 7 2" xfId="36313" xr:uid="{00000000-0005-0000-0000-0000068E0000}"/>
    <cellStyle name="Normal 51 3 8" xfId="36314" xr:uid="{00000000-0005-0000-0000-0000078E0000}"/>
    <cellStyle name="Normal 51 3 9" xfId="36315" xr:uid="{00000000-0005-0000-0000-0000088E0000}"/>
    <cellStyle name="Normal 51 3_Lcc_inputs" xfId="36316" xr:uid="{00000000-0005-0000-0000-0000098E0000}"/>
    <cellStyle name="Normal 51 4" xfId="36317" xr:uid="{00000000-0005-0000-0000-00000A8E0000}"/>
    <cellStyle name="Normal 51 4 2" xfId="36318" xr:uid="{00000000-0005-0000-0000-00000B8E0000}"/>
    <cellStyle name="Normal 51 4 2 2" xfId="36319" xr:uid="{00000000-0005-0000-0000-00000C8E0000}"/>
    <cellStyle name="Normal 51 4 2 2 2" xfId="36320" xr:uid="{00000000-0005-0000-0000-00000D8E0000}"/>
    <cellStyle name="Normal 51 4 2 2 2 2" xfId="36321" xr:uid="{00000000-0005-0000-0000-00000E8E0000}"/>
    <cellStyle name="Normal 51 4 2 2 2 2 2" xfId="36322" xr:uid="{00000000-0005-0000-0000-00000F8E0000}"/>
    <cellStyle name="Normal 51 4 2 2 2 3" xfId="36323" xr:uid="{00000000-0005-0000-0000-0000108E0000}"/>
    <cellStyle name="Normal 51 4 2 2 3" xfId="36324" xr:uid="{00000000-0005-0000-0000-0000118E0000}"/>
    <cellStyle name="Normal 51 4 2 2 3 2" xfId="36325" xr:uid="{00000000-0005-0000-0000-0000128E0000}"/>
    <cellStyle name="Normal 51 4 2 2 3 2 2" xfId="36326" xr:uid="{00000000-0005-0000-0000-0000138E0000}"/>
    <cellStyle name="Normal 51 4 2 2 3 3" xfId="36327" xr:uid="{00000000-0005-0000-0000-0000148E0000}"/>
    <cellStyle name="Normal 51 4 2 2 4" xfId="36328" xr:uid="{00000000-0005-0000-0000-0000158E0000}"/>
    <cellStyle name="Normal 51 4 2 2 4 2" xfId="36329" xr:uid="{00000000-0005-0000-0000-0000168E0000}"/>
    <cellStyle name="Normal 51 4 2 2 5" xfId="36330" xr:uid="{00000000-0005-0000-0000-0000178E0000}"/>
    <cellStyle name="Normal 51 4 2 2_Lcc_inputs" xfId="36331" xr:uid="{00000000-0005-0000-0000-0000188E0000}"/>
    <cellStyle name="Normal 51 4 2 3" xfId="36332" xr:uid="{00000000-0005-0000-0000-0000198E0000}"/>
    <cellStyle name="Normal 51 4 2 3 2" xfId="36333" xr:uid="{00000000-0005-0000-0000-00001A8E0000}"/>
    <cellStyle name="Normal 51 4 2 3 2 2" xfId="36334" xr:uid="{00000000-0005-0000-0000-00001B8E0000}"/>
    <cellStyle name="Normal 51 4 2 3 2 3" xfId="36335" xr:uid="{00000000-0005-0000-0000-00001C8E0000}"/>
    <cellStyle name="Normal 51 4 2 3 3" xfId="36336" xr:uid="{00000000-0005-0000-0000-00001D8E0000}"/>
    <cellStyle name="Normal 51 4 2 3 4" xfId="36337" xr:uid="{00000000-0005-0000-0000-00001E8E0000}"/>
    <cellStyle name="Normal 51 4 2 3_Lcc_inputs" xfId="36338" xr:uid="{00000000-0005-0000-0000-00001F8E0000}"/>
    <cellStyle name="Normal 51 4 2 4" xfId="36339" xr:uid="{00000000-0005-0000-0000-0000208E0000}"/>
    <cellStyle name="Normal 51 4 2 4 2" xfId="36340" xr:uid="{00000000-0005-0000-0000-0000218E0000}"/>
    <cellStyle name="Normal 51 4 2 4 2 2" xfId="36341" xr:uid="{00000000-0005-0000-0000-0000228E0000}"/>
    <cellStyle name="Normal 51 4 2 4 3" xfId="36342" xr:uid="{00000000-0005-0000-0000-0000238E0000}"/>
    <cellStyle name="Normal 51 4 2 5" xfId="36343" xr:uid="{00000000-0005-0000-0000-0000248E0000}"/>
    <cellStyle name="Normal 51 4 2 5 2" xfId="36344" xr:uid="{00000000-0005-0000-0000-0000258E0000}"/>
    <cellStyle name="Normal 51 4 2 6" xfId="36345" xr:uid="{00000000-0005-0000-0000-0000268E0000}"/>
    <cellStyle name="Normal 51 4 2 7" xfId="36346" xr:uid="{00000000-0005-0000-0000-0000278E0000}"/>
    <cellStyle name="Normal 51 4 2 8" xfId="36347" xr:uid="{00000000-0005-0000-0000-0000288E0000}"/>
    <cellStyle name="Normal 51 4 2_Lcc_inputs" xfId="36348" xr:uid="{00000000-0005-0000-0000-0000298E0000}"/>
    <cellStyle name="Normal 51 4 3" xfId="36349" xr:uid="{00000000-0005-0000-0000-00002A8E0000}"/>
    <cellStyle name="Normal 51 4 3 2" xfId="36350" xr:uid="{00000000-0005-0000-0000-00002B8E0000}"/>
    <cellStyle name="Normal 51 4 3 2 2" xfId="36351" xr:uid="{00000000-0005-0000-0000-00002C8E0000}"/>
    <cellStyle name="Normal 51 4 3 2 2 2" xfId="36352" xr:uid="{00000000-0005-0000-0000-00002D8E0000}"/>
    <cellStyle name="Normal 51 4 3 2 3" xfId="36353" xr:uid="{00000000-0005-0000-0000-00002E8E0000}"/>
    <cellStyle name="Normal 51 4 3 3" xfId="36354" xr:uid="{00000000-0005-0000-0000-00002F8E0000}"/>
    <cellStyle name="Normal 51 4 3 3 2" xfId="36355" xr:uid="{00000000-0005-0000-0000-0000308E0000}"/>
    <cellStyle name="Normal 51 4 3 3 2 2" xfId="36356" xr:uid="{00000000-0005-0000-0000-0000318E0000}"/>
    <cellStyle name="Normal 51 4 3 3 3" xfId="36357" xr:uid="{00000000-0005-0000-0000-0000328E0000}"/>
    <cellStyle name="Normal 51 4 3 4" xfId="36358" xr:uid="{00000000-0005-0000-0000-0000338E0000}"/>
    <cellStyle name="Normal 51 4 3 4 2" xfId="36359" xr:uid="{00000000-0005-0000-0000-0000348E0000}"/>
    <cellStyle name="Normal 51 4 3 5" xfId="36360" xr:uid="{00000000-0005-0000-0000-0000358E0000}"/>
    <cellStyle name="Normal 51 4 3_Lcc_inputs" xfId="36361" xr:uid="{00000000-0005-0000-0000-0000368E0000}"/>
    <cellStyle name="Normal 51 4 4" xfId="36362" xr:uid="{00000000-0005-0000-0000-0000378E0000}"/>
    <cellStyle name="Normal 51 4 4 2" xfId="36363" xr:uid="{00000000-0005-0000-0000-0000388E0000}"/>
    <cellStyle name="Normal 51 4 4 2 2" xfId="36364" xr:uid="{00000000-0005-0000-0000-0000398E0000}"/>
    <cellStyle name="Normal 51 4 4 2 3" xfId="36365" xr:uid="{00000000-0005-0000-0000-00003A8E0000}"/>
    <cellStyle name="Normal 51 4 4 3" xfId="36366" xr:uid="{00000000-0005-0000-0000-00003B8E0000}"/>
    <cellStyle name="Normal 51 4 4 4" xfId="36367" xr:uid="{00000000-0005-0000-0000-00003C8E0000}"/>
    <cellStyle name="Normal 51 4 4_Lcc_inputs" xfId="36368" xr:uid="{00000000-0005-0000-0000-00003D8E0000}"/>
    <cellStyle name="Normal 51 4 5" xfId="36369" xr:uid="{00000000-0005-0000-0000-00003E8E0000}"/>
    <cellStyle name="Normal 51 4 5 2" xfId="36370" xr:uid="{00000000-0005-0000-0000-00003F8E0000}"/>
    <cellStyle name="Normal 51 4 5 2 2" xfId="36371" xr:uid="{00000000-0005-0000-0000-0000408E0000}"/>
    <cellStyle name="Normal 51 4 5 3" xfId="36372" xr:uid="{00000000-0005-0000-0000-0000418E0000}"/>
    <cellStyle name="Normal 51 4 6" xfId="36373" xr:uid="{00000000-0005-0000-0000-0000428E0000}"/>
    <cellStyle name="Normal 51 4 6 2" xfId="36374" xr:uid="{00000000-0005-0000-0000-0000438E0000}"/>
    <cellStyle name="Normal 51 4 7" xfId="36375" xr:uid="{00000000-0005-0000-0000-0000448E0000}"/>
    <cellStyle name="Normal 51 4 8" xfId="36376" xr:uid="{00000000-0005-0000-0000-0000458E0000}"/>
    <cellStyle name="Normal 51 4 9" xfId="36377" xr:uid="{00000000-0005-0000-0000-0000468E0000}"/>
    <cellStyle name="Normal 51 4_Lcc_inputs" xfId="36378" xr:uid="{00000000-0005-0000-0000-0000478E0000}"/>
    <cellStyle name="Normal 51 5" xfId="36379" xr:uid="{00000000-0005-0000-0000-0000488E0000}"/>
    <cellStyle name="Normal 51 5 2" xfId="36380" xr:uid="{00000000-0005-0000-0000-0000498E0000}"/>
    <cellStyle name="Normal 51 5 2 2" xfId="36381" xr:uid="{00000000-0005-0000-0000-00004A8E0000}"/>
    <cellStyle name="Normal 51 5 2 2 2" xfId="36382" xr:uid="{00000000-0005-0000-0000-00004B8E0000}"/>
    <cellStyle name="Normal 51 5 2 2 2 2" xfId="36383" xr:uid="{00000000-0005-0000-0000-00004C8E0000}"/>
    <cellStyle name="Normal 51 5 2 2 2 2 2" xfId="36384" xr:uid="{00000000-0005-0000-0000-00004D8E0000}"/>
    <cellStyle name="Normal 51 5 2 2 2 3" xfId="36385" xr:uid="{00000000-0005-0000-0000-00004E8E0000}"/>
    <cellStyle name="Normal 51 5 2 2 3" xfId="36386" xr:uid="{00000000-0005-0000-0000-00004F8E0000}"/>
    <cellStyle name="Normal 51 5 2 2 3 2" xfId="36387" xr:uid="{00000000-0005-0000-0000-0000508E0000}"/>
    <cellStyle name="Normal 51 5 2 2 3 2 2" xfId="36388" xr:uid="{00000000-0005-0000-0000-0000518E0000}"/>
    <cellStyle name="Normal 51 5 2 2 3 3" xfId="36389" xr:uid="{00000000-0005-0000-0000-0000528E0000}"/>
    <cellStyle name="Normal 51 5 2 2 4" xfId="36390" xr:uid="{00000000-0005-0000-0000-0000538E0000}"/>
    <cellStyle name="Normal 51 5 2 2 4 2" xfId="36391" xr:uid="{00000000-0005-0000-0000-0000548E0000}"/>
    <cellStyle name="Normal 51 5 2 2 5" xfId="36392" xr:uid="{00000000-0005-0000-0000-0000558E0000}"/>
    <cellStyle name="Normal 51 5 2 2_Lcc_inputs" xfId="36393" xr:uid="{00000000-0005-0000-0000-0000568E0000}"/>
    <cellStyle name="Normal 51 5 2 3" xfId="36394" xr:uid="{00000000-0005-0000-0000-0000578E0000}"/>
    <cellStyle name="Normal 51 5 2 3 2" xfId="36395" xr:uid="{00000000-0005-0000-0000-0000588E0000}"/>
    <cellStyle name="Normal 51 5 2 3 2 2" xfId="36396" xr:uid="{00000000-0005-0000-0000-0000598E0000}"/>
    <cellStyle name="Normal 51 5 2 3 2 3" xfId="36397" xr:uid="{00000000-0005-0000-0000-00005A8E0000}"/>
    <cellStyle name="Normal 51 5 2 3 3" xfId="36398" xr:uid="{00000000-0005-0000-0000-00005B8E0000}"/>
    <cellStyle name="Normal 51 5 2 3 4" xfId="36399" xr:uid="{00000000-0005-0000-0000-00005C8E0000}"/>
    <cellStyle name="Normal 51 5 2 3_Lcc_inputs" xfId="36400" xr:uid="{00000000-0005-0000-0000-00005D8E0000}"/>
    <cellStyle name="Normal 51 5 2 4" xfId="36401" xr:uid="{00000000-0005-0000-0000-00005E8E0000}"/>
    <cellStyle name="Normal 51 5 2 4 2" xfId="36402" xr:uid="{00000000-0005-0000-0000-00005F8E0000}"/>
    <cellStyle name="Normal 51 5 2 4 2 2" xfId="36403" xr:uid="{00000000-0005-0000-0000-0000608E0000}"/>
    <cellStyle name="Normal 51 5 2 4 3" xfId="36404" xr:uid="{00000000-0005-0000-0000-0000618E0000}"/>
    <cellStyle name="Normal 51 5 2 5" xfId="36405" xr:uid="{00000000-0005-0000-0000-0000628E0000}"/>
    <cellStyle name="Normal 51 5 2 5 2" xfId="36406" xr:uid="{00000000-0005-0000-0000-0000638E0000}"/>
    <cellStyle name="Normal 51 5 2 6" xfId="36407" xr:uid="{00000000-0005-0000-0000-0000648E0000}"/>
    <cellStyle name="Normal 51 5 2 7" xfId="36408" xr:uid="{00000000-0005-0000-0000-0000658E0000}"/>
    <cellStyle name="Normal 51 5 2 8" xfId="36409" xr:uid="{00000000-0005-0000-0000-0000668E0000}"/>
    <cellStyle name="Normal 51 5 2_Lcc_inputs" xfId="36410" xr:uid="{00000000-0005-0000-0000-0000678E0000}"/>
    <cellStyle name="Normal 51 5 3" xfId="36411" xr:uid="{00000000-0005-0000-0000-0000688E0000}"/>
    <cellStyle name="Normal 51 5 3 2" xfId="36412" xr:uid="{00000000-0005-0000-0000-0000698E0000}"/>
    <cellStyle name="Normal 51 5 3 2 2" xfId="36413" xr:uid="{00000000-0005-0000-0000-00006A8E0000}"/>
    <cellStyle name="Normal 51 5 3 2 2 2" xfId="36414" xr:uid="{00000000-0005-0000-0000-00006B8E0000}"/>
    <cellStyle name="Normal 51 5 3 2 3" xfId="36415" xr:uid="{00000000-0005-0000-0000-00006C8E0000}"/>
    <cellStyle name="Normal 51 5 3 3" xfId="36416" xr:uid="{00000000-0005-0000-0000-00006D8E0000}"/>
    <cellStyle name="Normal 51 5 3 3 2" xfId="36417" xr:uid="{00000000-0005-0000-0000-00006E8E0000}"/>
    <cellStyle name="Normal 51 5 3 3 2 2" xfId="36418" xr:uid="{00000000-0005-0000-0000-00006F8E0000}"/>
    <cellStyle name="Normal 51 5 3 3 3" xfId="36419" xr:uid="{00000000-0005-0000-0000-0000708E0000}"/>
    <cellStyle name="Normal 51 5 3 4" xfId="36420" xr:uid="{00000000-0005-0000-0000-0000718E0000}"/>
    <cellStyle name="Normal 51 5 3 4 2" xfId="36421" xr:uid="{00000000-0005-0000-0000-0000728E0000}"/>
    <cellStyle name="Normal 51 5 3 5" xfId="36422" xr:uid="{00000000-0005-0000-0000-0000738E0000}"/>
    <cellStyle name="Normal 51 5 3_Lcc_inputs" xfId="36423" xr:uid="{00000000-0005-0000-0000-0000748E0000}"/>
    <cellStyle name="Normal 51 5 4" xfId="36424" xr:uid="{00000000-0005-0000-0000-0000758E0000}"/>
    <cellStyle name="Normal 51 5 4 2" xfId="36425" xr:uid="{00000000-0005-0000-0000-0000768E0000}"/>
    <cellStyle name="Normal 51 5 4 2 2" xfId="36426" xr:uid="{00000000-0005-0000-0000-0000778E0000}"/>
    <cellStyle name="Normal 51 5 4 2 3" xfId="36427" xr:uid="{00000000-0005-0000-0000-0000788E0000}"/>
    <cellStyle name="Normal 51 5 4 3" xfId="36428" xr:uid="{00000000-0005-0000-0000-0000798E0000}"/>
    <cellStyle name="Normal 51 5 4 4" xfId="36429" xr:uid="{00000000-0005-0000-0000-00007A8E0000}"/>
    <cellStyle name="Normal 51 5 4_Lcc_inputs" xfId="36430" xr:uid="{00000000-0005-0000-0000-00007B8E0000}"/>
    <cellStyle name="Normal 51 5 5" xfId="36431" xr:uid="{00000000-0005-0000-0000-00007C8E0000}"/>
    <cellStyle name="Normal 51 5 5 2" xfId="36432" xr:uid="{00000000-0005-0000-0000-00007D8E0000}"/>
    <cellStyle name="Normal 51 5 5 2 2" xfId="36433" xr:uid="{00000000-0005-0000-0000-00007E8E0000}"/>
    <cellStyle name="Normal 51 5 5 3" xfId="36434" xr:uid="{00000000-0005-0000-0000-00007F8E0000}"/>
    <cellStyle name="Normal 51 5 6" xfId="36435" xr:uid="{00000000-0005-0000-0000-0000808E0000}"/>
    <cellStyle name="Normal 51 5 6 2" xfId="36436" xr:uid="{00000000-0005-0000-0000-0000818E0000}"/>
    <cellStyle name="Normal 51 5 7" xfId="36437" xr:uid="{00000000-0005-0000-0000-0000828E0000}"/>
    <cellStyle name="Normal 51 5 8" xfId="36438" xr:uid="{00000000-0005-0000-0000-0000838E0000}"/>
    <cellStyle name="Normal 51 5 9" xfId="36439" xr:uid="{00000000-0005-0000-0000-0000848E0000}"/>
    <cellStyle name="Normal 51 5_Lcc_inputs" xfId="36440" xr:uid="{00000000-0005-0000-0000-0000858E0000}"/>
    <cellStyle name="Normal 51 6" xfId="36441" xr:uid="{00000000-0005-0000-0000-0000868E0000}"/>
    <cellStyle name="Normal 51 6 2" xfId="36442" xr:uid="{00000000-0005-0000-0000-0000878E0000}"/>
    <cellStyle name="Normal 51 6 2 2" xfId="36443" xr:uid="{00000000-0005-0000-0000-0000888E0000}"/>
    <cellStyle name="Normal 51 6 2 2 2" xfId="36444" xr:uid="{00000000-0005-0000-0000-0000898E0000}"/>
    <cellStyle name="Normal 51 6 2 2 2 2" xfId="36445" xr:uid="{00000000-0005-0000-0000-00008A8E0000}"/>
    <cellStyle name="Normal 51 6 2 2 2 2 2" xfId="36446" xr:uid="{00000000-0005-0000-0000-00008B8E0000}"/>
    <cellStyle name="Normal 51 6 2 2 2 3" xfId="36447" xr:uid="{00000000-0005-0000-0000-00008C8E0000}"/>
    <cellStyle name="Normal 51 6 2 2 3" xfId="36448" xr:uid="{00000000-0005-0000-0000-00008D8E0000}"/>
    <cellStyle name="Normal 51 6 2 2 3 2" xfId="36449" xr:uid="{00000000-0005-0000-0000-00008E8E0000}"/>
    <cellStyle name="Normal 51 6 2 2 3 2 2" xfId="36450" xr:uid="{00000000-0005-0000-0000-00008F8E0000}"/>
    <cellStyle name="Normal 51 6 2 2 3 3" xfId="36451" xr:uid="{00000000-0005-0000-0000-0000908E0000}"/>
    <cellStyle name="Normal 51 6 2 2 4" xfId="36452" xr:uid="{00000000-0005-0000-0000-0000918E0000}"/>
    <cellStyle name="Normal 51 6 2 2 4 2" xfId="36453" xr:uid="{00000000-0005-0000-0000-0000928E0000}"/>
    <cellStyle name="Normal 51 6 2 2 5" xfId="36454" xr:uid="{00000000-0005-0000-0000-0000938E0000}"/>
    <cellStyle name="Normal 51 6 2 2_Lcc_inputs" xfId="36455" xr:uid="{00000000-0005-0000-0000-0000948E0000}"/>
    <cellStyle name="Normal 51 6 2 3" xfId="36456" xr:uid="{00000000-0005-0000-0000-0000958E0000}"/>
    <cellStyle name="Normal 51 6 2 3 2" xfId="36457" xr:uid="{00000000-0005-0000-0000-0000968E0000}"/>
    <cellStyle name="Normal 51 6 2 3 2 2" xfId="36458" xr:uid="{00000000-0005-0000-0000-0000978E0000}"/>
    <cellStyle name="Normal 51 6 2 3 2 3" xfId="36459" xr:uid="{00000000-0005-0000-0000-0000988E0000}"/>
    <cellStyle name="Normal 51 6 2 3 3" xfId="36460" xr:uid="{00000000-0005-0000-0000-0000998E0000}"/>
    <cellStyle name="Normal 51 6 2 3 4" xfId="36461" xr:uid="{00000000-0005-0000-0000-00009A8E0000}"/>
    <cellStyle name="Normal 51 6 2 3_Lcc_inputs" xfId="36462" xr:uid="{00000000-0005-0000-0000-00009B8E0000}"/>
    <cellStyle name="Normal 51 6 2 4" xfId="36463" xr:uid="{00000000-0005-0000-0000-00009C8E0000}"/>
    <cellStyle name="Normal 51 6 2 4 2" xfId="36464" xr:uid="{00000000-0005-0000-0000-00009D8E0000}"/>
    <cellStyle name="Normal 51 6 2 4 2 2" xfId="36465" xr:uid="{00000000-0005-0000-0000-00009E8E0000}"/>
    <cellStyle name="Normal 51 6 2 4 3" xfId="36466" xr:uid="{00000000-0005-0000-0000-00009F8E0000}"/>
    <cellStyle name="Normal 51 6 2 5" xfId="36467" xr:uid="{00000000-0005-0000-0000-0000A08E0000}"/>
    <cellStyle name="Normal 51 6 2 5 2" xfId="36468" xr:uid="{00000000-0005-0000-0000-0000A18E0000}"/>
    <cellStyle name="Normal 51 6 2 6" xfId="36469" xr:uid="{00000000-0005-0000-0000-0000A28E0000}"/>
    <cellStyle name="Normal 51 6 2 7" xfId="36470" xr:uid="{00000000-0005-0000-0000-0000A38E0000}"/>
    <cellStyle name="Normal 51 6 2 8" xfId="36471" xr:uid="{00000000-0005-0000-0000-0000A48E0000}"/>
    <cellStyle name="Normal 51 6 2_Lcc_inputs" xfId="36472" xr:uid="{00000000-0005-0000-0000-0000A58E0000}"/>
    <cellStyle name="Normal 51 6 3" xfId="36473" xr:uid="{00000000-0005-0000-0000-0000A68E0000}"/>
    <cellStyle name="Normal 51 6 3 2" xfId="36474" xr:uid="{00000000-0005-0000-0000-0000A78E0000}"/>
    <cellStyle name="Normal 51 6 3 2 2" xfId="36475" xr:uid="{00000000-0005-0000-0000-0000A88E0000}"/>
    <cellStyle name="Normal 51 6 3 2 2 2" xfId="36476" xr:uid="{00000000-0005-0000-0000-0000A98E0000}"/>
    <cellStyle name="Normal 51 6 3 2 3" xfId="36477" xr:uid="{00000000-0005-0000-0000-0000AA8E0000}"/>
    <cellStyle name="Normal 51 6 3 3" xfId="36478" xr:uid="{00000000-0005-0000-0000-0000AB8E0000}"/>
    <cellStyle name="Normal 51 6 3 3 2" xfId="36479" xr:uid="{00000000-0005-0000-0000-0000AC8E0000}"/>
    <cellStyle name="Normal 51 6 3 3 2 2" xfId="36480" xr:uid="{00000000-0005-0000-0000-0000AD8E0000}"/>
    <cellStyle name="Normal 51 6 3 3 3" xfId="36481" xr:uid="{00000000-0005-0000-0000-0000AE8E0000}"/>
    <cellStyle name="Normal 51 6 3 4" xfId="36482" xr:uid="{00000000-0005-0000-0000-0000AF8E0000}"/>
    <cellStyle name="Normal 51 6 3 4 2" xfId="36483" xr:uid="{00000000-0005-0000-0000-0000B08E0000}"/>
    <cellStyle name="Normal 51 6 3 5" xfId="36484" xr:uid="{00000000-0005-0000-0000-0000B18E0000}"/>
    <cellStyle name="Normal 51 6 3_Lcc_inputs" xfId="36485" xr:uid="{00000000-0005-0000-0000-0000B28E0000}"/>
    <cellStyle name="Normal 51 6 4" xfId="36486" xr:uid="{00000000-0005-0000-0000-0000B38E0000}"/>
    <cellStyle name="Normal 51 6 4 2" xfId="36487" xr:uid="{00000000-0005-0000-0000-0000B48E0000}"/>
    <cellStyle name="Normal 51 6 4 2 2" xfId="36488" xr:uid="{00000000-0005-0000-0000-0000B58E0000}"/>
    <cellStyle name="Normal 51 6 4 2 3" xfId="36489" xr:uid="{00000000-0005-0000-0000-0000B68E0000}"/>
    <cellStyle name="Normal 51 6 4 3" xfId="36490" xr:uid="{00000000-0005-0000-0000-0000B78E0000}"/>
    <cellStyle name="Normal 51 6 4 4" xfId="36491" xr:uid="{00000000-0005-0000-0000-0000B88E0000}"/>
    <cellStyle name="Normal 51 6 4_Lcc_inputs" xfId="36492" xr:uid="{00000000-0005-0000-0000-0000B98E0000}"/>
    <cellStyle name="Normal 51 6 5" xfId="36493" xr:uid="{00000000-0005-0000-0000-0000BA8E0000}"/>
    <cellStyle name="Normal 51 6 5 2" xfId="36494" xr:uid="{00000000-0005-0000-0000-0000BB8E0000}"/>
    <cellStyle name="Normal 51 6 5 2 2" xfId="36495" xr:uid="{00000000-0005-0000-0000-0000BC8E0000}"/>
    <cellStyle name="Normal 51 6 5 3" xfId="36496" xr:uid="{00000000-0005-0000-0000-0000BD8E0000}"/>
    <cellStyle name="Normal 51 6 6" xfId="36497" xr:uid="{00000000-0005-0000-0000-0000BE8E0000}"/>
    <cellStyle name="Normal 51 6 6 2" xfId="36498" xr:uid="{00000000-0005-0000-0000-0000BF8E0000}"/>
    <cellStyle name="Normal 51 6 7" xfId="36499" xr:uid="{00000000-0005-0000-0000-0000C08E0000}"/>
    <cellStyle name="Normal 51 6 8" xfId="36500" xr:uid="{00000000-0005-0000-0000-0000C18E0000}"/>
    <cellStyle name="Normal 51 6 9" xfId="36501" xr:uid="{00000000-0005-0000-0000-0000C28E0000}"/>
    <cellStyle name="Normal 51 6_Lcc_inputs" xfId="36502" xr:uid="{00000000-0005-0000-0000-0000C38E0000}"/>
    <cellStyle name="Normal 51 7" xfId="36503" xr:uid="{00000000-0005-0000-0000-0000C48E0000}"/>
    <cellStyle name="Normal 51 7 2" xfId="36504" xr:uid="{00000000-0005-0000-0000-0000C58E0000}"/>
    <cellStyle name="Normal 51 7 2 2" xfId="36505" xr:uid="{00000000-0005-0000-0000-0000C68E0000}"/>
    <cellStyle name="Normal 51 7 2 2 2" xfId="36506" xr:uid="{00000000-0005-0000-0000-0000C78E0000}"/>
    <cellStyle name="Normal 51 7 2 2 2 2" xfId="36507" xr:uid="{00000000-0005-0000-0000-0000C88E0000}"/>
    <cellStyle name="Normal 51 7 2 2 2 2 2" xfId="36508" xr:uid="{00000000-0005-0000-0000-0000C98E0000}"/>
    <cellStyle name="Normal 51 7 2 2 2 3" xfId="36509" xr:uid="{00000000-0005-0000-0000-0000CA8E0000}"/>
    <cellStyle name="Normal 51 7 2 2 3" xfId="36510" xr:uid="{00000000-0005-0000-0000-0000CB8E0000}"/>
    <cellStyle name="Normal 51 7 2 2 3 2" xfId="36511" xr:uid="{00000000-0005-0000-0000-0000CC8E0000}"/>
    <cellStyle name="Normal 51 7 2 2 3 2 2" xfId="36512" xr:uid="{00000000-0005-0000-0000-0000CD8E0000}"/>
    <cellStyle name="Normal 51 7 2 2 3 3" xfId="36513" xr:uid="{00000000-0005-0000-0000-0000CE8E0000}"/>
    <cellStyle name="Normal 51 7 2 2 4" xfId="36514" xr:uid="{00000000-0005-0000-0000-0000CF8E0000}"/>
    <cellStyle name="Normal 51 7 2 2 4 2" xfId="36515" xr:uid="{00000000-0005-0000-0000-0000D08E0000}"/>
    <cellStyle name="Normal 51 7 2 2 5" xfId="36516" xr:uid="{00000000-0005-0000-0000-0000D18E0000}"/>
    <cellStyle name="Normal 51 7 2 2_Lcc_inputs" xfId="36517" xr:uid="{00000000-0005-0000-0000-0000D28E0000}"/>
    <cellStyle name="Normal 51 7 2 3" xfId="36518" xr:uid="{00000000-0005-0000-0000-0000D38E0000}"/>
    <cellStyle name="Normal 51 7 2 3 2" xfId="36519" xr:uid="{00000000-0005-0000-0000-0000D48E0000}"/>
    <cellStyle name="Normal 51 7 2 3 2 2" xfId="36520" xr:uid="{00000000-0005-0000-0000-0000D58E0000}"/>
    <cellStyle name="Normal 51 7 2 3 2 3" xfId="36521" xr:uid="{00000000-0005-0000-0000-0000D68E0000}"/>
    <cellStyle name="Normal 51 7 2 3 3" xfId="36522" xr:uid="{00000000-0005-0000-0000-0000D78E0000}"/>
    <cellStyle name="Normal 51 7 2 3 4" xfId="36523" xr:uid="{00000000-0005-0000-0000-0000D88E0000}"/>
    <cellStyle name="Normal 51 7 2 3_Lcc_inputs" xfId="36524" xr:uid="{00000000-0005-0000-0000-0000D98E0000}"/>
    <cellStyle name="Normal 51 7 2 4" xfId="36525" xr:uid="{00000000-0005-0000-0000-0000DA8E0000}"/>
    <cellStyle name="Normal 51 7 2 4 2" xfId="36526" xr:uid="{00000000-0005-0000-0000-0000DB8E0000}"/>
    <cellStyle name="Normal 51 7 2 4 2 2" xfId="36527" xr:uid="{00000000-0005-0000-0000-0000DC8E0000}"/>
    <cellStyle name="Normal 51 7 2 4 3" xfId="36528" xr:uid="{00000000-0005-0000-0000-0000DD8E0000}"/>
    <cellStyle name="Normal 51 7 2 5" xfId="36529" xr:uid="{00000000-0005-0000-0000-0000DE8E0000}"/>
    <cellStyle name="Normal 51 7 2 5 2" xfId="36530" xr:uid="{00000000-0005-0000-0000-0000DF8E0000}"/>
    <cellStyle name="Normal 51 7 2 6" xfId="36531" xr:uid="{00000000-0005-0000-0000-0000E08E0000}"/>
    <cellStyle name="Normal 51 7 2 7" xfId="36532" xr:uid="{00000000-0005-0000-0000-0000E18E0000}"/>
    <cellStyle name="Normal 51 7 2 8" xfId="36533" xr:uid="{00000000-0005-0000-0000-0000E28E0000}"/>
    <cellStyle name="Normal 51 7 2_Lcc_inputs" xfId="36534" xr:uid="{00000000-0005-0000-0000-0000E38E0000}"/>
    <cellStyle name="Normal 51 7 3" xfId="36535" xr:uid="{00000000-0005-0000-0000-0000E48E0000}"/>
    <cellStyle name="Normal 51 7 3 2" xfId="36536" xr:uid="{00000000-0005-0000-0000-0000E58E0000}"/>
    <cellStyle name="Normal 51 7 3 2 2" xfId="36537" xr:uid="{00000000-0005-0000-0000-0000E68E0000}"/>
    <cellStyle name="Normal 51 7 3 2 2 2" xfId="36538" xr:uid="{00000000-0005-0000-0000-0000E78E0000}"/>
    <cellStyle name="Normal 51 7 3 2 3" xfId="36539" xr:uid="{00000000-0005-0000-0000-0000E88E0000}"/>
    <cellStyle name="Normal 51 7 3 3" xfId="36540" xr:uid="{00000000-0005-0000-0000-0000E98E0000}"/>
    <cellStyle name="Normal 51 7 3 3 2" xfId="36541" xr:uid="{00000000-0005-0000-0000-0000EA8E0000}"/>
    <cellStyle name="Normal 51 7 3 3 2 2" xfId="36542" xr:uid="{00000000-0005-0000-0000-0000EB8E0000}"/>
    <cellStyle name="Normal 51 7 3 3 3" xfId="36543" xr:uid="{00000000-0005-0000-0000-0000EC8E0000}"/>
    <cellStyle name="Normal 51 7 3 4" xfId="36544" xr:uid="{00000000-0005-0000-0000-0000ED8E0000}"/>
    <cellStyle name="Normal 51 7 3 4 2" xfId="36545" xr:uid="{00000000-0005-0000-0000-0000EE8E0000}"/>
    <cellStyle name="Normal 51 7 3 5" xfId="36546" xr:uid="{00000000-0005-0000-0000-0000EF8E0000}"/>
    <cellStyle name="Normal 51 7 3_Lcc_inputs" xfId="36547" xr:uid="{00000000-0005-0000-0000-0000F08E0000}"/>
    <cellStyle name="Normal 51 7 4" xfId="36548" xr:uid="{00000000-0005-0000-0000-0000F18E0000}"/>
    <cellStyle name="Normal 51 7 4 2" xfId="36549" xr:uid="{00000000-0005-0000-0000-0000F28E0000}"/>
    <cellStyle name="Normal 51 7 4 2 2" xfId="36550" xr:uid="{00000000-0005-0000-0000-0000F38E0000}"/>
    <cellStyle name="Normal 51 7 4 2 3" xfId="36551" xr:uid="{00000000-0005-0000-0000-0000F48E0000}"/>
    <cellStyle name="Normal 51 7 4 3" xfId="36552" xr:uid="{00000000-0005-0000-0000-0000F58E0000}"/>
    <cellStyle name="Normal 51 7 4 4" xfId="36553" xr:uid="{00000000-0005-0000-0000-0000F68E0000}"/>
    <cellStyle name="Normal 51 7 4_Lcc_inputs" xfId="36554" xr:uid="{00000000-0005-0000-0000-0000F78E0000}"/>
    <cellStyle name="Normal 51 7 5" xfId="36555" xr:uid="{00000000-0005-0000-0000-0000F88E0000}"/>
    <cellStyle name="Normal 51 7 5 2" xfId="36556" xr:uid="{00000000-0005-0000-0000-0000F98E0000}"/>
    <cellStyle name="Normal 51 7 5 2 2" xfId="36557" xr:uid="{00000000-0005-0000-0000-0000FA8E0000}"/>
    <cellStyle name="Normal 51 7 5 3" xfId="36558" xr:uid="{00000000-0005-0000-0000-0000FB8E0000}"/>
    <cellStyle name="Normal 51 7 6" xfId="36559" xr:uid="{00000000-0005-0000-0000-0000FC8E0000}"/>
    <cellStyle name="Normal 51 7 6 2" xfId="36560" xr:uid="{00000000-0005-0000-0000-0000FD8E0000}"/>
    <cellStyle name="Normal 51 7 7" xfId="36561" xr:uid="{00000000-0005-0000-0000-0000FE8E0000}"/>
    <cellStyle name="Normal 51 7 8" xfId="36562" xr:uid="{00000000-0005-0000-0000-0000FF8E0000}"/>
    <cellStyle name="Normal 51 7 9" xfId="36563" xr:uid="{00000000-0005-0000-0000-0000008F0000}"/>
    <cellStyle name="Normal 51 7_Lcc_inputs" xfId="36564" xr:uid="{00000000-0005-0000-0000-0000018F0000}"/>
    <cellStyle name="Normal 51 8" xfId="36565" xr:uid="{00000000-0005-0000-0000-0000028F0000}"/>
    <cellStyle name="Normal 51 8 2" xfId="36566" xr:uid="{00000000-0005-0000-0000-0000038F0000}"/>
    <cellStyle name="Normal 51 8 2 2" xfId="36567" xr:uid="{00000000-0005-0000-0000-0000048F0000}"/>
    <cellStyle name="Normal 51 8 2 2 2" xfId="36568" xr:uid="{00000000-0005-0000-0000-0000058F0000}"/>
    <cellStyle name="Normal 51 8 2 2 2 2" xfId="36569" xr:uid="{00000000-0005-0000-0000-0000068F0000}"/>
    <cellStyle name="Normal 51 8 2 2 3" xfId="36570" xr:uid="{00000000-0005-0000-0000-0000078F0000}"/>
    <cellStyle name="Normal 51 8 2 3" xfId="36571" xr:uid="{00000000-0005-0000-0000-0000088F0000}"/>
    <cellStyle name="Normal 51 8 2 3 2" xfId="36572" xr:uid="{00000000-0005-0000-0000-0000098F0000}"/>
    <cellStyle name="Normal 51 8 2 3 2 2" xfId="36573" xr:uid="{00000000-0005-0000-0000-00000A8F0000}"/>
    <cellStyle name="Normal 51 8 2 3 3" xfId="36574" xr:uid="{00000000-0005-0000-0000-00000B8F0000}"/>
    <cellStyle name="Normal 51 8 2 4" xfId="36575" xr:uid="{00000000-0005-0000-0000-00000C8F0000}"/>
    <cellStyle name="Normal 51 8 2 4 2" xfId="36576" xr:uid="{00000000-0005-0000-0000-00000D8F0000}"/>
    <cellStyle name="Normal 51 8 2 5" xfId="36577" xr:uid="{00000000-0005-0000-0000-00000E8F0000}"/>
    <cellStyle name="Normal 51 8 2_Lcc_inputs" xfId="36578" xr:uid="{00000000-0005-0000-0000-00000F8F0000}"/>
    <cellStyle name="Normal 51 8 3" xfId="36579" xr:uid="{00000000-0005-0000-0000-0000108F0000}"/>
    <cellStyle name="Normal 51 8 3 2" xfId="36580" xr:uid="{00000000-0005-0000-0000-0000118F0000}"/>
    <cellStyle name="Normal 51 8 3 2 2" xfId="36581" xr:uid="{00000000-0005-0000-0000-0000128F0000}"/>
    <cellStyle name="Normal 51 8 3 2 3" xfId="36582" xr:uid="{00000000-0005-0000-0000-0000138F0000}"/>
    <cellStyle name="Normal 51 8 3 3" xfId="36583" xr:uid="{00000000-0005-0000-0000-0000148F0000}"/>
    <cellStyle name="Normal 51 8 3 4" xfId="36584" xr:uid="{00000000-0005-0000-0000-0000158F0000}"/>
    <cellStyle name="Normal 51 8 3_Lcc_inputs" xfId="36585" xr:uid="{00000000-0005-0000-0000-0000168F0000}"/>
    <cellStyle name="Normal 51 8 4" xfId="36586" xr:uid="{00000000-0005-0000-0000-0000178F0000}"/>
    <cellStyle name="Normal 51 8 4 2" xfId="36587" xr:uid="{00000000-0005-0000-0000-0000188F0000}"/>
    <cellStyle name="Normal 51 8 4 2 2" xfId="36588" xr:uid="{00000000-0005-0000-0000-0000198F0000}"/>
    <cellStyle name="Normal 51 8 4 3" xfId="36589" xr:uid="{00000000-0005-0000-0000-00001A8F0000}"/>
    <cellStyle name="Normal 51 8 5" xfId="36590" xr:uid="{00000000-0005-0000-0000-00001B8F0000}"/>
    <cellStyle name="Normal 51 8 5 2" xfId="36591" xr:uid="{00000000-0005-0000-0000-00001C8F0000}"/>
    <cellStyle name="Normal 51 8 6" xfId="36592" xr:uid="{00000000-0005-0000-0000-00001D8F0000}"/>
    <cellStyle name="Normal 51 8 7" xfId="36593" xr:uid="{00000000-0005-0000-0000-00001E8F0000}"/>
    <cellStyle name="Normal 51 8 8" xfId="36594" xr:uid="{00000000-0005-0000-0000-00001F8F0000}"/>
    <cellStyle name="Normal 51 8_Lcc_inputs" xfId="36595" xr:uid="{00000000-0005-0000-0000-0000208F0000}"/>
    <cellStyle name="Normal 51 9" xfId="36596" xr:uid="{00000000-0005-0000-0000-0000218F0000}"/>
    <cellStyle name="Normal 51 9 2" xfId="36597" xr:uid="{00000000-0005-0000-0000-0000228F0000}"/>
    <cellStyle name="Normal 51 9 2 2" xfId="36598" xr:uid="{00000000-0005-0000-0000-0000238F0000}"/>
    <cellStyle name="Normal 51 9 2 2 2" xfId="36599" xr:uid="{00000000-0005-0000-0000-0000248F0000}"/>
    <cellStyle name="Normal 51 9 2 2 2 2" xfId="36600" xr:uid="{00000000-0005-0000-0000-0000258F0000}"/>
    <cellStyle name="Normal 51 9 2 2 3" xfId="36601" xr:uid="{00000000-0005-0000-0000-0000268F0000}"/>
    <cellStyle name="Normal 51 9 2 3" xfId="36602" xr:uid="{00000000-0005-0000-0000-0000278F0000}"/>
    <cellStyle name="Normal 51 9 2 3 2" xfId="36603" xr:uid="{00000000-0005-0000-0000-0000288F0000}"/>
    <cellStyle name="Normal 51 9 2 3 2 2" xfId="36604" xr:uid="{00000000-0005-0000-0000-0000298F0000}"/>
    <cellStyle name="Normal 51 9 2 3 3" xfId="36605" xr:uid="{00000000-0005-0000-0000-00002A8F0000}"/>
    <cellStyle name="Normal 51 9 2 4" xfId="36606" xr:uid="{00000000-0005-0000-0000-00002B8F0000}"/>
    <cellStyle name="Normal 51 9 2 4 2" xfId="36607" xr:uid="{00000000-0005-0000-0000-00002C8F0000}"/>
    <cellStyle name="Normal 51 9 2 5" xfId="36608" xr:uid="{00000000-0005-0000-0000-00002D8F0000}"/>
    <cellStyle name="Normal 51 9 2_Lcc_inputs" xfId="36609" xr:uid="{00000000-0005-0000-0000-00002E8F0000}"/>
    <cellStyle name="Normal 51 9 3" xfId="36610" xr:uid="{00000000-0005-0000-0000-00002F8F0000}"/>
    <cellStyle name="Normal 51 9 3 2" xfId="36611" xr:uid="{00000000-0005-0000-0000-0000308F0000}"/>
    <cellStyle name="Normal 51 9 3 2 2" xfId="36612" xr:uid="{00000000-0005-0000-0000-0000318F0000}"/>
    <cellStyle name="Normal 51 9 3 2 3" xfId="36613" xr:uid="{00000000-0005-0000-0000-0000328F0000}"/>
    <cellStyle name="Normal 51 9 3 3" xfId="36614" xr:uid="{00000000-0005-0000-0000-0000338F0000}"/>
    <cellStyle name="Normal 51 9 3 4" xfId="36615" xr:uid="{00000000-0005-0000-0000-0000348F0000}"/>
    <cellStyle name="Normal 51 9 3_Lcc_inputs" xfId="36616" xr:uid="{00000000-0005-0000-0000-0000358F0000}"/>
    <cellStyle name="Normal 51 9 4" xfId="36617" xr:uid="{00000000-0005-0000-0000-0000368F0000}"/>
    <cellStyle name="Normal 51 9 4 2" xfId="36618" xr:uid="{00000000-0005-0000-0000-0000378F0000}"/>
    <cellStyle name="Normal 51 9 4 2 2" xfId="36619" xr:uid="{00000000-0005-0000-0000-0000388F0000}"/>
    <cellStyle name="Normal 51 9 4 3" xfId="36620" xr:uid="{00000000-0005-0000-0000-0000398F0000}"/>
    <cellStyle name="Normal 51 9 5" xfId="36621" xr:uid="{00000000-0005-0000-0000-00003A8F0000}"/>
    <cellStyle name="Normal 51 9 5 2" xfId="36622" xr:uid="{00000000-0005-0000-0000-00003B8F0000}"/>
    <cellStyle name="Normal 51 9 6" xfId="36623" xr:uid="{00000000-0005-0000-0000-00003C8F0000}"/>
    <cellStyle name="Normal 51 9 7" xfId="36624" xr:uid="{00000000-0005-0000-0000-00003D8F0000}"/>
    <cellStyle name="Normal 51 9 8" xfId="36625" xr:uid="{00000000-0005-0000-0000-00003E8F0000}"/>
    <cellStyle name="Normal 51 9_Lcc_inputs" xfId="36626" xr:uid="{00000000-0005-0000-0000-00003F8F0000}"/>
    <cellStyle name="Normal 51_Lcc_inputs" xfId="36627" xr:uid="{00000000-0005-0000-0000-0000408F0000}"/>
    <cellStyle name="Normal 52" xfId="36628" xr:uid="{00000000-0005-0000-0000-0000418F0000}"/>
    <cellStyle name="Normal 52 10" xfId="36629" xr:uid="{00000000-0005-0000-0000-0000428F0000}"/>
    <cellStyle name="Normal 52 10 2" xfId="36630" xr:uid="{00000000-0005-0000-0000-0000438F0000}"/>
    <cellStyle name="Normal 52 10 2 2" xfId="36631" xr:uid="{00000000-0005-0000-0000-0000448F0000}"/>
    <cellStyle name="Normal 52 10 2 2 2" xfId="36632" xr:uid="{00000000-0005-0000-0000-0000458F0000}"/>
    <cellStyle name="Normal 52 10 2 2 3" xfId="36633" xr:uid="{00000000-0005-0000-0000-0000468F0000}"/>
    <cellStyle name="Normal 52 10 2 3" xfId="36634" xr:uid="{00000000-0005-0000-0000-0000478F0000}"/>
    <cellStyle name="Normal 52 10 2 4" xfId="36635" xr:uid="{00000000-0005-0000-0000-0000488F0000}"/>
    <cellStyle name="Normal 52 10 2_Lcc_inputs" xfId="36636" xr:uid="{00000000-0005-0000-0000-0000498F0000}"/>
    <cellStyle name="Normal 52 10 3" xfId="36637" xr:uid="{00000000-0005-0000-0000-00004A8F0000}"/>
    <cellStyle name="Normal 52 10 3 2" xfId="36638" xr:uid="{00000000-0005-0000-0000-00004B8F0000}"/>
    <cellStyle name="Normal 52 10 3 2 2" xfId="36639" xr:uid="{00000000-0005-0000-0000-00004C8F0000}"/>
    <cellStyle name="Normal 52 10 3 3" xfId="36640" xr:uid="{00000000-0005-0000-0000-00004D8F0000}"/>
    <cellStyle name="Normal 52 10 4" xfId="36641" xr:uid="{00000000-0005-0000-0000-00004E8F0000}"/>
    <cellStyle name="Normal 52 10 4 2" xfId="36642" xr:uid="{00000000-0005-0000-0000-00004F8F0000}"/>
    <cellStyle name="Normal 52 10 5" xfId="36643" xr:uid="{00000000-0005-0000-0000-0000508F0000}"/>
    <cellStyle name="Normal 52 10 6" xfId="36644" xr:uid="{00000000-0005-0000-0000-0000518F0000}"/>
    <cellStyle name="Normal 52 10 7" xfId="36645" xr:uid="{00000000-0005-0000-0000-0000528F0000}"/>
    <cellStyle name="Normal 52 10_Lcc_inputs" xfId="36646" xr:uid="{00000000-0005-0000-0000-0000538F0000}"/>
    <cellStyle name="Normal 52 11" xfId="36647" xr:uid="{00000000-0005-0000-0000-0000548F0000}"/>
    <cellStyle name="Normal 52 11 2" xfId="36648" xr:uid="{00000000-0005-0000-0000-0000558F0000}"/>
    <cellStyle name="Normal 52 11 2 2" xfId="36649" xr:uid="{00000000-0005-0000-0000-0000568F0000}"/>
    <cellStyle name="Normal 52 11 2 3" xfId="36650" xr:uid="{00000000-0005-0000-0000-0000578F0000}"/>
    <cellStyle name="Normal 52 11 3" xfId="36651" xr:uid="{00000000-0005-0000-0000-0000588F0000}"/>
    <cellStyle name="Normal 52 11 3 2" xfId="36652" xr:uid="{00000000-0005-0000-0000-0000598F0000}"/>
    <cellStyle name="Normal 52 11 4" xfId="36653" xr:uid="{00000000-0005-0000-0000-00005A8F0000}"/>
    <cellStyle name="Normal 52 11 5" xfId="36654" xr:uid="{00000000-0005-0000-0000-00005B8F0000}"/>
    <cellStyle name="Normal 52 11_Lcc_inputs" xfId="36655" xr:uid="{00000000-0005-0000-0000-00005C8F0000}"/>
    <cellStyle name="Normal 52 12" xfId="36656" xr:uid="{00000000-0005-0000-0000-00005D8F0000}"/>
    <cellStyle name="Normal 52 12 2" xfId="36657" xr:uid="{00000000-0005-0000-0000-00005E8F0000}"/>
    <cellStyle name="Normal 52 12 2 2" xfId="36658" xr:uid="{00000000-0005-0000-0000-00005F8F0000}"/>
    <cellStyle name="Normal 52 12 2 3" xfId="36659" xr:uid="{00000000-0005-0000-0000-0000608F0000}"/>
    <cellStyle name="Normal 52 12 3" xfId="36660" xr:uid="{00000000-0005-0000-0000-0000618F0000}"/>
    <cellStyle name="Normal 52 12 4" xfId="36661" xr:uid="{00000000-0005-0000-0000-0000628F0000}"/>
    <cellStyle name="Normal 52 12_Lcc_inputs" xfId="36662" xr:uid="{00000000-0005-0000-0000-0000638F0000}"/>
    <cellStyle name="Normal 52 13" xfId="36663" xr:uid="{00000000-0005-0000-0000-0000648F0000}"/>
    <cellStyle name="Normal 52 13 2" xfId="36664" xr:uid="{00000000-0005-0000-0000-0000658F0000}"/>
    <cellStyle name="Normal 52 13 3" xfId="36665" xr:uid="{00000000-0005-0000-0000-0000668F0000}"/>
    <cellStyle name="Normal 52 14" xfId="36666" xr:uid="{00000000-0005-0000-0000-0000678F0000}"/>
    <cellStyle name="Normal 52 14 2" xfId="36667" xr:uid="{00000000-0005-0000-0000-0000688F0000}"/>
    <cellStyle name="Normal 52 15" xfId="36668" xr:uid="{00000000-0005-0000-0000-0000698F0000}"/>
    <cellStyle name="Normal 52 16" xfId="36669" xr:uid="{00000000-0005-0000-0000-00006A8F0000}"/>
    <cellStyle name="Normal 52 2" xfId="36670" xr:uid="{00000000-0005-0000-0000-00006B8F0000}"/>
    <cellStyle name="Normal 52 2 10" xfId="36671" xr:uid="{00000000-0005-0000-0000-00006C8F0000}"/>
    <cellStyle name="Normal 52 2 2" xfId="36672" xr:uid="{00000000-0005-0000-0000-00006D8F0000}"/>
    <cellStyle name="Normal 52 2 2 2" xfId="36673" xr:uid="{00000000-0005-0000-0000-00006E8F0000}"/>
    <cellStyle name="Normal 52 2 2 2 2" xfId="36674" xr:uid="{00000000-0005-0000-0000-00006F8F0000}"/>
    <cellStyle name="Normal 52 2 2 2 2 2" xfId="36675" xr:uid="{00000000-0005-0000-0000-0000708F0000}"/>
    <cellStyle name="Normal 52 2 2 2 2 2 2" xfId="36676" xr:uid="{00000000-0005-0000-0000-0000718F0000}"/>
    <cellStyle name="Normal 52 2 2 2 2 3" xfId="36677" xr:uid="{00000000-0005-0000-0000-0000728F0000}"/>
    <cellStyle name="Normal 52 2 2 2 3" xfId="36678" xr:uid="{00000000-0005-0000-0000-0000738F0000}"/>
    <cellStyle name="Normal 52 2 2 2 3 2" xfId="36679" xr:uid="{00000000-0005-0000-0000-0000748F0000}"/>
    <cellStyle name="Normal 52 2 2 2 3 2 2" xfId="36680" xr:uid="{00000000-0005-0000-0000-0000758F0000}"/>
    <cellStyle name="Normal 52 2 2 2 3 3" xfId="36681" xr:uid="{00000000-0005-0000-0000-0000768F0000}"/>
    <cellStyle name="Normal 52 2 2 2 4" xfId="36682" xr:uid="{00000000-0005-0000-0000-0000778F0000}"/>
    <cellStyle name="Normal 52 2 2 2 4 2" xfId="36683" xr:uid="{00000000-0005-0000-0000-0000788F0000}"/>
    <cellStyle name="Normal 52 2 2 2 5" xfId="36684" xr:uid="{00000000-0005-0000-0000-0000798F0000}"/>
    <cellStyle name="Normal 52 2 2 2_Lcc_inputs" xfId="36685" xr:uid="{00000000-0005-0000-0000-00007A8F0000}"/>
    <cellStyle name="Normal 52 2 2 3" xfId="36686" xr:uid="{00000000-0005-0000-0000-00007B8F0000}"/>
    <cellStyle name="Normal 52 2 2 3 2" xfId="36687" xr:uid="{00000000-0005-0000-0000-00007C8F0000}"/>
    <cellStyle name="Normal 52 2 2 3 2 2" xfId="36688" xr:uid="{00000000-0005-0000-0000-00007D8F0000}"/>
    <cellStyle name="Normal 52 2 2 3 2 3" xfId="36689" xr:uid="{00000000-0005-0000-0000-00007E8F0000}"/>
    <cellStyle name="Normal 52 2 2 3 3" xfId="36690" xr:uid="{00000000-0005-0000-0000-00007F8F0000}"/>
    <cellStyle name="Normal 52 2 2 3 4" xfId="36691" xr:uid="{00000000-0005-0000-0000-0000808F0000}"/>
    <cellStyle name="Normal 52 2 2 3_Lcc_inputs" xfId="36692" xr:uid="{00000000-0005-0000-0000-0000818F0000}"/>
    <cellStyle name="Normal 52 2 2 4" xfId="36693" xr:uid="{00000000-0005-0000-0000-0000828F0000}"/>
    <cellStyle name="Normal 52 2 2 4 2" xfId="36694" xr:uid="{00000000-0005-0000-0000-0000838F0000}"/>
    <cellStyle name="Normal 52 2 2 4 2 2" xfId="36695" xr:uid="{00000000-0005-0000-0000-0000848F0000}"/>
    <cellStyle name="Normal 52 2 2 4 3" xfId="36696" xr:uid="{00000000-0005-0000-0000-0000858F0000}"/>
    <cellStyle name="Normal 52 2 2 5" xfId="36697" xr:uid="{00000000-0005-0000-0000-0000868F0000}"/>
    <cellStyle name="Normal 52 2 2 5 2" xfId="36698" xr:uid="{00000000-0005-0000-0000-0000878F0000}"/>
    <cellStyle name="Normal 52 2 2 6" xfId="36699" xr:uid="{00000000-0005-0000-0000-0000888F0000}"/>
    <cellStyle name="Normal 52 2 2 7" xfId="36700" xr:uid="{00000000-0005-0000-0000-0000898F0000}"/>
    <cellStyle name="Normal 52 2 2 8" xfId="36701" xr:uid="{00000000-0005-0000-0000-00008A8F0000}"/>
    <cellStyle name="Normal 52 2 2_Lcc_inputs" xfId="36702" xr:uid="{00000000-0005-0000-0000-00008B8F0000}"/>
    <cellStyle name="Normal 52 2 3" xfId="36703" xr:uid="{00000000-0005-0000-0000-00008C8F0000}"/>
    <cellStyle name="Normal 52 2 3 2" xfId="36704" xr:uid="{00000000-0005-0000-0000-00008D8F0000}"/>
    <cellStyle name="Normal 52 2 3 2 2" xfId="36705" xr:uid="{00000000-0005-0000-0000-00008E8F0000}"/>
    <cellStyle name="Normal 52 2 3 2 2 2" xfId="36706" xr:uid="{00000000-0005-0000-0000-00008F8F0000}"/>
    <cellStyle name="Normal 52 2 3 2 2 3" xfId="36707" xr:uid="{00000000-0005-0000-0000-0000908F0000}"/>
    <cellStyle name="Normal 52 2 3 2 3" xfId="36708" xr:uid="{00000000-0005-0000-0000-0000918F0000}"/>
    <cellStyle name="Normal 52 2 3 2 4" xfId="36709" xr:uid="{00000000-0005-0000-0000-0000928F0000}"/>
    <cellStyle name="Normal 52 2 3 2_Lcc_inputs" xfId="36710" xr:uid="{00000000-0005-0000-0000-0000938F0000}"/>
    <cellStyle name="Normal 52 2 3 3" xfId="36711" xr:uid="{00000000-0005-0000-0000-0000948F0000}"/>
    <cellStyle name="Normal 52 2 3 3 2" xfId="36712" xr:uid="{00000000-0005-0000-0000-0000958F0000}"/>
    <cellStyle name="Normal 52 2 3 3 2 2" xfId="36713" xr:uid="{00000000-0005-0000-0000-0000968F0000}"/>
    <cellStyle name="Normal 52 2 3 3 3" xfId="36714" xr:uid="{00000000-0005-0000-0000-0000978F0000}"/>
    <cellStyle name="Normal 52 2 3 4" xfId="36715" xr:uid="{00000000-0005-0000-0000-0000988F0000}"/>
    <cellStyle name="Normal 52 2 3 4 2" xfId="36716" xr:uid="{00000000-0005-0000-0000-0000998F0000}"/>
    <cellStyle name="Normal 52 2 3 5" xfId="36717" xr:uid="{00000000-0005-0000-0000-00009A8F0000}"/>
    <cellStyle name="Normal 52 2 3 6" xfId="36718" xr:uid="{00000000-0005-0000-0000-00009B8F0000}"/>
    <cellStyle name="Normal 52 2 3 7" xfId="36719" xr:uid="{00000000-0005-0000-0000-00009C8F0000}"/>
    <cellStyle name="Normal 52 2 3_Lcc_inputs" xfId="36720" xr:uid="{00000000-0005-0000-0000-00009D8F0000}"/>
    <cellStyle name="Normal 52 2 4" xfId="36721" xr:uid="{00000000-0005-0000-0000-00009E8F0000}"/>
    <cellStyle name="Normal 52 2 4 2" xfId="36722" xr:uid="{00000000-0005-0000-0000-00009F8F0000}"/>
    <cellStyle name="Normal 52 2 4 2 2" xfId="36723" xr:uid="{00000000-0005-0000-0000-0000A08F0000}"/>
    <cellStyle name="Normal 52 2 4 2 3" xfId="36724" xr:uid="{00000000-0005-0000-0000-0000A18F0000}"/>
    <cellStyle name="Normal 52 2 4 3" xfId="36725" xr:uid="{00000000-0005-0000-0000-0000A28F0000}"/>
    <cellStyle name="Normal 52 2 4 3 2" xfId="36726" xr:uid="{00000000-0005-0000-0000-0000A38F0000}"/>
    <cellStyle name="Normal 52 2 4 4" xfId="36727" xr:uid="{00000000-0005-0000-0000-0000A48F0000}"/>
    <cellStyle name="Normal 52 2 4 5" xfId="36728" xr:uid="{00000000-0005-0000-0000-0000A58F0000}"/>
    <cellStyle name="Normal 52 2 4_Lcc_inputs" xfId="36729" xr:uid="{00000000-0005-0000-0000-0000A68F0000}"/>
    <cellStyle name="Normal 52 2 5" xfId="36730" xr:uid="{00000000-0005-0000-0000-0000A78F0000}"/>
    <cellStyle name="Normal 52 2 5 2" xfId="36731" xr:uid="{00000000-0005-0000-0000-0000A88F0000}"/>
    <cellStyle name="Normal 52 2 5 2 2" xfId="36732" xr:uid="{00000000-0005-0000-0000-0000A98F0000}"/>
    <cellStyle name="Normal 52 2 5 2 3" xfId="36733" xr:uid="{00000000-0005-0000-0000-0000AA8F0000}"/>
    <cellStyle name="Normal 52 2 5 3" xfId="36734" xr:uid="{00000000-0005-0000-0000-0000AB8F0000}"/>
    <cellStyle name="Normal 52 2 5 3 2" xfId="36735" xr:uid="{00000000-0005-0000-0000-0000AC8F0000}"/>
    <cellStyle name="Normal 52 2 5 4" xfId="36736" xr:uid="{00000000-0005-0000-0000-0000AD8F0000}"/>
    <cellStyle name="Normal 52 2 5 5" xfId="36737" xr:uid="{00000000-0005-0000-0000-0000AE8F0000}"/>
    <cellStyle name="Normal 52 2 5_Lcc_inputs" xfId="36738" xr:uid="{00000000-0005-0000-0000-0000AF8F0000}"/>
    <cellStyle name="Normal 52 2 6" xfId="36739" xr:uid="{00000000-0005-0000-0000-0000B08F0000}"/>
    <cellStyle name="Normal 52 2 6 2" xfId="36740" xr:uid="{00000000-0005-0000-0000-0000B18F0000}"/>
    <cellStyle name="Normal 52 2 6 2 2" xfId="36741" xr:uid="{00000000-0005-0000-0000-0000B28F0000}"/>
    <cellStyle name="Normal 52 2 6 3" xfId="36742" xr:uid="{00000000-0005-0000-0000-0000B38F0000}"/>
    <cellStyle name="Normal 52 2 6 4" xfId="36743" xr:uid="{00000000-0005-0000-0000-0000B48F0000}"/>
    <cellStyle name="Normal 52 2 6_Lcc_inputs" xfId="36744" xr:uid="{00000000-0005-0000-0000-0000B58F0000}"/>
    <cellStyle name="Normal 52 2 7" xfId="36745" xr:uid="{00000000-0005-0000-0000-0000B68F0000}"/>
    <cellStyle name="Normal 52 2 7 2" xfId="36746" xr:uid="{00000000-0005-0000-0000-0000B78F0000}"/>
    <cellStyle name="Normal 52 2 7 3" xfId="36747" xr:uid="{00000000-0005-0000-0000-0000B88F0000}"/>
    <cellStyle name="Normal 52 2 8" xfId="36748" xr:uid="{00000000-0005-0000-0000-0000B98F0000}"/>
    <cellStyle name="Normal 52 2 8 2" xfId="36749" xr:uid="{00000000-0005-0000-0000-0000BA8F0000}"/>
    <cellStyle name="Normal 52 2 9" xfId="36750" xr:uid="{00000000-0005-0000-0000-0000BB8F0000}"/>
    <cellStyle name="Normal 52 2_Lcc_inputs" xfId="36751" xr:uid="{00000000-0005-0000-0000-0000BC8F0000}"/>
    <cellStyle name="Normal 52 3" xfId="36752" xr:uid="{00000000-0005-0000-0000-0000BD8F0000}"/>
    <cellStyle name="Normal 52 3 2" xfId="36753" xr:uid="{00000000-0005-0000-0000-0000BE8F0000}"/>
    <cellStyle name="Normal 52 3 2 2" xfId="36754" xr:uid="{00000000-0005-0000-0000-0000BF8F0000}"/>
    <cellStyle name="Normal 52 3 2 2 2" xfId="36755" xr:uid="{00000000-0005-0000-0000-0000C08F0000}"/>
    <cellStyle name="Normal 52 3 2 2 2 2" xfId="36756" xr:uid="{00000000-0005-0000-0000-0000C18F0000}"/>
    <cellStyle name="Normal 52 3 2 2 2 2 2" xfId="36757" xr:uid="{00000000-0005-0000-0000-0000C28F0000}"/>
    <cellStyle name="Normal 52 3 2 2 2 3" xfId="36758" xr:uid="{00000000-0005-0000-0000-0000C38F0000}"/>
    <cellStyle name="Normal 52 3 2 2 3" xfId="36759" xr:uid="{00000000-0005-0000-0000-0000C48F0000}"/>
    <cellStyle name="Normal 52 3 2 2 3 2" xfId="36760" xr:uid="{00000000-0005-0000-0000-0000C58F0000}"/>
    <cellStyle name="Normal 52 3 2 2 3 2 2" xfId="36761" xr:uid="{00000000-0005-0000-0000-0000C68F0000}"/>
    <cellStyle name="Normal 52 3 2 2 3 3" xfId="36762" xr:uid="{00000000-0005-0000-0000-0000C78F0000}"/>
    <cellStyle name="Normal 52 3 2 2 4" xfId="36763" xr:uid="{00000000-0005-0000-0000-0000C88F0000}"/>
    <cellStyle name="Normal 52 3 2 2 4 2" xfId="36764" xr:uid="{00000000-0005-0000-0000-0000C98F0000}"/>
    <cellStyle name="Normal 52 3 2 2 5" xfId="36765" xr:uid="{00000000-0005-0000-0000-0000CA8F0000}"/>
    <cellStyle name="Normal 52 3 2 2_Lcc_inputs" xfId="36766" xr:uid="{00000000-0005-0000-0000-0000CB8F0000}"/>
    <cellStyle name="Normal 52 3 2 3" xfId="36767" xr:uid="{00000000-0005-0000-0000-0000CC8F0000}"/>
    <cellStyle name="Normal 52 3 2 3 2" xfId="36768" xr:uid="{00000000-0005-0000-0000-0000CD8F0000}"/>
    <cellStyle name="Normal 52 3 2 3 2 2" xfId="36769" xr:uid="{00000000-0005-0000-0000-0000CE8F0000}"/>
    <cellStyle name="Normal 52 3 2 3 2 3" xfId="36770" xr:uid="{00000000-0005-0000-0000-0000CF8F0000}"/>
    <cellStyle name="Normal 52 3 2 3 3" xfId="36771" xr:uid="{00000000-0005-0000-0000-0000D08F0000}"/>
    <cellStyle name="Normal 52 3 2 3 4" xfId="36772" xr:uid="{00000000-0005-0000-0000-0000D18F0000}"/>
    <cellStyle name="Normal 52 3 2 3_Lcc_inputs" xfId="36773" xr:uid="{00000000-0005-0000-0000-0000D28F0000}"/>
    <cellStyle name="Normal 52 3 2 4" xfId="36774" xr:uid="{00000000-0005-0000-0000-0000D38F0000}"/>
    <cellStyle name="Normal 52 3 2 4 2" xfId="36775" xr:uid="{00000000-0005-0000-0000-0000D48F0000}"/>
    <cellStyle name="Normal 52 3 2 4 2 2" xfId="36776" xr:uid="{00000000-0005-0000-0000-0000D58F0000}"/>
    <cellStyle name="Normal 52 3 2 4 3" xfId="36777" xr:uid="{00000000-0005-0000-0000-0000D68F0000}"/>
    <cellStyle name="Normal 52 3 2 5" xfId="36778" xr:uid="{00000000-0005-0000-0000-0000D78F0000}"/>
    <cellStyle name="Normal 52 3 2 5 2" xfId="36779" xr:uid="{00000000-0005-0000-0000-0000D88F0000}"/>
    <cellStyle name="Normal 52 3 2 6" xfId="36780" xr:uid="{00000000-0005-0000-0000-0000D98F0000}"/>
    <cellStyle name="Normal 52 3 2 7" xfId="36781" xr:uid="{00000000-0005-0000-0000-0000DA8F0000}"/>
    <cellStyle name="Normal 52 3 2 8" xfId="36782" xr:uid="{00000000-0005-0000-0000-0000DB8F0000}"/>
    <cellStyle name="Normal 52 3 2_Lcc_inputs" xfId="36783" xr:uid="{00000000-0005-0000-0000-0000DC8F0000}"/>
    <cellStyle name="Normal 52 3 3" xfId="36784" xr:uid="{00000000-0005-0000-0000-0000DD8F0000}"/>
    <cellStyle name="Normal 52 3 3 2" xfId="36785" xr:uid="{00000000-0005-0000-0000-0000DE8F0000}"/>
    <cellStyle name="Normal 52 3 3 2 2" xfId="36786" xr:uid="{00000000-0005-0000-0000-0000DF8F0000}"/>
    <cellStyle name="Normal 52 3 3 2 2 2" xfId="36787" xr:uid="{00000000-0005-0000-0000-0000E08F0000}"/>
    <cellStyle name="Normal 52 3 3 2 2 3" xfId="36788" xr:uid="{00000000-0005-0000-0000-0000E18F0000}"/>
    <cellStyle name="Normal 52 3 3 2 3" xfId="36789" xr:uid="{00000000-0005-0000-0000-0000E28F0000}"/>
    <cellStyle name="Normal 52 3 3 2 4" xfId="36790" xr:uid="{00000000-0005-0000-0000-0000E38F0000}"/>
    <cellStyle name="Normal 52 3 3 2_Lcc_inputs" xfId="36791" xr:uid="{00000000-0005-0000-0000-0000E48F0000}"/>
    <cellStyle name="Normal 52 3 3 3" xfId="36792" xr:uid="{00000000-0005-0000-0000-0000E58F0000}"/>
    <cellStyle name="Normal 52 3 3 3 2" xfId="36793" xr:uid="{00000000-0005-0000-0000-0000E68F0000}"/>
    <cellStyle name="Normal 52 3 3 3 2 2" xfId="36794" xr:uid="{00000000-0005-0000-0000-0000E78F0000}"/>
    <cellStyle name="Normal 52 3 3 3 3" xfId="36795" xr:uid="{00000000-0005-0000-0000-0000E88F0000}"/>
    <cellStyle name="Normal 52 3 3 4" xfId="36796" xr:uid="{00000000-0005-0000-0000-0000E98F0000}"/>
    <cellStyle name="Normal 52 3 3 4 2" xfId="36797" xr:uid="{00000000-0005-0000-0000-0000EA8F0000}"/>
    <cellStyle name="Normal 52 3 3 5" xfId="36798" xr:uid="{00000000-0005-0000-0000-0000EB8F0000}"/>
    <cellStyle name="Normal 52 3 3 6" xfId="36799" xr:uid="{00000000-0005-0000-0000-0000EC8F0000}"/>
    <cellStyle name="Normal 52 3 3 7" xfId="36800" xr:uid="{00000000-0005-0000-0000-0000ED8F0000}"/>
    <cellStyle name="Normal 52 3 3_Lcc_inputs" xfId="36801" xr:uid="{00000000-0005-0000-0000-0000EE8F0000}"/>
    <cellStyle name="Normal 52 3 4" xfId="36802" xr:uid="{00000000-0005-0000-0000-0000EF8F0000}"/>
    <cellStyle name="Normal 52 3 4 2" xfId="36803" xr:uid="{00000000-0005-0000-0000-0000F08F0000}"/>
    <cellStyle name="Normal 52 3 4 2 2" xfId="36804" xr:uid="{00000000-0005-0000-0000-0000F18F0000}"/>
    <cellStyle name="Normal 52 3 4 2 3" xfId="36805" xr:uid="{00000000-0005-0000-0000-0000F28F0000}"/>
    <cellStyle name="Normal 52 3 4 3" xfId="36806" xr:uid="{00000000-0005-0000-0000-0000F38F0000}"/>
    <cellStyle name="Normal 52 3 4 3 2" xfId="36807" xr:uid="{00000000-0005-0000-0000-0000F48F0000}"/>
    <cellStyle name="Normal 52 3 4 4" xfId="36808" xr:uid="{00000000-0005-0000-0000-0000F58F0000}"/>
    <cellStyle name="Normal 52 3 4 5" xfId="36809" xr:uid="{00000000-0005-0000-0000-0000F68F0000}"/>
    <cellStyle name="Normal 52 3 4_Lcc_inputs" xfId="36810" xr:uid="{00000000-0005-0000-0000-0000F78F0000}"/>
    <cellStyle name="Normal 52 3 5" xfId="36811" xr:uid="{00000000-0005-0000-0000-0000F88F0000}"/>
    <cellStyle name="Normal 52 3 5 2" xfId="36812" xr:uid="{00000000-0005-0000-0000-0000F98F0000}"/>
    <cellStyle name="Normal 52 3 5 2 2" xfId="36813" xr:uid="{00000000-0005-0000-0000-0000FA8F0000}"/>
    <cellStyle name="Normal 52 3 5 2 3" xfId="36814" xr:uid="{00000000-0005-0000-0000-0000FB8F0000}"/>
    <cellStyle name="Normal 52 3 5 3" xfId="36815" xr:uid="{00000000-0005-0000-0000-0000FC8F0000}"/>
    <cellStyle name="Normal 52 3 5 4" xfId="36816" xr:uid="{00000000-0005-0000-0000-0000FD8F0000}"/>
    <cellStyle name="Normal 52 3 5_Lcc_inputs" xfId="36817" xr:uid="{00000000-0005-0000-0000-0000FE8F0000}"/>
    <cellStyle name="Normal 52 3 6" xfId="36818" xr:uid="{00000000-0005-0000-0000-0000FF8F0000}"/>
    <cellStyle name="Normal 52 3 6 2" xfId="36819" xr:uid="{00000000-0005-0000-0000-000000900000}"/>
    <cellStyle name="Normal 52 3 6 3" xfId="36820" xr:uid="{00000000-0005-0000-0000-000001900000}"/>
    <cellStyle name="Normal 52 3 7" xfId="36821" xr:uid="{00000000-0005-0000-0000-000002900000}"/>
    <cellStyle name="Normal 52 3 7 2" xfId="36822" xr:uid="{00000000-0005-0000-0000-000003900000}"/>
    <cellStyle name="Normal 52 3 8" xfId="36823" xr:uid="{00000000-0005-0000-0000-000004900000}"/>
    <cellStyle name="Normal 52 3 9" xfId="36824" xr:uid="{00000000-0005-0000-0000-000005900000}"/>
    <cellStyle name="Normal 52 3_Lcc_inputs" xfId="36825" xr:uid="{00000000-0005-0000-0000-000006900000}"/>
    <cellStyle name="Normal 52 4" xfId="36826" xr:uid="{00000000-0005-0000-0000-000007900000}"/>
    <cellStyle name="Normal 52 4 2" xfId="36827" xr:uid="{00000000-0005-0000-0000-000008900000}"/>
    <cellStyle name="Normal 52 4 2 2" xfId="36828" xr:uid="{00000000-0005-0000-0000-000009900000}"/>
    <cellStyle name="Normal 52 4 2 2 2" xfId="36829" xr:uid="{00000000-0005-0000-0000-00000A900000}"/>
    <cellStyle name="Normal 52 4 2 2 2 2" xfId="36830" xr:uid="{00000000-0005-0000-0000-00000B900000}"/>
    <cellStyle name="Normal 52 4 2 2 2 2 2" xfId="36831" xr:uid="{00000000-0005-0000-0000-00000C900000}"/>
    <cellStyle name="Normal 52 4 2 2 2 3" xfId="36832" xr:uid="{00000000-0005-0000-0000-00000D900000}"/>
    <cellStyle name="Normal 52 4 2 2 3" xfId="36833" xr:uid="{00000000-0005-0000-0000-00000E900000}"/>
    <cellStyle name="Normal 52 4 2 2 3 2" xfId="36834" xr:uid="{00000000-0005-0000-0000-00000F900000}"/>
    <cellStyle name="Normal 52 4 2 2 3 2 2" xfId="36835" xr:uid="{00000000-0005-0000-0000-000010900000}"/>
    <cellStyle name="Normal 52 4 2 2 3 3" xfId="36836" xr:uid="{00000000-0005-0000-0000-000011900000}"/>
    <cellStyle name="Normal 52 4 2 2 4" xfId="36837" xr:uid="{00000000-0005-0000-0000-000012900000}"/>
    <cellStyle name="Normal 52 4 2 2 4 2" xfId="36838" xr:uid="{00000000-0005-0000-0000-000013900000}"/>
    <cellStyle name="Normal 52 4 2 2 5" xfId="36839" xr:uid="{00000000-0005-0000-0000-000014900000}"/>
    <cellStyle name="Normal 52 4 2 2_Lcc_inputs" xfId="36840" xr:uid="{00000000-0005-0000-0000-000015900000}"/>
    <cellStyle name="Normal 52 4 2 3" xfId="36841" xr:uid="{00000000-0005-0000-0000-000016900000}"/>
    <cellStyle name="Normal 52 4 2 3 2" xfId="36842" xr:uid="{00000000-0005-0000-0000-000017900000}"/>
    <cellStyle name="Normal 52 4 2 3 2 2" xfId="36843" xr:uid="{00000000-0005-0000-0000-000018900000}"/>
    <cellStyle name="Normal 52 4 2 3 2 3" xfId="36844" xr:uid="{00000000-0005-0000-0000-000019900000}"/>
    <cellStyle name="Normal 52 4 2 3 3" xfId="36845" xr:uid="{00000000-0005-0000-0000-00001A900000}"/>
    <cellStyle name="Normal 52 4 2 3 4" xfId="36846" xr:uid="{00000000-0005-0000-0000-00001B900000}"/>
    <cellStyle name="Normal 52 4 2 3_Lcc_inputs" xfId="36847" xr:uid="{00000000-0005-0000-0000-00001C900000}"/>
    <cellStyle name="Normal 52 4 2 4" xfId="36848" xr:uid="{00000000-0005-0000-0000-00001D900000}"/>
    <cellStyle name="Normal 52 4 2 4 2" xfId="36849" xr:uid="{00000000-0005-0000-0000-00001E900000}"/>
    <cellStyle name="Normal 52 4 2 4 2 2" xfId="36850" xr:uid="{00000000-0005-0000-0000-00001F900000}"/>
    <cellStyle name="Normal 52 4 2 4 3" xfId="36851" xr:uid="{00000000-0005-0000-0000-000020900000}"/>
    <cellStyle name="Normal 52 4 2 5" xfId="36852" xr:uid="{00000000-0005-0000-0000-000021900000}"/>
    <cellStyle name="Normal 52 4 2 5 2" xfId="36853" xr:uid="{00000000-0005-0000-0000-000022900000}"/>
    <cellStyle name="Normal 52 4 2 6" xfId="36854" xr:uid="{00000000-0005-0000-0000-000023900000}"/>
    <cellStyle name="Normal 52 4 2 7" xfId="36855" xr:uid="{00000000-0005-0000-0000-000024900000}"/>
    <cellStyle name="Normal 52 4 2 8" xfId="36856" xr:uid="{00000000-0005-0000-0000-000025900000}"/>
    <cellStyle name="Normal 52 4 2_Lcc_inputs" xfId="36857" xr:uid="{00000000-0005-0000-0000-000026900000}"/>
    <cellStyle name="Normal 52 4 3" xfId="36858" xr:uid="{00000000-0005-0000-0000-000027900000}"/>
    <cellStyle name="Normal 52 4 3 2" xfId="36859" xr:uid="{00000000-0005-0000-0000-000028900000}"/>
    <cellStyle name="Normal 52 4 3 2 2" xfId="36860" xr:uid="{00000000-0005-0000-0000-000029900000}"/>
    <cellStyle name="Normal 52 4 3 2 2 2" xfId="36861" xr:uid="{00000000-0005-0000-0000-00002A900000}"/>
    <cellStyle name="Normal 52 4 3 2 3" xfId="36862" xr:uid="{00000000-0005-0000-0000-00002B900000}"/>
    <cellStyle name="Normal 52 4 3 3" xfId="36863" xr:uid="{00000000-0005-0000-0000-00002C900000}"/>
    <cellStyle name="Normal 52 4 3 3 2" xfId="36864" xr:uid="{00000000-0005-0000-0000-00002D900000}"/>
    <cellStyle name="Normal 52 4 3 3 2 2" xfId="36865" xr:uid="{00000000-0005-0000-0000-00002E900000}"/>
    <cellStyle name="Normal 52 4 3 3 3" xfId="36866" xr:uid="{00000000-0005-0000-0000-00002F900000}"/>
    <cellStyle name="Normal 52 4 3 4" xfId="36867" xr:uid="{00000000-0005-0000-0000-000030900000}"/>
    <cellStyle name="Normal 52 4 3 4 2" xfId="36868" xr:uid="{00000000-0005-0000-0000-000031900000}"/>
    <cellStyle name="Normal 52 4 3 5" xfId="36869" xr:uid="{00000000-0005-0000-0000-000032900000}"/>
    <cellStyle name="Normal 52 4 3_Lcc_inputs" xfId="36870" xr:uid="{00000000-0005-0000-0000-000033900000}"/>
    <cellStyle name="Normal 52 4 4" xfId="36871" xr:uid="{00000000-0005-0000-0000-000034900000}"/>
    <cellStyle name="Normal 52 4 4 2" xfId="36872" xr:uid="{00000000-0005-0000-0000-000035900000}"/>
    <cellStyle name="Normal 52 4 4 2 2" xfId="36873" xr:uid="{00000000-0005-0000-0000-000036900000}"/>
    <cellStyle name="Normal 52 4 4 2 3" xfId="36874" xr:uid="{00000000-0005-0000-0000-000037900000}"/>
    <cellStyle name="Normal 52 4 4 3" xfId="36875" xr:uid="{00000000-0005-0000-0000-000038900000}"/>
    <cellStyle name="Normal 52 4 4 4" xfId="36876" xr:uid="{00000000-0005-0000-0000-000039900000}"/>
    <cellStyle name="Normal 52 4 4_Lcc_inputs" xfId="36877" xr:uid="{00000000-0005-0000-0000-00003A900000}"/>
    <cellStyle name="Normal 52 4 5" xfId="36878" xr:uid="{00000000-0005-0000-0000-00003B900000}"/>
    <cellStyle name="Normal 52 4 5 2" xfId="36879" xr:uid="{00000000-0005-0000-0000-00003C900000}"/>
    <cellStyle name="Normal 52 4 5 2 2" xfId="36880" xr:uid="{00000000-0005-0000-0000-00003D900000}"/>
    <cellStyle name="Normal 52 4 5 3" xfId="36881" xr:uid="{00000000-0005-0000-0000-00003E900000}"/>
    <cellStyle name="Normal 52 4 6" xfId="36882" xr:uid="{00000000-0005-0000-0000-00003F900000}"/>
    <cellStyle name="Normal 52 4 6 2" xfId="36883" xr:uid="{00000000-0005-0000-0000-000040900000}"/>
    <cellStyle name="Normal 52 4 7" xfId="36884" xr:uid="{00000000-0005-0000-0000-000041900000}"/>
    <cellStyle name="Normal 52 4 8" xfId="36885" xr:uid="{00000000-0005-0000-0000-000042900000}"/>
    <cellStyle name="Normal 52 4 9" xfId="36886" xr:uid="{00000000-0005-0000-0000-000043900000}"/>
    <cellStyle name="Normal 52 4_Lcc_inputs" xfId="36887" xr:uid="{00000000-0005-0000-0000-000044900000}"/>
    <cellStyle name="Normal 52 5" xfId="36888" xr:uid="{00000000-0005-0000-0000-000045900000}"/>
    <cellStyle name="Normal 52 5 2" xfId="36889" xr:uid="{00000000-0005-0000-0000-000046900000}"/>
    <cellStyle name="Normal 52 5 2 2" xfId="36890" xr:uid="{00000000-0005-0000-0000-000047900000}"/>
    <cellStyle name="Normal 52 5 2 2 2" xfId="36891" xr:uid="{00000000-0005-0000-0000-000048900000}"/>
    <cellStyle name="Normal 52 5 2 2 2 2" xfId="36892" xr:uid="{00000000-0005-0000-0000-000049900000}"/>
    <cellStyle name="Normal 52 5 2 2 2 2 2" xfId="36893" xr:uid="{00000000-0005-0000-0000-00004A900000}"/>
    <cellStyle name="Normal 52 5 2 2 2 3" xfId="36894" xr:uid="{00000000-0005-0000-0000-00004B900000}"/>
    <cellStyle name="Normal 52 5 2 2 3" xfId="36895" xr:uid="{00000000-0005-0000-0000-00004C900000}"/>
    <cellStyle name="Normal 52 5 2 2 3 2" xfId="36896" xr:uid="{00000000-0005-0000-0000-00004D900000}"/>
    <cellStyle name="Normal 52 5 2 2 3 2 2" xfId="36897" xr:uid="{00000000-0005-0000-0000-00004E900000}"/>
    <cellStyle name="Normal 52 5 2 2 3 3" xfId="36898" xr:uid="{00000000-0005-0000-0000-00004F900000}"/>
    <cellStyle name="Normal 52 5 2 2 4" xfId="36899" xr:uid="{00000000-0005-0000-0000-000050900000}"/>
    <cellStyle name="Normal 52 5 2 2 4 2" xfId="36900" xr:uid="{00000000-0005-0000-0000-000051900000}"/>
    <cellStyle name="Normal 52 5 2 2 5" xfId="36901" xr:uid="{00000000-0005-0000-0000-000052900000}"/>
    <cellStyle name="Normal 52 5 2 2_Lcc_inputs" xfId="36902" xr:uid="{00000000-0005-0000-0000-000053900000}"/>
    <cellStyle name="Normal 52 5 2 3" xfId="36903" xr:uid="{00000000-0005-0000-0000-000054900000}"/>
    <cellStyle name="Normal 52 5 2 3 2" xfId="36904" xr:uid="{00000000-0005-0000-0000-000055900000}"/>
    <cellStyle name="Normal 52 5 2 3 2 2" xfId="36905" xr:uid="{00000000-0005-0000-0000-000056900000}"/>
    <cellStyle name="Normal 52 5 2 3 2 3" xfId="36906" xr:uid="{00000000-0005-0000-0000-000057900000}"/>
    <cellStyle name="Normal 52 5 2 3 3" xfId="36907" xr:uid="{00000000-0005-0000-0000-000058900000}"/>
    <cellStyle name="Normal 52 5 2 3 4" xfId="36908" xr:uid="{00000000-0005-0000-0000-000059900000}"/>
    <cellStyle name="Normal 52 5 2 3_Lcc_inputs" xfId="36909" xr:uid="{00000000-0005-0000-0000-00005A900000}"/>
    <cellStyle name="Normal 52 5 2 4" xfId="36910" xr:uid="{00000000-0005-0000-0000-00005B900000}"/>
    <cellStyle name="Normal 52 5 2 4 2" xfId="36911" xr:uid="{00000000-0005-0000-0000-00005C900000}"/>
    <cellStyle name="Normal 52 5 2 4 2 2" xfId="36912" xr:uid="{00000000-0005-0000-0000-00005D900000}"/>
    <cellStyle name="Normal 52 5 2 4 3" xfId="36913" xr:uid="{00000000-0005-0000-0000-00005E900000}"/>
    <cellStyle name="Normal 52 5 2 5" xfId="36914" xr:uid="{00000000-0005-0000-0000-00005F900000}"/>
    <cellStyle name="Normal 52 5 2 5 2" xfId="36915" xr:uid="{00000000-0005-0000-0000-000060900000}"/>
    <cellStyle name="Normal 52 5 2 6" xfId="36916" xr:uid="{00000000-0005-0000-0000-000061900000}"/>
    <cellStyle name="Normal 52 5 2 7" xfId="36917" xr:uid="{00000000-0005-0000-0000-000062900000}"/>
    <cellStyle name="Normal 52 5 2 8" xfId="36918" xr:uid="{00000000-0005-0000-0000-000063900000}"/>
    <cellStyle name="Normal 52 5 2_Lcc_inputs" xfId="36919" xr:uid="{00000000-0005-0000-0000-000064900000}"/>
    <cellStyle name="Normal 52 5 3" xfId="36920" xr:uid="{00000000-0005-0000-0000-000065900000}"/>
    <cellStyle name="Normal 52 5 3 2" xfId="36921" xr:uid="{00000000-0005-0000-0000-000066900000}"/>
    <cellStyle name="Normal 52 5 3 2 2" xfId="36922" xr:uid="{00000000-0005-0000-0000-000067900000}"/>
    <cellStyle name="Normal 52 5 3 2 2 2" xfId="36923" xr:uid="{00000000-0005-0000-0000-000068900000}"/>
    <cellStyle name="Normal 52 5 3 2 3" xfId="36924" xr:uid="{00000000-0005-0000-0000-000069900000}"/>
    <cellStyle name="Normal 52 5 3 3" xfId="36925" xr:uid="{00000000-0005-0000-0000-00006A900000}"/>
    <cellStyle name="Normal 52 5 3 3 2" xfId="36926" xr:uid="{00000000-0005-0000-0000-00006B900000}"/>
    <cellStyle name="Normal 52 5 3 3 2 2" xfId="36927" xr:uid="{00000000-0005-0000-0000-00006C900000}"/>
    <cellStyle name="Normal 52 5 3 3 3" xfId="36928" xr:uid="{00000000-0005-0000-0000-00006D900000}"/>
    <cellStyle name="Normal 52 5 3 4" xfId="36929" xr:uid="{00000000-0005-0000-0000-00006E900000}"/>
    <cellStyle name="Normal 52 5 3 4 2" xfId="36930" xr:uid="{00000000-0005-0000-0000-00006F900000}"/>
    <cellStyle name="Normal 52 5 3 5" xfId="36931" xr:uid="{00000000-0005-0000-0000-000070900000}"/>
    <cellStyle name="Normal 52 5 3_Lcc_inputs" xfId="36932" xr:uid="{00000000-0005-0000-0000-000071900000}"/>
    <cellStyle name="Normal 52 5 4" xfId="36933" xr:uid="{00000000-0005-0000-0000-000072900000}"/>
    <cellStyle name="Normal 52 5 4 2" xfId="36934" xr:uid="{00000000-0005-0000-0000-000073900000}"/>
    <cellStyle name="Normal 52 5 4 2 2" xfId="36935" xr:uid="{00000000-0005-0000-0000-000074900000}"/>
    <cellStyle name="Normal 52 5 4 2 3" xfId="36936" xr:uid="{00000000-0005-0000-0000-000075900000}"/>
    <cellStyle name="Normal 52 5 4 3" xfId="36937" xr:uid="{00000000-0005-0000-0000-000076900000}"/>
    <cellStyle name="Normal 52 5 4 4" xfId="36938" xr:uid="{00000000-0005-0000-0000-000077900000}"/>
    <cellStyle name="Normal 52 5 4_Lcc_inputs" xfId="36939" xr:uid="{00000000-0005-0000-0000-000078900000}"/>
    <cellStyle name="Normal 52 5 5" xfId="36940" xr:uid="{00000000-0005-0000-0000-000079900000}"/>
    <cellStyle name="Normal 52 5 5 2" xfId="36941" xr:uid="{00000000-0005-0000-0000-00007A900000}"/>
    <cellStyle name="Normal 52 5 5 2 2" xfId="36942" xr:uid="{00000000-0005-0000-0000-00007B900000}"/>
    <cellStyle name="Normal 52 5 5 3" xfId="36943" xr:uid="{00000000-0005-0000-0000-00007C900000}"/>
    <cellStyle name="Normal 52 5 6" xfId="36944" xr:uid="{00000000-0005-0000-0000-00007D900000}"/>
    <cellStyle name="Normal 52 5 6 2" xfId="36945" xr:uid="{00000000-0005-0000-0000-00007E900000}"/>
    <cellStyle name="Normal 52 5 7" xfId="36946" xr:uid="{00000000-0005-0000-0000-00007F900000}"/>
    <cellStyle name="Normal 52 5 8" xfId="36947" xr:uid="{00000000-0005-0000-0000-000080900000}"/>
    <cellStyle name="Normal 52 5 9" xfId="36948" xr:uid="{00000000-0005-0000-0000-000081900000}"/>
    <cellStyle name="Normal 52 5_Lcc_inputs" xfId="36949" xr:uid="{00000000-0005-0000-0000-000082900000}"/>
    <cellStyle name="Normal 52 6" xfId="36950" xr:uid="{00000000-0005-0000-0000-000083900000}"/>
    <cellStyle name="Normal 52 6 2" xfId="36951" xr:uid="{00000000-0005-0000-0000-000084900000}"/>
    <cellStyle name="Normal 52 6 2 2" xfId="36952" xr:uid="{00000000-0005-0000-0000-000085900000}"/>
    <cellStyle name="Normal 52 6 2 2 2" xfId="36953" xr:uid="{00000000-0005-0000-0000-000086900000}"/>
    <cellStyle name="Normal 52 6 2 2 2 2" xfId="36954" xr:uid="{00000000-0005-0000-0000-000087900000}"/>
    <cellStyle name="Normal 52 6 2 2 2 2 2" xfId="36955" xr:uid="{00000000-0005-0000-0000-000088900000}"/>
    <cellStyle name="Normal 52 6 2 2 2 3" xfId="36956" xr:uid="{00000000-0005-0000-0000-000089900000}"/>
    <cellStyle name="Normal 52 6 2 2 3" xfId="36957" xr:uid="{00000000-0005-0000-0000-00008A900000}"/>
    <cellStyle name="Normal 52 6 2 2 3 2" xfId="36958" xr:uid="{00000000-0005-0000-0000-00008B900000}"/>
    <cellStyle name="Normal 52 6 2 2 3 2 2" xfId="36959" xr:uid="{00000000-0005-0000-0000-00008C900000}"/>
    <cellStyle name="Normal 52 6 2 2 3 3" xfId="36960" xr:uid="{00000000-0005-0000-0000-00008D900000}"/>
    <cellStyle name="Normal 52 6 2 2 4" xfId="36961" xr:uid="{00000000-0005-0000-0000-00008E900000}"/>
    <cellStyle name="Normal 52 6 2 2 4 2" xfId="36962" xr:uid="{00000000-0005-0000-0000-00008F900000}"/>
    <cellStyle name="Normal 52 6 2 2 5" xfId="36963" xr:uid="{00000000-0005-0000-0000-000090900000}"/>
    <cellStyle name="Normal 52 6 2 2_Lcc_inputs" xfId="36964" xr:uid="{00000000-0005-0000-0000-000091900000}"/>
    <cellStyle name="Normal 52 6 2 3" xfId="36965" xr:uid="{00000000-0005-0000-0000-000092900000}"/>
    <cellStyle name="Normal 52 6 2 3 2" xfId="36966" xr:uid="{00000000-0005-0000-0000-000093900000}"/>
    <cellStyle name="Normal 52 6 2 3 2 2" xfId="36967" xr:uid="{00000000-0005-0000-0000-000094900000}"/>
    <cellStyle name="Normal 52 6 2 3 2 3" xfId="36968" xr:uid="{00000000-0005-0000-0000-000095900000}"/>
    <cellStyle name="Normal 52 6 2 3 3" xfId="36969" xr:uid="{00000000-0005-0000-0000-000096900000}"/>
    <cellStyle name="Normal 52 6 2 3 4" xfId="36970" xr:uid="{00000000-0005-0000-0000-000097900000}"/>
    <cellStyle name="Normal 52 6 2 3_Lcc_inputs" xfId="36971" xr:uid="{00000000-0005-0000-0000-000098900000}"/>
    <cellStyle name="Normal 52 6 2 4" xfId="36972" xr:uid="{00000000-0005-0000-0000-000099900000}"/>
    <cellStyle name="Normal 52 6 2 4 2" xfId="36973" xr:uid="{00000000-0005-0000-0000-00009A900000}"/>
    <cellStyle name="Normal 52 6 2 4 2 2" xfId="36974" xr:uid="{00000000-0005-0000-0000-00009B900000}"/>
    <cellStyle name="Normal 52 6 2 4 3" xfId="36975" xr:uid="{00000000-0005-0000-0000-00009C900000}"/>
    <cellStyle name="Normal 52 6 2 5" xfId="36976" xr:uid="{00000000-0005-0000-0000-00009D900000}"/>
    <cellStyle name="Normal 52 6 2 5 2" xfId="36977" xr:uid="{00000000-0005-0000-0000-00009E900000}"/>
    <cellStyle name="Normal 52 6 2 6" xfId="36978" xr:uid="{00000000-0005-0000-0000-00009F900000}"/>
    <cellStyle name="Normal 52 6 2 7" xfId="36979" xr:uid="{00000000-0005-0000-0000-0000A0900000}"/>
    <cellStyle name="Normal 52 6 2 8" xfId="36980" xr:uid="{00000000-0005-0000-0000-0000A1900000}"/>
    <cellStyle name="Normal 52 6 2_Lcc_inputs" xfId="36981" xr:uid="{00000000-0005-0000-0000-0000A2900000}"/>
    <cellStyle name="Normal 52 6 3" xfId="36982" xr:uid="{00000000-0005-0000-0000-0000A3900000}"/>
    <cellStyle name="Normal 52 6 3 2" xfId="36983" xr:uid="{00000000-0005-0000-0000-0000A4900000}"/>
    <cellStyle name="Normal 52 6 3 2 2" xfId="36984" xr:uid="{00000000-0005-0000-0000-0000A5900000}"/>
    <cellStyle name="Normal 52 6 3 2 2 2" xfId="36985" xr:uid="{00000000-0005-0000-0000-0000A6900000}"/>
    <cellStyle name="Normal 52 6 3 2 3" xfId="36986" xr:uid="{00000000-0005-0000-0000-0000A7900000}"/>
    <cellStyle name="Normal 52 6 3 3" xfId="36987" xr:uid="{00000000-0005-0000-0000-0000A8900000}"/>
    <cellStyle name="Normal 52 6 3 3 2" xfId="36988" xr:uid="{00000000-0005-0000-0000-0000A9900000}"/>
    <cellStyle name="Normal 52 6 3 3 2 2" xfId="36989" xr:uid="{00000000-0005-0000-0000-0000AA900000}"/>
    <cellStyle name="Normal 52 6 3 3 3" xfId="36990" xr:uid="{00000000-0005-0000-0000-0000AB900000}"/>
    <cellStyle name="Normal 52 6 3 4" xfId="36991" xr:uid="{00000000-0005-0000-0000-0000AC900000}"/>
    <cellStyle name="Normal 52 6 3 4 2" xfId="36992" xr:uid="{00000000-0005-0000-0000-0000AD900000}"/>
    <cellStyle name="Normal 52 6 3 5" xfId="36993" xr:uid="{00000000-0005-0000-0000-0000AE900000}"/>
    <cellStyle name="Normal 52 6 3_Lcc_inputs" xfId="36994" xr:uid="{00000000-0005-0000-0000-0000AF900000}"/>
    <cellStyle name="Normal 52 6 4" xfId="36995" xr:uid="{00000000-0005-0000-0000-0000B0900000}"/>
    <cellStyle name="Normal 52 6 4 2" xfId="36996" xr:uid="{00000000-0005-0000-0000-0000B1900000}"/>
    <cellStyle name="Normal 52 6 4 2 2" xfId="36997" xr:uid="{00000000-0005-0000-0000-0000B2900000}"/>
    <cellStyle name="Normal 52 6 4 2 3" xfId="36998" xr:uid="{00000000-0005-0000-0000-0000B3900000}"/>
    <cellStyle name="Normal 52 6 4 3" xfId="36999" xr:uid="{00000000-0005-0000-0000-0000B4900000}"/>
    <cellStyle name="Normal 52 6 4 4" xfId="37000" xr:uid="{00000000-0005-0000-0000-0000B5900000}"/>
    <cellStyle name="Normal 52 6 4_Lcc_inputs" xfId="37001" xr:uid="{00000000-0005-0000-0000-0000B6900000}"/>
    <cellStyle name="Normal 52 6 5" xfId="37002" xr:uid="{00000000-0005-0000-0000-0000B7900000}"/>
    <cellStyle name="Normal 52 6 5 2" xfId="37003" xr:uid="{00000000-0005-0000-0000-0000B8900000}"/>
    <cellStyle name="Normal 52 6 5 2 2" xfId="37004" xr:uid="{00000000-0005-0000-0000-0000B9900000}"/>
    <cellStyle name="Normal 52 6 5 3" xfId="37005" xr:uid="{00000000-0005-0000-0000-0000BA900000}"/>
    <cellStyle name="Normal 52 6 6" xfId="37006" xr:uid="{00000000-0005-0000-0000-0000BB900000}"/>
    <cellStyle name="Normal 52 6 6 2" xfId="37007" xr:uid="{00000000-0005-0000-0000-0000BC900000}"/>
    <cellStyle name="Normal 52 6 7" xfId="37008" xr:uid="{00000000-0005-0000-0000-0000BD900000}"/>
    <cellStyle name="Normal 52 6 8" xfId="37009" xr:uid="{00000000-0005-0000-0000-0000BE900000}"/>
    <cellStyle name="Normal 52 6 9" xfId="37010" xr:uid="{00000000-0005-0000-0000-0000BF900000}"/>
    <cellStyle name="Normal 52 6_Lcc_inputs" xfId="37011" xr:uid="{00000000-0005-0000-0000-0000C0900000}"/>
    <cellStyle name="Normal 52 7" xfId="37012" xr:uid="{00000000-0005-0000-0000-0000C1900000}"/>
    <cellStyle name="Normal 52 7 2" xfId="37013" xr:uid="{00000000-0005-0000-0000-0000C2900000}"/>
    <cellStyle name="Normal 52 7 2 2" xfId="37014" xr:uid="{00000000-0005-0000-0000-0000C3900000}"/>
    <cellStyle name="Normal 52 7 2 2 2" xfId="37015" xr:uid="{00000000-0005-0000-0000-0000C4900000}"/>
    <cellStyle name="Normal 52 7 2 2 2 2" xfId="37016" xr:uid="{00000000-0005-0000-0000-0000C5900000}"/>
    <cellStyle name="Normal 52 7 2 2 2 2 2" xfId="37017" xr:uid="{00000000-0005-0000-0000-0000C6900000}"/>
    <cellStyle name="Normal 52 7 2 2 2 3" xfId="37018" xr:uid="{00000000-0005-0000-0000-0000C7900000}"/>
    <cellStyle name="Normal 52 7 2 2 3" xfId="37019" xr:uid="{00000000-0005-0000-0000-0000C8900000}"/>
    <cellStyle name="Normal 52 7 2 2 3 2" xfId="37020" xr:uid="{00000000-0005-0000-0000-0000C9900000}"/>
    <cellStyle name="Normal 52 7 2 2 3 2 2" xfId="37021" xr:uid="{00000000-0005-0000-0000-0000CA900000}"/>
    <cellStyle name="Normal 52 7 2 2 3 3" xfId="37022" xr:uid="{00000000-0005-0000-0000-0000CB900000}"/>
    <cellStyle name="Normal 52 7 2 2 4" xfId="37023" xr:uid="{00000000-0005-0000-0000-0000CC900000}"/>
    <cellStyle name="Normal 52 7 2 2 4 2" xfId="37024" xr:uid="{00000000-0005-0000-0000-0000CD900000}"/>
    <cellStyle name="Normal 52 7 2 2 5" xfId="37025" xr:uid="{00000000-0005-0000-0000-0000CE900000}"/>
    <cellStyle name="Normal 52 7 2 2_Lcc_inputs" xfId="37026" xr:uid="{00000000-0005-0000-0000-0000CF900000}"/>
    <cellStyle name="Normal 52 7 2 3" xfId="37027" xr:uid="{00000000-0005-0000-0000-0000D0900000}"/>
    <cellStyle name="Normal 52 7 2 3 2" xfId="37028" xr:uid="{00000000-0005-0000-0000-0000D1900000}"/>
    <cellStyle name="Normal 52 7 2 3 2 2" xfId="37029" xr:uid="{00000000-0005-0000-0000-0000D2900000}"/>
    <cellStyle name="Normal 52 7 2 3 2 3" xfId="37030" xr:uid="{00000000-0005-0000-0000-0000D3900000}"/>
    <cellStyle name="Normal 52 7 2 3 3" xfId="37031" xr:uid="{00000000-0005-0000-0000-0000D4900000}"/>
    <cellStyle name="Normal 52 7 2 3 4" xfId="37032" xr:uid="{00000000-0005-0000-0000-0000D5900000}"/>
    <cellStyle name="Normal 52 7 2 3_Lcc_inputs" xfId="37033" xr:uid="{00000000-0005-0000-0000-0000D6900000}"/>
    <cellStyle name="Normal 52 7 2 4" xfId="37034" xr:uid="{00000000-0005-0000-0000-0000D7900000}"/>
    <cellStyle name="Normal 52 7 2 4 2" xfId="37035" xr:uid="{00000000-0005-0000-0000-0000D8900000}"/>
    <cellStyle name="Normal 52 7 2 4 2 2" xfId="37036" xr:uid="{00000000-0005-0000-0000-0000D9900000}"/>
    <cellStyle name="Normal 52 7 2 4 3" xfId="37037" xr:uid="{00000000-0005-0000-0000-0000DA900000}"/>
    <cellStyle name="Normal 52 7 2 5" xfId="37038" xr:uid="{00000000-0005-0000-0000-0000DB900000}"/>
    <cellStyle name="Normal 52 7 2 5 2" xfId="37039" xr:uid="{00000000-0005-0000-0000-0000DC900000}"/>
    <cellStyle name="Normal 52 7 2 6" xfId="37040" xr:uid="{00000000-0005-0000-0000-0000DD900000}"/>
    <cellStyle name="Normal 52 7 2 7" xfId="37041" xr:uid="{00000000-0005-0000-0000-0000DE900000}"/>
    <cellStyle name="Normal 52 7 2 8" xfId="37042" xr:uid="{00000000-0005-0000-0000-0000DF900000}"/>
    <cellStyle name="Normal 52 7 2_Lcc_inputs" xfId="37043" xr:uid="{00000000-0005-0000-0000-0000E0900000}"/>
    <cellStyle name="Normal 52 7 3" xfId="37044" xr:uid="{00000000-0005-0000-0000-0000E1900000}"/>
    <cellStyle name="Normal 52 7 3 2" xfId="37045" xr:uid="{00000000-0005-0000-0000-0000E2900000}"/>
    <cellStyle name="Normal 52 7 3 2 2" xfId="37046" xr:uid="{00000000-0005-0000-0000-0000E3900000}"/>
    <cellStyle name="Normal 52 7 3 2 2 2" xfId="37047" xr:uid="{00000000-0005-0000-0000-0000E4900000}"/>
    <cellStyle name="Normal 52 7 3 2 3" xfId="37048" xr:uid="{00000000-0005-0000-0000-0000E5900000}"/>
    <cellStyle name="Normal 52 7 3 3" xfId="37049" xr:uid="{00000000-0005-0000-0000-0000E6900000}"/>
    <cellStyle name="Normal 52 7 3 3 2" xfId="37050" xr:uid="{00000000-0005-0000-0000-0000E7900000}"/>
    <cellStyle name="Normal 52 7 3 3 2 2" xfId="37051" xr:uid="{00000000-0005-0000-0000-0000E8900000}"/>
    <cellStyle name="Normal 52 7 3 3 3" xfId="37052" xr:uid="{00000000-0005-0000-0000-0000E9900000}"/>
    <cellStyle name="Normal 52 7 3 4" xfId="37053" xr:uid="{00000000-0005-0000-0000-0000EA900000}"/>
    <cellStyle name="Normal 52 7 3 4 2" xfId="37054" xr:uid="{00000000-0005-0000-0000-0000EB900000}"/>
    <cellStyle name="Normal 52 7 3 5" xfId="37055" xr:uid="{00000000-0005-0000-0000-0000EC900000}"/>
    <cellStyle name="Normal 52 7 3_Lcc_inputs" xfId="37056" xr:uid="{00000000-0005-0000-0000-0000ED900000}"/>
    <cellStyle name="Normal 52 7 4" xfId="37057" xr:uid="{00000000-0005-0000-0000-0000EE900000}"/>
    <cellStyle name="Normal 52 7 4 2" xfId="37058" xr:uid="{00000000-0005-0000-0000-0000EF900000}"/>
    <cellStyle name="Normal 52 7 4 2 2" xfId="37059" xr:uid="{00000000-0005-0000-0000-0000F0900000}"/>
    <cellStyle name="Normal 52 7 4 2 3" xfId="37060" xr:uid="{00000000-0005-0000-0000-0000F1900000}"/>
    <cellStyle name="Normal 52 7 4 3" xfId="37061" xr:uid="{00000000-0005-0000-0000-0000F2900000}"/>
    <cellStyle name="Normal 52 7 4 4" xfId="37062" xr:uid="{00000000-0005-0000-0000-0000F3900000}"/>
    <cellStyle name="Normal 52 7 4_Lcc_inputs" xfId="37063" xr:uid="{00000000-0005-0000-0000-0000F4900000}"/>
    <cellStyle name="Normal 52 7 5" xfId="37064" xr:uid="{00000000-0005-0000-0000-0000F5900000}"/>
    <cellStyle name="Normal 52 7 5 2" xfId="37065" xr:uid="{00000000-0005-0000-0000-0000F6900000}"/>
    <cellStyle name="Normal 52 7 5 2 2" xfId="37066" xr:uid="{00000000-0005-0000-0000-0000F7900000}"/>
    <cellStyle name="Normal 52 7 5 3" xfId="37067" xr:uid="{00000000-0005-0000-0000-0000F8900000}"/>
    <cellStyle name="Normal 52 7 6" xfId="37068" xr:uid="{00000000-0005-0000-0000-0000F9900000}"/>
    <cellStyle name="Normal 52 7 6 2" xfId="37069" xr:uid="{00000000-0005-0000-0000-0000FA900000}"/>
    <cellStyle name="Normal 52 7 7" xfId="37070" xr:uid="{00000000-0005-0000-0000-0000FB900000}"/>
    <cellStyle name="Normal 52 7 8" xfId="37071" xr:uid="{00000000-0005-0000-0000-0000FC900000}"/>
    <cellStyle name="Normal 52 7 9" xfId="37072" xr:uid="{00000000-0005-0000-0000-0000FD900000}"/>
    <cellStyle name="Normal 52 7_Lcc_inputs" xfId="37073" xr:uid="{00000000-0005-0000-0000-0000FE900000}"/>
    <cellStyle name="Normal 52 8" xfId="37074" xr:uid="{00000000-0005-0000-0000-0000FF900000}"/>
    <cellStyle name="Normal 52 8 2" xfId="37075" xr:uid="{00000000-0005-0000-0000-000000910000}"/>
    <cellStyle name="Normal 52 8 2 2" xfId="37076" xr:uid="{00000000-0005-0000-0000-000001910000}"/>
    <cellStyle name="Normal 52 8 2 2 2" xfId="37077" xr:uid="{00000000-0005-0000-0000-000002910000}"/>
    <cellStyle name="Normal 52 8 2 2 2 2" xfId="37078" xr:uid="{00000000-0005-0000-0000-000003910000}"/>
    <cellStyle name="Normal 52 8 2 2 3" xfId="37079" xr:uid="{00000000-0005-0000-0000-000004910000}"/>
    <cellStyle name="Normal 52 8 2 3" xfId="37080" xr:uid="{00000000-0005-0000-0000-000005910000}"/>
    <cellStyle name="Normal 52 8 2 3 2" xfId="37081" xr:uid="{00000000-0005-0000-0000-000006910000}"/>
    <cellStyle name="Normal 52 8 2 3 2 2" xfId="37082" xr:uid="{00000000-0005-0000-0000-000007910000}"/>
    <cellStyle name="Normal 52 8 2 3 3" xfId="37083" xr:uid="{00000000-0005-0000-0000-000008910000}"/>
    <cellStyle name="Normal 52 8 2 4" xfId="37084" xr:uid="{00000000-0005-0000-0000-000009910000}"/>
    <cellStyle name="Normal 52 8 2 4 2" xfId="37085" xr:uid="{00000000-0005-0000-0000-00000A910000}"/>
    <cellStyle name="Normal 52 8 2 5" xfId="37086" xr:uid="{00000000-0005-0000-0000-00000B910000}"/>
    <cellStyle name="Normal 52 8 2_Lcc_inputs" xfId="37087" xr:uid="{00000000-0005-0000-0000-00000C910000}"/>
    <cellStyle name="Normal 52 8 3" xfId="37088" xr:uid="{00000000-0005-0000-0000-00000D910000}"/>
    <cellStyle name="Normal 52 8 3 2" xfId="37089" xr:uid="{00000000-0005-0000-0000-00000E910000}"/>
    <cellStyle name="Normal 52 8 3 2 2" xfId="37090" xr:uid="{00000000-0005-0000-0000-00000F910000}"/>
    <cellStyle name="Normal 52 8 3 2 3" xfId="37091" xr:uid="{00000000-0005-0000-0000-000010910000}"/>
    <cellStyle name="Normal 52 8 3 3" xfId="37092" xr:uid="{00000000-0005-0000-0000-000011910000}"/>
    <cellStyle name="Normal 52 8 3 4" xfId="37093" xr:uid="{00000000-0005-0000-0000-000012910000}"/>
    <cellStyle name="Normal 52 8 3_Lcc_inputs" xfId="37094" xr:uid="{00000000-0005-0000-0000-000013910000}"/>
    <cellStyle name="Normal 52 8 4" xfId="37095" xr:uid="{00000000-0005-0000-0000-000014910000}"/>
    <cellStyle name="Normal 52 8 4 2" xfId="37096" xr:uid="{00000000-0005-0000-0000-000015910000}"/>
    <cellStyle name="Normal 52 8 4 2 2" xfId="37097" xr:uid="{00000000-0005-0000-0000-000016910000}"/>
    <cellStyle name="Normal 52 8 4 3" xfId="37098" xr:uid="{00000000-0005-0000-0000-000017910000}"/>
    <cellStyle name="Normal 52 8 5" xfId="37099" xr:uid="{00000000-0005-0000-0000-000018910000}"/>
    <cellStyle name="Normal 52 8 5 2" xfId="37100" xr:uid="{00000000-0005-0000-0000-000019910000}"/>
    <cellStyle name="Normal 52 8 6" xfId="37101" xr:uid="{00000000-0005-0000-0000-00001A910000}"/>
    <cellStyle name="Normal 52 8 7" xfId="37102" xr:uid="{00000000-0005-0000-0000-00001B910000}"/>
    <cellStyle name="Normal 52 8 8" xfId="37103" xr:uid="{00000000-0005-0000-0000-00001C910000}"/>
    <cellStyle name="Normal 52 8_Lcc_inputs" xfId="37104" xr:uid="{00000000-0005-0000-0000-00001D910000}"/>
    <cellStyle name="Normal 52 9" xfId="37105" xr:uid="{00000000-0005-0000-0000-00001E910000}"/>
    <cellStyle name="Normal 52 9 2" xfId="37106" xr:uid="{00000000-0005-0000-0000-00001F910000}"/>
    <cellStyle name="Normal 52 9 2 2" xfId="37107" xr:uid="{00000000-0005-0000-0000-000020910000}"/>
    <cellStyle name="Normal 52 9 2 2 2" xfId="37108" xr:uid="{00000000-0005-0000-0000-000021910000}"/>
    <cellStyle name="Normal 52 9 2 2 2 2" xfId="37109" xr:uid="{00000000-0005-0000-0000-000022910000}"/>
    <cellStyle name="Normal 52 9 2 2 3" xfId="37110" xr:uid="{00000000-0005-0000-0000-000023910000}"/>
    <cellStyle name="Normal 52 9 2 3" xfId="37111" xr:uid="{00000000-0005-0000-0000-000024910000}"/>
    <cellStyle name="Normal 52 9 2 3 2" xfId="37112" xr:uid="{00000000-0005-0000-0000-000025910000}"/>
    <cellStyle name="Normal 52 9 2 3 2 2" xfId="37113" xr:uid="{00000000-0005-0000-0000-000026910000}"/>
    <cellStyle name="Normal 52 9 2 3 3" xfId="37114" xr:uid="{00000000-0005-0000-0000-000027910000}"/>
    <cellStyle name="Normal 52 9 2 4" xfId="37115" xr:uid="{00000000-0005-0000-0000-000028910000}"/>
    <cellStyle name="Normal 52 9 2 4 2" xfId="37116" xr:uid="{00000000-0005-0000-0000-000029910000}"/>
    <cellStyle name="Normal 52 9 2 5" xfId="37117" xr:uid="{00000000-0005-0000-0000-00002A910000}"/>
    <cellStyle name="Normal 52 9 2_Lcc_inputs" xfId="37118" xr:uid="{00000000-0005-0000-0000-00002B910000}"/>
    <cellStyle name="Normal 52 9 3" xfId="37119" xr:uid="{00000000-0005-0000-0000-00002C910000}"/>
    <cellStyle name="Normal 52 9 3 2" xfId="37120" xr:uid="{00000000-0005-0000-0000-00002D910000}"/>
    <cellStyle name="Normal 52 9 3 2 2" xfId="37121" xr:uid="{00000000-0005-0000-0000-00002E910000}"/>
    <cellStyle name="Normal 52 9 3 2 3" xfId="37122" xr:uid="{00000000-0005-0000-0000-00002F910000}"/>
    <cellStyle name="Normal 52 9 3 3" xfId="37123" xr:uid="{00000000-0005-0000-0000-000030910000}"/>
    <cellStyle name="Normal 52 9 3 4" xfId="37124" xr:uid="{00000000-0005-0000-0000-000031910000}"/>
    <cellStyle name="Normal 52 9 3_Lcc_inputs" xfId="37125" xr:uid="{00000000-0005-0000-0000-000032910000}"/>
    <cellStyle name="Normal 52 9 4" xfId="37126" xr:uid="{00000000-0005-0000-0000-000033910000}"/>
    <cellStyle name="Normal 52 9 4 2" xfId="37127" xr:uid="{00000000-0005-0000-0000-000034910000}"/>
    <cellStyle name="Normal 52 9 4 2 2" xfId="37128" xr:uid="{00000000-0005-0000-0000-000035910000}"/>
    <cellStyle name="Normal 52 9 4 3" xfId="37129" xr:uid="{00000000-0005-0000-0000-000036910000}"/>
    <cellStyle name="Normal 52 9 5" xfId="37130" xr:uid="{00000000-0005-0000-0000-000037910000}"/>
    <cellStyle name="Normal 52 9 5 2" xfId="37131" xr:uid="{00000000-0005-0000-0000-000038910000}"/>
    <cellStyle name="Normal 52 9 6" xfId="37132" xr:uid="{00000000-0005-0000-0000-000039910000}"/>
    <cellStyle name="Normal 52 9 7" xfId="37133" xr:uid="{00000000-0005-0000-0000-00003A910000}"/>
    <cellStyle name="Normal 52 9 8" xfId="37134" xr:uid="{00000000-0005-0000-0000-00003B910000}"/>
    <cellStyle name="Normal 52 9_Lcc_inputs" xfId="37135" xr:uid="{00000000-0005-0000-0000-00003C910000}"/>
    <cellStyle name="Normal 52_Lcc_inputs" xfId="37136" xr:uid="{00000000-0005-0000-0000-00003D910000}"/>
    <cellStyle name="Normal 53" xfId="37137" xr:uid="{00000000-0005-0000-0000-00003E910000}"/>
    <cellStyle name="Normal 53 2" xfId="37138" xr:uid="{00000000-0005-0000-0000-00003F910000}"/>
    <cellStyle name="Normal 53 3" xfId="37139" xr:uid="{00000000-0005-0000-0000-000040910000}"/>
    <cellStyle name="Normal 54" xfId="37140" xr:uid="{00000000-0005-0000-0000-000041910000}"/>
    <cellStyle name="Normal 54 10" xfId="37141" xr:uid="{00000000-0005-0000-0000-000042910000}"/>
    <cellStyle name="Normal 54 10 2" xfId="37142" xr:uid="{00000000-0005-0000-0000-000043910000}"/>
    <cellStyle name="Normal 54 10 2 2" xfId="37143" xr:uid="{00000000-0005-0000-0000-000044910000}"/>
    <cellStyle name="Normal 54 10 2 2 2" xfId="37144" xr:uid="{00000000-0005-0000-0000-000045910000}"/>
    <cellStyle name="Normal 54 10 2 2 3" xfId="37145" xr:uid="{00000000-0005-0000-0000-000046910000}"/>
    <cellStyle name="Normal 54 10 2 3" xfId="37146" xr:uid="{00000000-0005-0000-0000-000047910000}"/>
    <cellStyle name="Normal 54 10 2 4" xfId="37147" xr:uid="{00000000-0005-0000-0000-000048910000}"/>
    <cellStyle name="Normal 54 10 2_Lcc_inputs" xfId="37148" xr:uid="{00000000-0005-0000-0000-000049910000}"/>
    <cellStyle name="Normal 54 10 3" xfId="37149" xr:uid="{00000000-0005-0000-0000-00004A910000}"/>
    <cellStyle name="Normal 54 10 3 2" xfId="37150" xr:uid="{00000000-0005-0000-0000-00004B910000}"/>
    <cellStyle name="Normal 54 10 3 2 2" xfId="37151" xr:uid="{00000000-0005-0000-0000-00004C910000}"/>
    <cellStyle name="Normal 54 10 3 3" xfId="37152" xr:uid="{00000000-0005-0000-0000-00004D910000}"/>
    <cellStyle name="Normal 54 10 4" xfId="37153" xr:uid="{00000000-0005-0000-0000-00004E910000}"/>
    <cellStyle name="Normal 54 10 4 2" xfId="37154" xr:uid="{00000000-0005-0000-0000-00004F910000}"/>
    <cellStyle name="Normal 54 10 5" xfId="37155" xr:uid="{00000000-0005-0000-0000-000050910000}"/>
    <cellStyle name="Normal 54 10 6" xfId="37156" xr:uid="{00000000-0005-0000-0000-000051910000}"/>
    <cellStyle name="Normal 54 10 7" xfId="37157" xr:uid="{00000000-0005-0000-0000-000052910000}"/>
    <cellStyle name="Normal 54 10_Lcc_inputs" xfId="37158" xr:uid="{00000000-0005-0000-0000-000053910000}"/>
    <cellStyle name="Normal 54 11" xfId="37159" xr:uid="{00000000-0005-0000-0000-000054910000}"/>
    <cellStyle name="Normal 54 11 2" xfId="37160" xr:uid="{00000000-0005-0000-0000-000055910000}"/>
    <cellStyle name="Normal 54 11 2 2" xfId="37161" xr:uid="{00000000-0005-0000-0000-000056910000}"/>
    <cellStyle name="Normal 54 11 2 3" xfId="37162" xr:uid="{00000000-0005-0000-0000-000057910000}"/>
    <cellStyle name="Normal 54 11 3" xfId="37163" xr:uid="{00000000-0005-0000-0000-000058910000}"/>
    <cellStyle name="Normal 54 11 3 2" xfId="37164" xr:uid="{00000000-0005-0000-0000-000059910000}"/>
    <cellStyle name="Normal 54 11 4" xfId="37165" xr:uid="{00000000-0005-0000-0000-00005A910000}"/>
    <cellStyle name="Normal 54 11 5" xfId="37166" xr:uid="{00000000-0005-0000-0000-00005B910000}"/>
    <cellStyle name="Normal 54 11_Lcc_inputs" xfId="37167" xr:uid="{00000000-0005-0000-0000-00005C910000}"/>
    <cellStyle name="Normal 54 12" xfId="37168" xr:uid="{00000000-0005-0000-0000-00005D910000}"/>
    <cellStyle name="Normal 54 12 2" xfId="37169" xr:uid="{00000000-0005-0000-0000-00005E910000}"/>
    <cellStyle name="Normal 54 12 2 2" xfId="37170" xr:uid="{00000000-0005-0000-0000-00005F910000}"/>
    <cellStyle name="Normal 54 12 2 3" xfId="37171" xr:uid="{00000000-0005-0000-0000-000060910000}"/>
    <cellStyle name="Normal 54 12 3" xfId="37172" xr:uid="{00000000-0005-0000-0000-000061910000}"/>
    <cellStyle name="Normal 54 12 4" xfId="37173" xr:uid="{00000000-0005-0000-0000-000062910000}"/>
    <cellStyle name="Normal 54 12_Lcc_inputs" xfId="37174" xr:uid="{00000000-0005-0000-0000-000063910000}"/>
    <cellStyle name="Normal 54 13" xfId="37175" xr:uid="{00000000-0005-0000-0000-000064910000}"/>
    <cellStyle name="Normal 54 13 2" xfId="37176" xr:uid="{00000000-0005-0000-0000-000065910000}"/>
    <cellStyle name="Normal 54 13 3" xfId="37177" xr:uid="{00000000-0005-0000-0000-000066910000}"/>
    <cellStyle name="Normal 54 14" xfId="37178" xr:uid="{00000000-0005-0000-0000-000067910000}"/>
    <cellStyle name="Normal 54 14 2" xfId="37179" xr:uid="{00000000-0005-0000-0000-000068910000}"/>
    <cellStyle name="Normal 54 15" xfId="37180" xr:uid="{00000000-0005-0000-0000-000069910000}"/>
    <cellStyle name="Normal 54 16" xfId="37181" xr:uid="{00000000-0005-0000-0000-00006A910000}"/>
    <cellStyle name="Normal 54 2" xfId="37182" xr:uid="{00000000-0005-0000-0000-00006B910000}"/>
    <cellStyle name="Normal 54 2 10" xfId="37183" xr:uid="{00000000-0005-0000-0000-00006C910000}"/>
    <cellStyle name="Normal 54 2 2" xfId="37184" xr:uid="{00000000-0005-0000-0000-00006D910000}"/>
    <cellStyle name="Normal 54 2 2 2" xfId="37185" xr:uid="{00000000-0005-0000-0000-00006E910000}"/>
    <cellStyle name="Normal 54 2 2 2 2" xfId="37186" xr:uid="{00000000-0005-0000-0000-00006F910000}"/>
    <cellStyle name="Normal 54 2 2 2 2 2" xfId="37187" xr:uid="{00000000-0005-0000-0000-000070910000}"/>
    <cellStyle name="Normal 54 2 2 2 2 2 2" xfId="37188" xr:uid="{00000000-0005-0000-0000-000071910000}"/>
    <cellStyle name="Normal 54 2 2 2 2 3" xfId="37189" xr:uid="{00000000-0005-0000-0000-000072910000}"/>
    <cellStyle name="Normal 54 2 2 2 3" xfId="37190" xr:uid="{00000000-0005-0000-0000-000073910000}"/>
    <cellStyle name="Normal 54 2 2 2 3 2" xfId="37191" xr:uid="{00000000-0005-0000-0000-000074910000}"/>
    <cellStyle name="Normal 54 2 2 2 3 2 2" xfId="37192" xr:uid="{00000000-0005-0000-0000-000075910000}"/>
    <cellStyle name="Normal 54 2 2 2 3 3" xfId="37193" xr:uid="{00000000-0005-0000-0000-000076910000}"/>
    <cellStyle name="Normal 54 2 2 2 4" xfId="37194" xr:uid="{00000000-0005-0000-0000-000077910000}"/>
    <cellStyle name="Normal 54 2 2 2 4 2" xfId="37195" xr:uid="{00000000-0005-0000-0000-000078910000}"/>
    <cellStyle name="Normal 54 2 2 2 5" xfId="37196" xr:uid="{00000000-0005-0000-0000-000079910000}"/>
    <cellStyle name="Normal 54 2 2 2_Lcc_inputs" xfId="37197" xr:uid="{00000000-0005-0000-0000-00007A910000}"/>
    <cellStyle name="Normal 54 2 2 3" xfId="37198" xr:uid="{00000000-0005-0000-0000-00007B910000}"/>
    <cellStyle name="Normal 54 2 2 3 2" xfId="37199" xr:uid="{00000000-0005-0000-0000-00007C910000}"/>
    <cellStyle name="Normal 54 2 2 3 2 2" xfId="37200" xr:uid="{00000000-0005-0000-0000-00007D910000}"/>
    <cellStyle name="Normal 54 2 2 3 2 3" xfId="37201" xr:uid="{00000000-0005-0000-0000-00007E910000}"/>
    <cellStyle name="Normal 54 2 2 3 3" xfId="37202" xr:uid="{00000000-0005-0000-0000-00007F910000}"/>
    <cellStyle name="Normal 54 2 2 3 4" xfId="37203" xr:uid="{00000000-0005-0000-0000-000080910000}"/>
    <cellStyle name="Normal 54 2 2 3_Lcc_inputs" xfId="37204" xr:uid="{00000000-0005-0000-0000-000081910000}"/>
    <cellStyle name="Normal 54 2 2 4" xfId="37205" xr:uid="{00000000-0005-0000-0000-000082910000}"/>
    <cellStyle name="Normal 54 2 2 4 2" xfId="37206" xr:uid="{00000000-0005-0000-0000-000083910000}"/>
    <cellStyle name="Normal 54 2 2 4 2 2" xfId="37207" xr:uid="{00000000-0005-0000-0000-000084910000}"/>
    <cellStyle name="Normal 54 2 2 4 3" xfId="37208" xr:uid="{00000000-0005-0000-0000-000085910000}"/>
    <cellStyle name="Normal 54 2 2 5" xfId="37209" xr:uid="{00000000-0005-0000-0000-000086910000}"/>
    <cellStyle name="Normal 54 2 2 5 2" xfId="37210" xr:uid="{00000000-0005-0000-0000-000087910000}"/>
    <cellStyle name="Normal 54 2 2 6" xfId="37211" xr:uid="{00000000-0005-0000-0000-000088910000}"/>
    <cellStyle name="Normal 54 2 2 7" xfId="37212" xr:uid="{00000000-0005-0000-0000-000089910000}"/>
    <cellStyle name="Normal 54 2 2 8" xfId="37213" xr:uid="{00000000-0005-0000-0000-00008A910000}"/>
    <cellStyle name="Normal 54 2 2_Lcc_inputs" xfId="37214" xr:uid="{00000000-0005-0000-0000-00008B910000}"/>
    <cellStyle name="Normal 54 2 3" xfId="37215" xr:uid="{00000000-0005-0000-0000-00008C910000}"/>
    <cellStyle name="Normal 54 2 3 2" xfId="37216" xr:uid="{00000000-0005-0000-0000-00008D910000}"/>
    <cellStyle name="Normal 54 2 3 2 2" xfId="37217" xr:uid="{00000000-0005-0000-0000-00008E910000}"/>
    <cellStyle name="Normal 54 2 3 2 2 2" xfId="37218" xr:uid="{00000000-0005-0000-0000-00008F910000}"/>
    <cellStyle name="Normal 54 2 3 2 2 3" xfId="37219" xr:uid="{00000000-0005-0000-0000-000090910000}"/>
    <cellStyle name="Normal 54 2 3 2 3" xfId="37220" xr:uid="{00000000-0005-0000-0000-000091910000}"/>
    <cellStyle name="Normal 54 2 3 2 4" xfId="37221" xr:uid="{00000000-0005-0000-0000-000092910000}"/>
    <cellStyle name="Normal 54 2 3 2_Lcc_inputs" xfId="37222" xr:uid="{00000000-0005-0000-0000-000093910000}"/>
    <cellStyle name="Normal 54 2 3 3" xfId="37223" xr:uid="{00000000-0005-0000-0000-000094910000}"/>
    <cellStyle name="Normal 54 2 3 3 2" xfId="37224" xr:uid="{00000000-0005-0000-0000-000095910000}"/>
    <cellStyle name="Normal 54 2 3 3 2 2" xfId="37225" xr:uid="{00000000-0005-0000-0000-000096910000}"/>
    <cellStyle name="Normal 54 2 3 3 3" xfId="37226" xr:uid="{00000000-0005-0000-0000-000097910000}"/>
    <cellStyle name="Normal 54 2 3 4" xfId="37227" xr:uid="{00000000-0005-0000-0000-000098910000}"/>
    <cellStyle name="Normal 54 2 3 4 2" xfId="37228" xr:uid="{00000000-0005-0000-0000-000099910000}"/>
    <cellStyle name="Normal 54 2 3 5" xfId="37229" xr:uid="{00000000-0005-0000-0000-00009A910000}"/>
    <cellStyle name="Normal 54 2 3 6" xfId="37230" xr:uid="{00000000-0005-0000-0000-00009B910000}"/>
    <cellStyle name="Normal 54 2 3 7" xfId="37231" xr:uid="{00000000-0005-0000-0000-00009C910000}"/>
    <cellStyle name="Normal 54 2 3_Lcc_inputs" xfId="37232" xr:uid="{00000000-0005-0000-0000-00009D910000}"/>
    <cellStyle name="Normal 54 2 4" xfId="37233" xr:uid="{00000000-0005-0000-0000-00009E910000}"/>
    <cellStyle name="Normal 54 2 4 2" xfId="37234" xr:uid="{00000000-0005-0000-0000-00009F910000}"/>
    <cellStyle name="Normal 54 2 4 2 2" xfId="37235" xr:uid="{00000000-0005-0000-0000-0000A0910000}"/>
    <cellStyle name="Normal 54 2 4 2 3" xfId="37236" xr:uid="{00000000-0005-0000-0000-0000A1910000}"/>
    <cellStyle name="Normal 54 2 4 3" xfId="37237" xr:uid="{00000000-0005-0000-0000-0000A2910000}"/>
    <cellStyle name="Normal 54 2 4 3 2" xfId="37238" xr:uid="{00000000-0005-0000-0000-0000A3910000}"/>
    <cellStyle name="Normal 54 2 4 4" xfId="37239" xr:uid="{00000000-0005-0000-0000-0000A4910000}"/>
    <cellStyle name="Normal 54 2 4 5" xfId="37240" xr:uid="{00000000-0005-0000-0000-0000A5910000}"/>
    <cellStyle name="Normal 54 2 4_Lcc_inputs" xfId="37241" xr:uid="{00000000-0005-0000-0000-0000A6910000}"/>
    <cellStyle name="Normal 54 2 5" xfId="37242" xr:uid="{00000000-0005-0000-0000-0000A7910000}"/>
    <cellStyle name="Normal 54 2 5 2" xfId="37243" xr:uid="{00000000-0005-0000-0000-0000A8910000}"/>
    <cellStyle name="Normal 54 2 5 2 2" xfId="37244" xr:uid="{00000000-0005-0000-0000-0000A9910000}"/>
    <cellStyle name="Normal 54 2 5 2 3" xfId="37245" xr:uid="{00000000-0005-0000-0000-0000AA910000}"/>
    <cellStyle name="Normal 54 2 5 3" xfId="37246" xr:uid="{00000000-0005-0000-0000-0000AB910000}"/>
    <cellStyle name="Normal 54 2 5 3 2" xfId="37247" xr:uid="{00000000-0005-0000-0000-0000AC910000}"/>
    <cellStyle name="Normal 54 2 5 4" xfId="37248" xr:uid="{00000000-0005-0000-0000-0000AD910000}"/>
    <cellStyle name="Normal 54 2 5 5" xfId="37249" xr:uid="{00000000-0005-0000-0000-0000AE910000}"/>
    <cellStyle name="Normal 54 2 5_Lcc_inputs" xfId="37250" xr:uid="{00000000-0005-0000-0000-0000AF910000}"/>
    <cellStyle name="Normal 54 2 6" xfId="37251" xr:uid="{00000000-0005-0000-0000-0000B0910000}"/>
    <cellStyle name="Normal 54 2 6 2" xfId="37252" xr:uid="{00000000-0005-0000-0000-0000B1910000}"/>
    <cellStyle name="Normal 54 2 6 2 2" xfId="37253" xr:uid="{00000000-0005-0000-0000-0000B2910000}"/>
    <cellStyle name="Normal 54 2 6 3" xfId="37254" xr:uid="{00000000-0005-0000-0000-0000B3910000}"/>
    <cellStyle name="Normal 54 2 6 4" xfId="37255" xr:uid="{00000000-0005-0000-0000-0000B4910000}"/>
    <cellStyle name="Normal 54 2 6_Lcc_inputs" xfId="37256" xr:uid="{00000000-0005-0000-0000-0000B5910000}"/>
    <cellStyle name="Normal 54 2 7" xfId="37257" xr:uid="{00000000-0005-0000-0000-0000B6910000}"/>
    <cellStyle name="Normal 54 2 7 2" xfId="37258" xr:uid="{00000000-0005-0000-0000-0000B7910000}"/>
    <cellStyle name="Normal 54 2 7 3" xfId="37259" xr:uid="{00000000-0005-0000-0000-0000B8910000}"/>
    <cellStyle name="Normal 54 2 8" xfId="37260" xr:uid="{00000000-0005-0000-0000-0000B9910000}"/>
    <cellStyle name="Normal 54 2 8 2" xfId="37261" xr:uid="{00000000-0005-0000-0000-0000BA910000}"/>
    <cellStyle name="Normal 54 2 9" xfId="37262" xr:uid="{00000000-0005-0000-0000-0000BB910000}"/>
    <cellStyle name="Normal 54 2_Lcc_inputs" xfId="37263" xr:uid="{00000000-0005-0000-0000-0000BC910000}"/>
    <cellStyle name="Normal 54 3" xfId="37264" xr:uid="{00000000-0005-0000-0000-0000BD910000}"/>
    <cellStyle name="Normal 54 3 2" xfId="37265" xr:uid="{00000000-0005-0000-0000-0000BE910000}"/>
    <cellStyle name="Normal 54 3 2 2" xfId="37266" xr:uid="{00000000-0005-0000-0000-0000BF910000}"/>
    <cellStyle name="Normal 54 3 2 2 2" xfId="37267" xr:uid="{00000000-0005-0000-0000-0000C0910000}"/>
    <cellStyle name="Normal 54 3 2 2 2 2" xfId="37268" xr:uid="{00000000-0005-0000-0000-0000C1910000}"/>
    <cellStyle name="Normal 54 3 2 2 2 2 2" xfId="37269" xr:uid="{00000000-0005-0000-0000-0000C2910000}"/>
    <cellStyle name="Normal 54 3 2 2 2 3" xfId="37270" xr:uid="{00000000-0005-0000-0000-0000C3910000}"/>
    <cellStyle name="Normal 54 3 2 2 3" xfId="37271" xr:uid="{00000000-0005-0000-0000-0000C4910000}"/>
    <cellStyle name="Normal 54 3 2 2 3 2" xfId="37272" xr:uid="{00000000-0005-0000-0000-0000C5910000}"/>
    <cellStyle name="Normal 54 3 2 2 3 2 2" xfId="37273" xr:uid="{00000000-0005-0000-0000-0000C6910000}"/>
    <cellStyle name="Normal 54 3 2 2 3 3" xfId="37274" xr:uid="{00000000-0005-0000-0000-0000C7910000}"/>
    <cellStyle name="Normal 54 3 2 2 4" xfId="37275" xr:uid="{00000000-0005-0000-0000-0000C8910000}"/>
    <cellStyle name="Normal 54 3 2 2 4 2" xfId="37276" xr:uid="{00000000-0005-0000-0000-0000C9910000}"/>
    <cellStyle name="Normal 54 3 2 2 5" xfId="37277" xr:uid="{00000000-0005-0000-0000-0000CA910000}"/>
    <cellStyle name="Normal 54 3 2 2_Lcc_inputs" xfId="37278" xr:uid="{00000000-0005-0000-0000-0000CB910000}"/>
    <cellStyle name="Normal 54 3 2 3" xfId="37279" xr:uid="{00000000-0005-0000-0000-0000CC910000}"/>
    <cellStyle name="Normal 54 3 2 3 2" xfId="37280" xr:uid="{00000000-0005-0000-0000-0000CD910000}"/>
    <cellStyle name="Normal 54 3 2 3 2 2" xfId="37281" xr:uid="{00000000-0005-0000-0000-0000CE910000}"/>
    <cellStyle name="Normal 54 3 2 3 2 3" xfId="37282" xr:uid="{00000000-0005-0000-0000-0000CF910000}"/>
    <cellStyle name="Normal 54 3 2 3 3" xfId="37283" xr:uid="{00000000-0005-0000-0000-0000D0910000}"/>
    <cellStyle name="Normal 54 3 2 3 4" xfId="37284" xr:uid="{00000000-0005-0000-0000-0000D1910000}"/>
    <cellStyle name="Normal 54 3 2 3_Lcc_inputs" xfId="37285" xr:uid="{00000000-0005-0000-0000-0000D2910000}"/>
    <cellStyle name="Normal 54 3 2 4" xfId="37286" xr:uid="{00000000-0005-0000-0000-0000D3910000}"/>
    <cellStyle name="Normal 54 3 2 4 2" xfId="37287" xr:uid="{00000000-0005-0000-0000-0000D4910000}"/>
    <cellStyle name="Normal 54 3 2 4 2 2" xfId="37288" xr:uid="{00000000-0005-0000-0000-0000D5910000}"/>
    <cellStyle name="Normal 54 3 2 4 3" xfId="37289" xr:uid="{00000000-0005-0000-0000-0000D6910000}"/>
    <cellStyle name="Normal 54 3 2 5" xfId="37290" xr:uid="{00000000-0005-0000-0000-0000D7910000}"/>
    <cellStyle name="Normal 54 3 2 5 2" xfId="37291" xr:uid="{00000000-0005-0000-0000-0000D8910000}"/>
    <cellStyle name="Normal 54 3 2 6" xfId="37292" xr:uid="{00000000-0005-0000-0000-0000D9910000}"/>
    <cellStyle name="Normal 54 3 2 7" xfId="37293" xr:uid="{00000000-0005-0000-0000-0000DA910000}"/>
    <cellStyle name="Normal 54 3 2 8" xfId="37294" xr:uid="{00000000-0005-0000-0000-0000DB910000}"/>
    <cellStyle name="Normal 54 3 2_Lcc_inputs" xfId="37295" xr:uid="{00000000-0005-0000-0000-0000DC910000}"/>
    <cellStyle name="Normal 54 3 3" xfId="37296" xr:uid="{00000000-0005-0000-0000-0000DD910000}"/>
    <cellStyle name="Normal 54 3 3 2" xfId="37297" xr:uid="{00000000-0005-0000-0000-0000DE910000}"/>
    <cellStyle name="Normal 54 3 3 2 2" xfId="37298" xr:uid="{00000000-0005-0000-0000-0000DF910000}"/>
    <cellStyle name="Normal 54 3 3 2 2 2" xfId="37299" xr:uid="{00000000-0005-0000-0000-0000E0910000}"/>
    <cellStyle name="Normal 54 3 3 2 2 3" xfId="37300" xr:uid="{00000000-0005-0000-0000-0000E1910000}"/>
    <cellStyle name="Normal 54 3 3 2 3" xfId="37301" xr:uid="{00000000-0005-0000-0000-0000E2910000}"/>
    <cellStyle name="Normal 54 3 3 2 4" xfId="37302" xr:uid="{00000000-0005-0000-0000-0000E3910000}"/>
    <cellStyle name="Normal 54 3 3 2_Lcc_inputs" xfId="37303" xr:uid="{00000000-0005-0000-0000-0000E4910000}"/>
    <cellStyle name="Normal 54 3 3 3" xfId="37304" xr:uid="{00000000-0005-0000-0000-0000E5910000}"/>
    <cellStyle name="Normal 54 3 3 3 2" xfId="37305" xr:uid="{00000000-0005-0000-0000-0000E6910000}"/>
    <cellStyle name="Normal 54 3 3 3 2 2" xfId="37306" xr:uid="{00000000-0005-0000-0000-0000E7910000}"/>
    <cellStyle name="Normal 54 3 3 3 3" xfId="37307" xr:uid="{00000000-0005-0000-0000-0000E8910000}"/>
    <cellStyle name="Normal 54 3 3 4" xfId="37308" xr:uid="{00000000-0005-0000-0000-0000E9910000}"/>
    <cellStyle name="Normal 54 3 3 4 2" xfId="37309" xr:uid="{00000000-0005-0000-0000-0000EA910000}"/>
    <cellStyle name="Normal 54 3 3 5" xfId="37310" xr:uid="{00000000-0005-0000-0000-0000EB910000}"/>
    <cellStyle name="Normal 54 3 3 6" xfId="37311" xr:uid="{00000000-0005-0000-0000-0000EC910000}"/>
    <cellStyle name="Normal 54 3 3 7" xfId="37312" xr:uid="{00000000-0005-0000-0000-0000ED910000}"/>
    <cellStyle name="Normal 54 3 3_Lcc_inputs" xfId="37313" xr:uid="{00000000-0005-0000-0000-0000EE910000}"/>
    <cellStyle name="Normal 54 3 4" xfId="37314" xr:uid="{00000000-0005-0000-0000-0000EF910000}"/>
    <cellStyle name="Normal 54 3 4 2" xfId="37315" xr:uid="{00000000-0005-0000-0000-0000F0910000}"/>
    <cellStyle name="Normal 54 3 4 2 2" xfId="37316" xr:uid="{00000000-0005-0000-0000-0000F1910000}"/>
    <cellStyle name="Normal 54 3 4 2 3" xfId="37317" xr:uid="{00000000-0005-0000-0000-0000F2910000}"/>
    <cellStyle name="Normal 54 3 4 3" xfId="37318" xr:uid="{00000000-0005-0000-0000-0000F3910000}"/>
    <cellStyle name="Normal 54 3 4 3 2" xfId="37319" xr:uid="{00000000-0005-0000-0000-0000F4910000}"/>
    <cellStyle name="Normal 54 3 4 4" xfId="37320" xr:uid="{00000000-0005-0000-0000-0000F5910000}"/>
    <cellStyle name="Normal 54 3 4 5" xfId="37321" xr:uid="{00000000-0005-0000-0000-0000F6910000}"/>
    <cellStyle name="Normal 54 3 4_Lcc_inputs" xfId="37322" xr:uid="{00000000-0005-0000-0000-0000F7910000}"/>
    <cellStyle name="Normal 54 3 5" xfId="37323" xr:uid="{00000000-0005-0000-0000-0000F8910000}"/>
    <cellStyle name="Normal 54 3 5 2" xfId="37324" xr:uid="{00000000-0005-0000-0000-0000F9910000}"/>
    <cellStyle name="Normal 54 3 5 2 2" xfId="37325" xr:uid="{00000000-0005-0000-0000-0000FA910000}"/>
    <cellStyle name="Normal 54 3 5 2 3" xfId="37326" xr:uid="{00000000-0005-0000-0000-0000FB910000}"/>
    <cellStyle name="Normal 54 3 5 3" xfId="37327" xr:uid="{00000000-0005-0000-0000-0000FC910000}"/>
    <cellStyle name="Normal 54 3 5 4" xfId="37328" xr:uid="{00000000-0005-0000-0000-0000FD910000}"/>
    <cellStyle name="Normal 54 3 5_Lcc_inputs" xfId="37329" xr:uid="{00000000-0005-0000-0000-0000FE910000}"/>
    <cellStyle name="Normal 54 3 6" xfId="37330" xr:uid="{00000000-0005-0000-0000-0000FF910000}"/>
    <cellStyle name="Normal 54 3 6 2" xfId="37331" xr:uid="{00000000-0005-0000-0000-000000920000}"/>
    <cellStyle name="Normal 54 3 6 3" xfId="37332" xr:uid="{00000000-0005-0000-0000-000001920000}"/>
    <cellStyle name="Normal 54 3 7" xfId="37333" xr:uid="{00000000-0005-0000-0000-000002920000}"/>
    <cellStyle name="Normal 54 3 7 2" xfId="37334" xr:uid="{00000000-0005-0000-0000-000003920000}"/>
    <cellStyle name="Normal 54 3 8" xfId="37335" xr:uid="{00000000-0005-0000-0000-000004920000}"/>
    <cellStyle name="Normal 54 3 9" xfId="37336" xr:uid="{00000000-0005-0000-0000-000005920000}"/>
    <cellStyle name="Normal 54 3_Lcc_inputs" xfId="37337" xr:uid="{00000000-0005-0000-0000-000006920000}"/>
    <cellStyle name="Normal 54 4" xfId="37338" xr:uid="{00000000-0005-0000-0000-000007920000}"/>
    <cellStyle name="Normal 54 4 2" xfId="37339" xr:uid="{00000000-0005-0000-0000-000008920000}"/>
    <cellStyle name="Normal 54 4 2 2" xfId="37340" xr:uid="{00000000-0005-0000-0000-000009920000}"/>
    <cellStyle name="Normal 54 4 2 2 2" xfId="37341" xr:uid="{00000000-0005-0000-0000-00000A920000}"/>
    <cellStyle name="Normal 54 4 2 2 2 2" xfId="37342" xr:uid="{00000000-0005-0000-0000-00000B920000}"/>
    <cellStyle name="Normal 54 4 2 2 2 2 2" xfId="37343" xr:uid="{00000000-0005-0000-0000-00000C920000}"/>
    <cellStyle name="Normal 54 4 2 2 2 3" xfId="37344" xr:uid="{00000000-0005-0000-0000-00000D920000}"/>
    <cellStyle name="Normal 54 4 2 2 3" xfId="37345" xr:uid="{00000000-0005-0000-0000-00000E920000}"/>
    <cellStyle name="Normal 54 4 2 2 3 2" xfId="37346" xr:uid="{00000000-0005-0000-0000-00000F920000}"/>
    <cellStyle name="Normal 54 4 2 2 3 2 2" xfId="37347" xr:uid="{00000000-0005-0000-0000-000010920000}"/>
    <cellStyle name="Normal 54 4 2 2 3 3" xfId="37348" xr:uid="{00000000-0005-0000-0000-000011920000}"/>
    <cellStyle name="Normal 54 4 2 2 4" xfId="37349" xr:uid="{00000000-0005-0000-0000-000012920000}"/>
    <cellStyle name="Normal 54 4 2 2 4 2" xfId="37350" xr:uid="{00000000-0005-0000-0000-000013920000}"/>
    <cellStyle name="Normal 54 4 2 2 5" xfId="37351" xr:uid="{00000000-0005-0000-0000-000014920000}"/>
    <cellStyle name="Normal 54 4 2 2_Lcc_inputs" xfId="37352" xr:uid="{00000000-0005-0000-0000-000015920000}"/>
    <cellStyle name="Normal 54 4 2 3" xfId="37353" xr:uid="{00000000-0005-0000-0000-000016920000}"/>
    <cellStyle name="Normal 54 4 2 3 2" xfId="37354" xr:uid="{00000000-0005-0000-0000-000017920000}"/>
    <cellStyle name="Normal 54 4 2 3 2 2" xfId="37355" xr:uid="{00000000-0005-0000-0000-000018920000}"/>
    <cellStyle name="Normal 54 4 2 3 2 3" xfId="37356" xr:uid="{00000000-0005-0000-0000-000019920000}"/>
    <cellStyle name="Normal 54 4 2 3 3" xfId="37357" xr:uid="{00000000-0005-0000-0000-00001A920000}"/>
    <cellStyle name="Normal 54 4 2 3 4" xfId="37358" xr:uid="{00000000-0005-0000-0000-00001B920000}"/>
    <cellStyle name="Normal 54 4 2 3_Lcc_inputs" xfId="37359" xr:uid="{00000000-0005-0000-0000-00001C920000}"/>
    <cellStyle name="Normal 54 4 2 4" xfId="37360" xr:uid="{00000000-0005-0000-0000-00001D920000}"/>
    <cellStyle name="Normal 54 4 2 4 2" xfId="37361" xr:uid="{00000000-0005-0000-0000-00001E920000}"/>
    <cellStyle name="Normal 54 4 2 4 2 2" xfId="37362" xr:uid="{00000000-0005-0000-0000-00001F920000}"/>
    <cellStyle name="Normal 54 4 2 4 3" xfId="37363" xr:uid="{00000000-0005-0000-0000-000020920000}"/>
    <cellStyle name="Normal 54 4 2 5" xfId="37364" xr:uid="{00000000-0005-0000-0000-000021920000}"/>
    <cellStyle name="Normal 54 4 2 5 2" xfId="37365" xr:uid="{00000000-0005-0000-0000-000022920000}"/>
    <cellStyle name="Normal 54 4 2 6" xfId="37366" xr:uid="{00000000-0005-0000-0000-000023920000}"/>
    <cellStyle name="Normal 54 4 2 7" xfId="37367" xr:uid="{00000000-0005-0000-0000-000024920000}"/>
    <cellStyle name="Normal 54 4 2 8" xfId="37368" xr:uid="{00000000-0005-0000-0000-000025920000}"/>
    <cellStyle name="Normal 54 4 2_Lcc_inputs" xfId="37369" xr:uid="{00000000-0005-0000-0000-000026920000}"/>
    <cellStyle name="Normal 54 4 3" xfId="37370" xr:uid="{00000000-0005-0000-0000-000027920000}"/>
    <cellStyle name="Normal 54 4 3 2" xfId="37371" xr:uid="{00000000-0005-0000-0000-000028920000}"/>
    <cellStyle name="Normal 54 4 3 2 2" xfId="37372" xr:uid="{00000000-0005-0000-0000-000029920000}"/>
    <cellStyle name="Normal 54 4 3 2 2 2" xfId="37373" xr:uid="{00000000-0005-0000-0000-00002A920000}"/>
    <cellStyle name="Normal 54 4 3 2 3" xfId="37374" xr:uid="{00000000-0005-0000-0000-00002B920000}"/>
    <cellStyle name="Normal 54 4 3 3" xfId="37375" xr:uid="{00000000-0005-0000-0000-00002C920000}"/>
    <cellStyle name="Normal 54 4 3 3 2" xfId="37376" xr:uid="{00000000-0005-0000-0000-00002D920000}"/>
    <cellStyle name="Normal 54 4 3 3 2 2" xfId="37377" xr:uid="{00000000-0005-0000-0000-00002E920000}"/>
    <cellStyle name="Normal 54 4 3 3 3" xfId="37378" xr:uid="{00000000-0005-0000-0000-00002F920000}"/>
    <cellStyle name="Normal 54 4 3 4" xfId="37379" xr:uid="{00000000-0005-0000-0000-000030920000}"/>
    <cellStyle name="Normal 54 4 3 4 2" xfId="37380" xr:uid="{00000000-0005-0000-0000-000031920000}"/>
    <cellStyle name="Normal 54 4 3 5" xfId="37381" xr:uid="{00000000-0005-0000-0000-000032920000}"/>
    <cellStyle name="Normal 54 4 3_Lcc_inputs" xfId="37382" xr:uid="{00000000-0005-0000-0000-000033920000}"/>
    <cellStyle name="Normal 54 4 4" xfId="37383" xr:uid="{00000000-0005-0000-0000-000034920000}"/>
    <cellStyle name="Normal 54 4 4 2" xfId="37384" xr:uid="{00000000-0005-0000-0000-000035920000}"/>
    <cellStyle name="Normal 54 4 4 2 2" xfId="37385" xr:uid="{00000000-0005-0000-0000-000036920000}"/>
    <cellStyle name="Normal 54 4 4 2 3" xfId="37386" xr:uid="{00000000-0005-0000-0000-000037920000}"/>
    <cellStyle name="Normal 54 4 4 3" xfId="37387" xr:uid="{00000000-0005-0000-0000-000038920000}"/>
    <cellStyle name="Normal 54 4 4 4" xfId="37388" xr:uid="{00000000-0005-0000-0000-000039920000}"/>
    <cellStyle name="Normal 54 4 4_Lcc_inputs" xfId="37389" xr:uid="{00000000-0005-0000-0000-00003A920000}"/>
    <cellStyle name="Normal 54 4 5" xfId="37390" xr:uid="{00000000-0005-0000-0000-00003B920000}"/>
    <cellStyle name="Normal 54 4 5 2" xfId="37391" xr:uid="{00000000-0005-0000-0000-00003C920000}"/>
    <cellStyle name="Normal 54 4 5 2 2" xfId="37392" xr:uid="{00000000-0005-0000-0000-00003D920000}"/>
    <cellStyle name="Normal 54 4 5 3" xfId="37393" xr:uid="{00000000-0005-0000-0000-00003E920000}"/>
    <cellStyle name="Normal 54 4 6" xfId="37394" xr:uid="{00000000-0005-0000-0000-00003F920000}"/>
    <cellStyle name="Normal 54 4 6 2" xfId="37395" xr:uid="{00000000-0005-0000-0000-000040920000}"/>
    <cellStyle name="Normal 54 4 7" xfId="37396" xr:uid="{00000000-0005-0000-0000-000041920000}"/>
    <cellStyle name="Normal 54 4 8" xfId="37397" xr:uid="{00000000-0005-0000-0000-000042920000}"/>
    <cellStyle name="Normal 54 4 9" xfId="37398" xr:uid="{00000000-0005-0000-0000-000043920000}"/>
    <cellStyle name="Normal 54 4_Lcc_inputs" xfId="37399" xr:uid="{00000000-0005-0000-0000-000044920000}"/>
    <cellStyle name="Normal 54 5" xfId="37400" xr:uid="{00000000-0005-0000-0000-000045920000}"/>
    <cellStyle name="Normal 54 5 2" xfId="37401" xr:uid="{00000000-0005-0000-0000-000046920000}"/>
    <cellStyle name="Normal 54 5 2 2" xfId="37402" xr:uid="{00000000-0005-0000-0000-000047920000}"/>
    <cellStyle name="Normal 54 5 2 2 2" xfId="37403" xr:uid="{00000000-0005-0000-0000-000048920000}"/>
    <cellStyle name="Normal 54 5 2 2 2 2" xfId="37404" xr:uid="{00000000-0005-0000-0000-000049920000}"/>
    <cellStyle name="Normal 54 5 2 2 2 2 2" xfId="37405" xr:uid="{00000000-0005-0000-0000-00004A920000}"/>
    <cellStyle name="Normal 54 5 2 2 2 3" xfId="37406" xr:uid="{00000000-0005-0000-0000-00004B920000}"/>
    <cellStyle name="Normal 54 5 2 2 3" xfId="37407" xr:uid="{00000000-0005-0000-0000-00004C920000}"/>
    <cellStyle name="Normal 54 5 2 2 3 2" xfId="37408" xr:uid="{00000000-0005-0000-0000-00004D920000}"/>
    <cellStyle name="Normal 54 5 2 2 3 2 2" xfId="37409" xr:uid="{00000000-0005-0000-0000-00004E920000}"/>
    <cellStyle name="Normal 54 5 2 2 3 3" xfId="37410" xr:uid="{00000000-0005-0000-0000-00004F920000}"/>
    <cellStyle name="Normal 54 5 2 2 4" xfId="37411" xr:uid="{00000000-0005-0000-0000-000050920000}"/>
    <cellStyle name="Normal 54 5 2 2 4 2" xfId="37412" xr:uid="{00000000-0005-0000-0000-000051920000}"/>
    <cellStyle name="Normal 54 5 2 2 5" xfId="37413" xr:uid="{00000000-0005-0000-0000-000052920000}"/>
    <cellStyle name="Normal 54 5 2 2_Lcc_inputs" xfId="37414" xr:uid="{00000000-0005-0000-0000-000053920000}"/>
    <cellStyle name="Normal 54 5 2 3" xfId="37415" xr:uid="{00000000-0005-0000-0000-000054920000}"/>
    <cellStyle name="Normal 54 5 2 3 2" xfId="37416" xr:uid="{00000000-0005-0000-0000-000055920000}"/>
    <cellStyle name="Normal 54 5 2 3 2 2" xfId="37417" xr:uid="{00000000-0005-0000-0000-000056920000}"/>
    <cellStyle name="Normal 54 5 2 3 2 3" xfId="37418" xr:uid="{00000000-0005-0000-0000-000057920000}"/>
    <cellStyle name="Normal 54 5 2 3 3" xfId="37419" xr:uid="{00000000-0005-0000-0000-000058920000}"/>
    <cellStyle name="Normal 54 5 2 3 4" xfId="37420" xr:uid="{00000000-0005-0000-0000-000059920000}"/>
    <cellStyle name="Normal 54 5 2 3_Lcc_inputs" xfId="37421" xr:uid="{00000000-0005-0000-0000-00005A920000}"/>
    <cellStyle name="Normal 54 5 2 4" xfId="37422" xr:uid="{00000000-0005-0000-0000-00005B920000}"/>
    <cellStyle name="Normal 54 5 2 4 2" xfId="37423" xr:uid="{00000000-0005-0000-0000-00005C920000}"/>
    <cellStyle name="Normal 54 5 2 4 2 2" xfId="37424" xr:uid="{00000000-0005-0000-0000-00005D920000}"/>
    <cellStyle name="Normal 54 5 2 4 3" xfId="37425" xr:uid="{00000000-0005-0000-0000-00005E920000}"/>
    <cellStyle name="Normal 54 5 2 5" xfId="37426" xr:uid="{00000000-0005-0000-0000-00005F920000}"/>
    <cellStyle name="Normal 54 5 2 5 2" xfId="37427" xr:uid="{00000000-0005-0000-0000-000060920000}"/>
    <cellStyle name="Normal 54 5 2 6" xfId="37428" xr:uid="{00000000-0005-0000-0000-000061920000}"/>
    <cellStyle name="Normal 54 5 2 7" xfId="37429" xr:uid="{00000000-0005-0000-0000-000062920000}"/>
    <cellStyle name="Normal 54 5 2 8" xfId="37430" xr:uid="{00000000-0005-0000-0000-000063920000}"/>
    <cellStyle name="Normal 54 5 2_Lcc_inputs" xfId="37431" xr:uid="{00000000-0005-0000-0000-000064920000}"/>
    <cellStyle name="Normal 54 5 3" xfId="37432" xr:uid="{00000000-0005-0000-0000-000065920000}"/>
    <cellStyle name="Normal 54 5 3 2" xfId="37433" xr:uid="{00000000-0005-0000-0000-000066920000}"/>
    <cellStyle name="Normal 54 5 3 2 2" xfId="37434" xr:uid="{00000000-0005-0000-0000-000067920000}"/>
    <cellStyle name="Normal 54 5 3 2 2 2" xfId="37435" xr:uid="{00000000-0005-0000-0000-000068920000}"/>
    <cellStyle name="Normal 54 5 3 2 3" xfId="37436" xr:uid="{00000000-0005-0000-0000-000069920000}"/>
    <cellStyle name="Normal 54 5 3 3" xfId="37437" xr:uid="{00000000-0005-0000-0000-00006A920000}"/>
    <cellStyle name="Normal 54 5 3 3 2" xfId="37438" xr:uid="{00000000-0005-0000-0000-00006B920000}"/>
    <cellStyle name="Normal 54 5 3 3 2 2" xfId="37439" xr:uid="{00000000-0005-0000-0000-00006C920000}"/>
    <cellStyle name="Normal 54 5 3 3 3" xfId="37440" xr:uid="{00000000-0005-0000-0000-00006D920000}"/>
    <cellStyle name="Normal 54 5 3 4" xfId="37441" xr:uid="{00000000-0005-0000-0000-00006E920000}"/>
    <cellStyle name="Normal 54 5 3 4 2" xfId="37442" xr:uid="{00000000-0005-0000-0000-00006F920000}"/>
    <cellStyle name="Normal 54 5 3 5" xfId="37443" xr:uid="{00000000-0005-0000-0000-000070920000}"/>
    <cellStyle name="Normal 54 5 3_Lcc_inputs" xfId="37444" xr:uid="{00000000-0005-0000-0000-000071920000}"/>
    <cellStyle name="Normal 54 5 4" xfId="37445" xr:uid="{00000000-0005-0000-0000-000072920000}"/>
    <cellStyle name="Normal 54 5 4 2" xfId="37446" xr:uid="{00000000-0005-0000-0000-000073920000}"/>
    <cellStyle name="Normal 54 5 4 2 2" xfId="37447" xr:uid="{00000000-0005-0000-0000-000074920000}"/>
    <cellStyle name="Normal 54 5 4 2 3" xfId="37448" xr:uid="{00000000-0005-0000-0000-000075920000}"/>
    <cellStyle name="Normal 54 5 4 3" xfId="37449" xr:uid="{00000000-0005-0000-0000-000076920000}"/>
    <cellStyle name="Normal 54 5 4 4" xfId="37450" xr:uid="{00000000-0005-0000-0000-000077920000}"/>
    <cellStyle name="Normal 54 5 4_Lcc_inputs" xfId="37451" xr:uid="{00000000-0005-0000-0000-000078920000}"/>
    <cellStyle name="Normal 54 5 5" xfId="37452" xr:uid="{00000000-0005-0000-0000-000079920000}"/>
    <cellStyle name="Normal 54 5 5 2" xfId="37453" xr:uid="{00000000-0005-0000-0000-00007A920000}"/>
    <cellStyle name="Normal 54 5 5 2 2" xfId="37454" xr:uid="{00000000-0005-0000-0000-00007B920000}"/>
    <cellStyle name="Normal 54 5 5 3" xfId="37455" xr:uid="{00000000-0005-0000-0000-00007C920000}"/>
    <cellStyle name="Normal 54 5 6" xfId="37456" xr:uid="{00000000-0005-0000-0000-00007D920000}"/>
    <cellStyle name="Normal 54 5 6 2" xfId="37457" xr:uid="{00000000-0005-0000-0000-00007E920000}"/>
    <cellStyle name="Normal 54 5 7" xfId="37458" xr:uid="{00000000-0005-0000-0000-00007F920000}"/>
    <cellStyle name="Normal 54 5 8" xfId="37459" xr:uid="{00000000-0005-0000-0000-000080920000}"/>
    <cellStyle name="Normal 54 5 9" xfId="37460" xr:uid="{00000000-0005-0000-0000-000081920000}"/>
    <cellStyle name="Normal 54 5_Lcc_inputs" xfId="37461" xr:uid="{00000000-0005-0000-0000-000082920000}"/>
    <cellStyle name="Normal 54 6" xfId="37462" xr:uid="{00000000-0005-0000-0000-000083920000}"/>
    <cellStyle name="Normal 54 6 2" xfId="37463" xr:uid="{00000000-0005-0000-0000-000084920000}"/>
    <cellStyle name="Normal 54 6 2 2" xfId="37464" xr:uid="{00000000-0005-0000-0000-000085920000}"/>
    <cellStyle name="Normal 54 6 2 2 2" xfId="37465" xr:uid="{00000000-0005-0000-0000-000086920000}"/>
    <cellStyle name="Normal 54 6 2 2 2 2" xfId="37466" xr:uid="{00000000-0005-0000-0000-000087920000}"/>
    <cellStyle name="Normal 54 6 2 2 2 2 2" xfId="37467" xr:uid="{00000000-0005-0000-0000-000088920000}"/>
    <cellStyle name="Normal 54 6 2 2 2 3" xfId="37468" xr:uid="{00000000-0005-0000-0000-000089920000}"/>
    <cellStyle name="Normal 54 6 2 2 3" xfId="37469" xr:uid="{00000000-0005-0000-0000-00008A920000}"/>
    <cellStyle name="Normal 54 6 2 2 3 2" xfId="37470" xr:uid="{00000000-0005-0000-0000-00008B920000}"/>
    <cellStyle name="Normal 54 6 2 2 3 2 2" xfId="37471" xr:uid="{00000000-0005-0000-0000-00008C920000}"/>
    <cellStyle name="Normal 54 6 2 2 3 3" xfId="37472" xr:uid="{00000000-0005-0000-0000-00008D920000}"/>
    <cellStyle name="Normal 54 6 2 2 4" xfId="37473" xr:uid="{00000000-0005-0000-0000-00008E920000}"/>
    <cellStyle name="Normal 54 6 2 2 4 2" xfId="37474" xr:uid="{00000000-0005-0000-0000-00008F920000}"/>
    <cellStyle name="Normal 54 6 2 2 5" xfId="37475" xr:uid="{00000000-0005-0000-0000-000090920000}"/>
    <cellStyle name="Normal 54 6 2 2_Lcc_inputs" xfId="37476" xr:uid="{00000000-0005-0000-0000-000091920000}"/>
    <cellStyle name="Normal 54 6 2 3" xfId="37477" xr:uid="{00000000-0005-0000-0000-000092920000}"/>
    <cellStyle name="Normal 54 6 2 3 2" xfId="37478" xr:uid="{00000000-0005-0000-0000-000093920000}"/>
    <cellStyle name="Normal 54 6 2 3 2 2" xfId="37479" xr:uid="{00000000-0005-0000-0000-000094920000}"/>
    <cellStyle name="Normal 54 6 2 3 2 3" xfId="37480" xr:uid="{00000000-0005-0000-0000-000095920000}"/>
    <cellStyle name="Normal 54 6 2 3 3" xfId="37481" xr:uid="{00000000-0005-0000-0000-000096920000}"/>
    <cellStyle name="Normal 54 6 2 3 4" xfId="37482" xr:uid="{00000000-0005-0000-0000-000097920000}"/>
    <cellStyle name="Normal 54 6 2 3_Lcc_inputs" xfId="37483" xr:uid="{00000000-0005-0000-0000-000098920000}"/>
    <cellStyle name="Normal 54 6 2 4" xfId="37484" xr:uid="{00000000-0005-0000-0000-000099920000}"/>
    <cellStyle name="Normal 54 6 2 4 2" xfId="37485" xr:uid="{00000000-0005-0000-0000-00009A920000}"/>
    <cellStyle name="Normal 54 6 2 4 2 2" xfId="37486" xr:uid="{00000000-0005-0000-0000-00009B920000}"/>
    <cellStyle name="Normal 54 6 2 4 3" xfId="37487" xr:uid="{00000000-0005-0000-0000-00009C920000}"/>
    <cellStyle name="Normal 54 6 2 5" xfId="37488" xr:uid="{00000000-0005-0000-0000-00009D920000}"/>
    <cellStyle name="Normal 54 6 2 5 2" xfId="37489" xr:uid="{00000000-0005-0000-0000-00009E920000}"/>
    <cellStyle name="Normal 54 6 2 6" xfId="37490" xr:uid="{00000000-0005-0000-0000-00009F920000}"/>
    <cellStyle name="Normal 54 6 2 7" xfId="37491" xr:uid="{00000000-0005-0000-0000-0000A0920000}"/>
    <cellStyle name="Normal 54 6 2 8" xfId="37492" xr:uid="{00000000-0005-0000-0000-0000A1920000}"/>
    <cellStyle name="Normal 54 6 2_Lcc_inputs" xfId="37493" xr:uid="{00000000-0005-0000-0000-0000A2920000}"/>
    <cellStyle name="Normal 54 6 3" xfId="37494" xr:uid="{00000000-0005-0000-0000-0000A3920000}"/>
    <cellStyle name="Normal 54 6 3 2" xfId="37495" xr:uid="{00000000-0005-0000-0000-0000A4920000}"/>
    <cellStyle name="Normal 54 6 3 2 2" xfId="37496" xr:uid="{00000000-0005-0000-0000-0000A5920000}"/>
    <cellStyle name="Normal 54 6 3 2 2 2" xfId="37497" xr:uid="{00000000-0005-0000-0000-0000A6920000}"/>
    <cellStyle name="Normal 54 6 3 2 3" xfId="37498" xr:uid="{00000000-0005-0000-0000-0000A7920000}"/>
    <cellStyle name="Normal 54 6 3 3" xfId="37499" xr:uid="{00000000-0005-0000-0000-0000A8920000}"/>
    <cellStyle name="Normal 54 6 3 3 2" xfId="37500" xr:uid="{00000000-0005-0000-0000-0000A9920000}"/>
    <cellStyle name="Normal 54 6 3 3 2 2" xfId="37501" xr:uid="{00000000-0005-0000-0000-0000AA920000}"/>
    <cellStyle name="Normal 54 6 3 3 3" xfId="37502" xr:uid="{00000000-0005-0000-0000-0000AB920000}"/>
    <cellStyle name="Normal 54 6 3 4" xfId="37503" xr:uid="{00000000-0005-0000-0000-0000AC920000}"/>
    <cellStyle name="Normal 54 6 3 4 2" xfId="37504" xr:uid="{00000000-0005-0000-0000-0000AD920000}"/>
    <cellStyle name="Normal 54 6 3 5" xfId="37505" xr:uid="{00000000-0005-0000-0000-0000AE920000}"/>
    <cellStyle name="Normal 54 6 3_Lcc_inputs" xfId="37506" xr:uid="{00000000-0005-0000-0000-0000AF920000}"/>
    <cellStyle name="Normal 54 6 4" xfId="37507" xr:uid="{00000000-0005-0000-0000-0000B0920000}"/>
    <cellStyle name="Normal 54 6 4 2" xfId="37508" xr:uid="{00000000-0005-0000-0000-0000B1920000}"/>
    <cellStyle name="Normal 54 6 4 2 2" xfId="37509" xr:uid="{00000000-0005-0000-0000-0000B2920000}"/>
    <cellStyle name="Normal 54 6 4 2 3" xfId="37510" xr:uid="{00000000-0005-0000-0000-0000B3920000}"/>
    <cellStyle name="Normal 54 6 4 3" xfId="37511" xr:uid="{00000000-0005-0000-0000-0000B4920000}"/>
    <cellStyle name="Normal 54 6 4 4" xfId="37512" xr:uid="{00000000-0005-0000-0000-0000B5920000}"/>
    <cellStyle name="Normal 54 6 4_Lcc_inputs" xfId="37513" xr:uid="{00000000-0005-0000-0000-0000B6920000}"/>
    <cellStyle name="Normal 54 6 5" xfId="37514" xr:uid="{00000000-0005-0000-0000-0000B7920000}"/>
    <cellStyle name="Normal 54 6 5 2" xfId="37515" xr:uid="{00000000-0005-0000-0000-0000B8920000}"/>
    <cellStyle name="Normal 54 6 5 2 2" xfId="37516" xr:uid="{00000000-0005-0000-0000-0000B9920000}"/>
    <cellStyle name="Normal 54 6 5 3" xfId="37517" xr:uid="{00000000-0005-0000-0000-0000BA920000}"/>
    <cellStyle name="Normal 54 6 6" xfId="37518" xr:uid="{00000000-0005-0000-0000-0000BB920000}"/>
    <cellStyle name="Normal 54 6 6 2" xfId="37519" xr:uid="{00000000-0005-0000-0000-0000BC920000}"/>
    <cellStyle name="Normal 54 6 7" xfId="37520" xr:uid="{00000000-0005-0000-0000-0000BD920000}"/>
    <cellStyle name="Normal 54 6 8" xfId="37521" xr:uid="{00000000-0005-0000-0000-0000BE920000}"/>
    <cellStyle name="Normal 54 6 9" xfId="37522" xr:uid="{00000000-0005-0000-0000-0000BF920000}"/>
    <cellStyle name="Normal 54 6_Lcc_inputs" xfId="37523" xr:uid="{00000000-0005-0000-0000-0000C0920000}"/>
    <cellStyle name="Normal 54 7" xfId="37524" xr:uid="{00000000-0005-0000-0000-0000C1920000}"/>
    <cellStyle name="Normal 54 7 2" xfId="37525" xr:uid="{00000000-0005-0000-0000-0000C2920000}"/>
    <cellStyle name="Normal 54 7 2 2" xfId="37526" xr:uid="{00000000-0005-0000-0000-0000C3920000}"/>
    <cellStyle name="Normal 54 7 2 2 2" xfId="37527" xr:uid="{00000000-0005-0000-0000-0000C4920000}"/>
    <cellStyle name="Normal 54 7 2 2 2 2" xfId="37528" xr:uid="{00000000-0005-0000-0000-0000C5920000}"/>
    <cellStyle name="Normal 54 7 2 2 2 2 2" xfId="37529" xr:uid="{00000000-0005-0000-0000-0000C6920000}"/>
    <cellStyle name="Normal 54 7 2 2 2 3" xfId="37530" xr:uid="{00000000-0005-0000-0000-0000C7920000}"/>
    <cellStyle name="Normal 54 7 2 2 3" xfId="37531" xr:uid="{00000000-0005-0000-0000-0000C8920000}"/>
    <cellStyle name="Normal 54 7 2 2 3 2" xfId="37532" xr:uid="{00000000-0005-0000-0000-0000C9920000}"/>
    <cellStyle name="Normal 54 7 2 2 3 2 2" xfId="37533" xr:uid="{00000000-0005-0000-0000-0000CA920000}"/>
    <cellStyle name="Normal 54 7 2 2 3 3" xfId="37534" xr:uid="{00000000-0005-0000-0000-0000CB920000}"/>
    <cellStyle name="Normal 54 7 2 2 4" xfId="37535" xr:uid="{00000000-0005-0000-0000-0000CC920000}"/>
    <cellStyle name="Normal 54 7 2 2 4 2" xfId="37536" xr:uid="{00000000-0005-0000-0000-0000CD920000}"/>
    <cellStyle name="Normal 54 7 2 2 5" xfId="37537" xr:uid="{00000000-0005-0000-0000-0000CE920000}"/>
    <cellStyle name="Normal 54 7 2 2_Lcc_inputs" xfId="37538" xr:uid="{00000000-0005-0000-0000-0000CF920000}"/>
    <cellStyle name="Normal 54 7 2 3" xfId="37539" xr:uid="{00000000-0005-0000-0000-0000D0920000}"/>
    <cellStyle name="Normal 54 7 2 3 2" xfId="37540" xr:uid="{00000000-0005-0000-0000-0000D1920000}"/>
    <cellStyle name="Normal 54 7 2 3 2 2" xfId="37541" xr:uid="{00000000-0005-0000-0000-0000D2920000}"/>
    <cellStyle name="Normal 54 7 2 3 2 3" xfId="37542" xr:uid="{00000000-0005-0000-0000-0000D3920000}"/>
    <cellStyle name="Normal 54 7 2 3 3" xfId="37543" xr:uid="{00000000-0005-0000-0000-0000D4920000}"/>
    <cellStyle name="Normal 54 7 2 3 4" xfId="37544" xr:uid="{00000000-0005-0000-0000-0000D5920000}"/>
    <cellStyle name="Normal 54 7 2 3_Lcc_inputs" xfId="37545" xr:uid="{00000000-0005-0000-0000-0000D6920000}"/>
    <cellStyle name="Normal 54 7 2 4" xfId="37546" xr:uid="{00000000-0005-0000-0000-0000D7920000}"/>
    <cellStyle name="Normal 54 7 2 4 2" xfId="37547" xr:uid="{00000000-0005-0000-0000-0000D8920000}"/>
    <cellStyle name="Normal 54 7 2 4 2 2" xfId="37548" xr:uid="{00000000-0005-0000-0000-0000D9920000}"/>
    <cellStyle name="Normal 54 7 2 4 3" xfId="37549" xr:uid="{00000000-0005-0000-0000-0000DA920000}"/>
    <cellStyle name="Normal 54 7 2 5" xfId="37550" xr:uid="{00000000-0005-0000-0000-0000DB920000}"/>
    <cellStyle name="Normal 54 7 2 5 2" xfId="37551" xr:uid="{00000000-0005-0000-0000-0000DC920000}"/>
    <cellStyle name="Normal 54 7 2 6" xfId="37552" xr:uid="{00000000-0005-0000-0000-0000DD920000}"/>
    <cellStyle name="Normal 54 7 2 7" xfId="37553" xr:uid="{00000000-0005-0000-0000-0000DE920000}"/>
    <cellStyle name="Normal 54 7 2 8" xfId="37554" xr:uid="{00000000-0005-0000-0000-0000DF920000}"/>
    <cellStyle name="Normal 54 7 2_Lcc_inputs" xfId="37555" xr:uid="{00000000-0005-0000-0000-0000E0920000}"/>
    <cellStyle name="Normal 54 7 3" xfId="37556" xr:uid="{00000000-0005-0000-0000-0000E1920000}"/>
    <cellStyle name="Normal 54 7 3 2" xfId="37557" xr:uid="{00000000-0005-0000-0000-0000E2920000}"/>
    <cellStyle name="Normal 54 7 3 2 2" xfId="37558" xr:uid="{00000000-0005-0000-0000-0000E3920000}"/>
    <cellStyle name="Normal 54 7 3 2 2 2" xfId="37559" xr:uid="{00000000-0005-0000-0000-0000E4920000}"/>
    <cellStyle name="Normal 54 7 3 2 3" xfId="37560" xr:uid="{00000000-0005-0000-0000-0000E5920000}"/>
    <cellStyle name="Normal 54 7 3 3" xfId="37561" xr:uid="{00000000-0005-0000-0000-0000E6920000}"/>
    <cellStyle name="Normal 54 7 3 3 2" xfId="37562" xr:uid="{00000000-0005-0000-0000-0000E7920000}"/>
    <cellStyle name="Normal 54 7 3 3 2 2" xfId="37563" xr:uid="{00000000-0005-0000-0000-0000E8920000}"/>
    <cellStyle name="Normal 54 7 3 3 3" xfId="37564" xr:uid="{00000000-0005-0000-0000-0000E9920000}"/>
    <cellStyle name="Normal 54 7 3 4" xfId="37565" xr:uid="{00000000-0005-0000-0000-0000EA920000}"/>
    <cellStyle name="Normal 54 7 3 4 2" xfId="37566" xr:uid="{00000000-0005-0000-0000-0000EB920000}"/>
    <cellStyle name="Normal 54 7 3 5" xfId="37567" xr:uid="{00000000-0005-0000-0000-0000EC920000}"/>
    <cellStyle name="Normal 54 7 3_Lcc_inputs" xfId="37568" xr:uid="{00000000-0005-0000-0000-0000ED920000}"/>
    <cellStyle name="Normal 54 7 4" xfId="37569" xr:uid="{00000000-0005-0000-0000-0000EE920000}"/>
    <cellStyle name="Normal 54 7 4 2" xfId="37570" xr:uid="{00000000-0005-0000-0000-0000EF920000}"/>
    <cellStyle name="Normal 54 7 4 2 2" xfId="37571" xr:uid="{00000000-0005-0000-0000-0000F0920000}"/>
    <cellStyle name="Normal 54 7 4 2 3" xfId="37572" xr:uid="{00000000-0005-0000-0000-0000F1920000}"/>
    <cellStyle name="Normal 54 7 4 3" xfId="37573" xr:uid="{00000000-0005-0000-0000-0000F2920000}"/>
    <cellStyle name="Normal 54 7 4 4" xfId="37574" xr:uid="{00000000-0005-0000-0000-0000F3920000}"/>
    <cellStyle name="Normal 54 7 4_Lcc_inputs" xfId="37575" xr:uid="{00000000-0005-0000-0000-0000F4920000}"/>
    <cellStyle name="Normal 54 7 5" xfId="37576" xr:uid="{00000000-0005-0000-0000-0000F5920000}"/>
    <cellStyle name="Normal 54 7 5 2" xfId="37577" xr:uid="{00000000-0005-0000-0000-0000F6920000}"/>
    <cellStyle name="Normal 54 7 5 2 2" xfId="37578" xr:uid="{00000000-0005-0000-0000-0000F7920000}"/>
    <cellStyle name="Normal 54 7 5 3" xfId="37579" xr:uid="{00000000-0005-0000-0000-0000F8920000}"/>
    <cellStyle name="Normal 54 7 6" xfId="37580" xr:uid="{00000000-0005-0000-0000-0000F9920000}"/>
    <cellStyle name="Normal 54 7 6 2" xfId="37581" xr:uid="{00000000-0005-0000-0000-0000FA920000}"/>
    <cellStyle name="Normal 54 7 7" xfId="37582" xr:uid="{00000000-0005-0000-0000-0000FB920000}"/>
    <cellStyle name="Normal 54 7 8" xfId="37583" xr:uid="{00000000-0005-0000-0000-0000FC920000}"/>
    <cellStyle name="Normal 54 7 9" xfId="37584" xr:uid="{00000000-0005-0000-0000-0000FD920000}"/>
    <cellStyle name="Normal 54 7_Lcc_inputs" xfId="37585" xr:uid="{00000000-0005-0000-0000-0000FE920000}"/>
    <cellStyle name="Normal 54 8" xfId="37586" xr:uid="{00000000-0005-0000-0000-0000FF920000}"/>
    <cellStyle name="Normal 54 8 2" xfId="37587" xr:uid="{00000000-0005-0000-0000-000000930000}"/>
    <cellStyle name="Normal 54 8 2 2" xfId="37588" xr:uid="{00000000-0005-0000-0000-000001930000}"/>
    <cellStyle name="Normal 54 8 2 2 2" xfId="37589" xr:uid="{00000000-0005-0000-0000-000002930000}"/>
    <cellStyle name="Normal 54 8 2 2 2 2" xfId="37590" xr:uid="{00000000-0005-0000-0000-000003930000}"/>
    <cellStyle name="Normal 54 8 2 2 3" xfId="37591" xr:uid="{00000000-0005-0000-0000-000004930000}"/>
    <cellStyle name="Normal 54 8 2 3" xfId="37592" xr:uid="{00000000-0005-0000-0000-000005930000}"/>
    <cellStyle name="Normal 54 8 2 3 2" xfId="37593" xr:uid="{00000000-0005-0000-0000-000006930000}"/>
    <cellStyle name="Normal 54 8 2 3 2 2" xfId="37594" xr:uid="{00000000-0005-0000-0000-000007930000}"/>
    <cellStyle name="Normal 54 8 2 3 3" xfId="37595" xr:uid="{00000000-0005-0000-0000-000008930000}"/>
    <cellStyle name="Normal 54 8 2 4" xfId="37596" xr:uid="{00000000-0005-0000-0000-000009930000}"/>
    <cellStyle name="Normal 54 8 2 4 2" xfId="37597" xr:uid="{00000000-0005-0000-0000-00000A930000}"/>
    <cellStyle name="Normal 54 8 2 5" xfId="37598" xr:uid="{00000000-0005-0000-0000-00000B930000}"/>
    <cellStyle name="Normal 54 8 2_Lcc_inputs" xfId="37599" xr:uid="{00000000-0005-0000-0000-00000C930000}"/>
    <cellStyle name="Normal 54 8 3" xfId="37600" xr:uid="{00000000-0005-0000-0000-00000D930000}"/>
    <cellStyle name="Normal 54 8 3 2" xfId="37601" xr:uid="{00000000-0005-0000-0000-00000E930000}"/>
    <cellStyle name="Normal 54 8 3 2 2" xfId="37602" xr:uid="{00000000-0005-0000-0000-00000F930000}"/>
    <cellStyle name="Normal 54 8 3 2 3" xfId="37603" xr:uid="{00000000-0005-0000-0000-000010930000}"/>
    <cellStyle name="Normal 54 8 3 3" xfId="37604" xr:uid="{00000000-0005-0000-0000-000011930000}"/>
    <cellStyle name="Normal 54 8 3 4" xfId="37605" xr:uid="{00000000-0005-0000-0000-000012930000}"/>
    <cellStyle name="Normal 54 8 3_Lcc_inputs" xfId="37606" xr:uid="{00000000-0005-0000-0000-000013930000}"/>
    <cellStyle name="Normal 54 8 4" xfId="37607" xr:uid="{00000000-0005-0000-0000-000014930000}"/>
    <cellStyle name="Normal 54 8 4 2" xfId="37608" xr:uid="{00000000-0005-0000-0000-000015930000}"/>
    <cellStyle name="Normal 54 8 4 2 2" xfId="37609" xr:uid="{00000000-0005-0000-0000-000016930000}"/>
    <cellStyle name="Normal 54 8 4 3" xfId="37610" xr:uid="{00000000-0005-0000-0000-000017930000}"/>
    <cellStyle name="Normal 54 8 5" xfId="37611" xr:uid="{00000000-0005-0000-0000-000018930000}"/>
    <cellStyle name="Normal 54 8 5 2" xfId="37612" xr:uid="{00000000-0005-0000-0000-000019930000}"/>
    <cellStyle name="Normal 54 8 6" xfId="37613" xr:uid="{00000000-0005-0000-0000-00001A930000}"/>
    <cellStyle name="Normal 54 8 7" xfId="37614" xr:uid="{00000000-0005-0000-0000-00001B930000}"/>
    <cellStyle name="Normal 54 8 8" xfId="37615" xr:uid="{00000000-0005-0000-0000-00001C930000}"/>
    <cellStyle name="Normal 54 8_Lcc_inputs" xfId="37616" xr:uid="{00000000-0005-0000-0000-00001D930000}"/>
    <cellStyle name="Normal 54 9" xfId="37617" xr:uid="{00000000-0005-0000-0000-00001E930000}"/>
    <cellStyle name="Normal 54 9 2" xfId="37618" xr:uid="{00000000-0005-0000-0000-00001F930000}"/>
    <cellStyle name="Normal 54 9 2 2" xfId="37619" xr:uid="{00000000-0005-0000-0000-000020930000}"/>
    <cellStyle name="Normal 54 9 2 2 2" xfId="37620" xr:uid="{00000000-0005-0000-0000-000021930000}"/>
    <cellStyle name="Normal 54 9 2 2 2 2" xfId="37621" xr:uid="{00000000-0005-0000-0000-000022930000}"/>
    <cellStyle name="Normal 54 9 2 2 3" xfId="37622" xr:uid="{00000000-0005-0000-0000-000023930000}"/>
    <cellStyle name="Normal 54 9 2 3" xfId="37623" xr:uid="{00000000-0005-0000-0000-000024930000}"/>
    <cellStyle name="Normal 54 9 2 3 2" xfId="37624" xr:uid="{00000000-0005-0000-0000-000025930000}"/>
    <cellStyle name="Normal 54 9 2 3 2 2" xfId="37625" xr:uid="{00000000-0005-0000-0000-000026930000}"/>
    <cellStyle name="Normal 54 9 2 3 3" xfId="37626" xr:uid="{00000000-0005-0000-0000-000027930000}"/>
    <cellStyle name="Normal 54 9 2 4" xfId="37627" xr:uid="{00000000-0005-0000-0000-000028930000}"/>
    <cellStyle name="Normal 54 9 2 4 2" xfId="37628" xr:uid="{00000000-0005-0000-0000-000029930000}"/>
    <cellStyle name="Normal 54 9 2 5" xfId="37629" xr:uid="{00000000-0005-0000-0000-00002A930000}"/>
    <cellStyle name="Normal 54 9 2_Lcc_inputs" xfId="37630" xr:uid="{00000000-0005-0000-0000-00002B930000}"/>
    <cellStyle name="Normal 54 9 3" xfId="37631" xr:uid="{00000000-0005-0000-0000-00002C930000}"/>
    <cellStyle name="Normal 54 9 3 2" xfId="37632" xr:uid="{00000000-0005-0000-0000-00002D930000}"/>
    <cellStyle name="Normal 54 9 3 2 2" xfId="37633" xr:uid="{00000000-0005-0000-0000-00002E930000}"/>
    <cellStyle name="Normal 54 9 3 2 3" xfId="37634" xr:uid="{00000000-0005-0000-0000-00002F930000}"/>
    <cellStyle name="Normal 54 9 3 3" xfId="37635" xr:uid="{00000000-0005-0000-0000-000030930000}"/>
    <cellStyle name="Normal 54 9 3 4" xfId="37636" xr:uid="{00000000-0005-0000-0000-000031930000}"/>
    <cellStyle name="Normal 54 9 3_Lcc_inputs" xfId="37637" xr:uid="{00000000-0005-0000-0000-000032930000}"/>
    <cellStyle name="Normal 54 9 4" xfId="37638" xr:uid="{00000000-0005-0000-0000-000033930000}"/>
    <cellStyle name="Normal 54 9 4 2" xfId="37639" xr:uid="{00000000-0005-0000-0000-000034930000}"/>
    <cellStyle name="Normal 54 9 4 2 2" xfId="37640" xr:uid="{00000000-0005-0000-0000-000035930000}"/>
    <cellStyle name="Normal 54 9 4 3" xfId="37641" xr:uid="{00000000-0005-0000-0000-000036930000}"/>
    <cellStyle name="Normal 54 9 5" xfId="37642" xr:uid="{00000000-0005-0000-0000-000037930000}"/>
    <cellStyle name="Normal 54 9 5 2" xfId="37643" xr:uid="{00000000-0005-0000-0000-000038930000}"/>
    <cellStyle name="Normal 54 9 6" xfId="37644" xr:uid="{00000000-0005-0000-0000-000039930000}"/>
    <cellStyle name="Normal 54 9 7" xfId="37645" xr:uid="{00000000-0005-0000-0000-00003A930000}"/>
    <cellStyle name="Normal 54 9 8" xfId="37646" xr:uid="{00000000-0005-0000-0000-00003B930000}"/>
    <cellStyle name="Normal 54 9_Lcc_inputs" xfId="37647" xr:uid="{00000000-0005-0000-0000-00003C930000}"/>
    <cellStyle name="Normal 54_Lcc_inputs" xfId="37648" xr:uid="{00000000-0005-0000-0000-00003D930000}"/>
    <cellStyle name="Normal 55" xfId="37649" xr:uid="{00000000-0005-0000-0000-00003E930000}"/>
    <cellStyle name="Normal 55 10" xfId="37650" xr:uid="{00000000-0005-0000-0000-00003F930000}"/>
    <cellStyle name="Normal 55 10 2" xfId="37651" xr:uid="{00000000-0005-0000-0000-000040930000}"/>
    <cellStyle name="Normal 55 10 2 2" xfId="37652" xr:uid="{00000000-0005-0000-0000-000041930000}"/>
    <cellStyle name="Normal 55 10 2 2 2" xfId="37653" xr:uid="{00000000-0005-0000-0000-000042930000}"/>
    <cellStyle name="Normal 55 10 2 2 3" xfId="37654" xr:uid="{00000000-0005-0000-0000-000043930000}"/>
    <cellStyle name="Normal 55 10 2 3" xfId="37655" xr:uid="{00000000-0005-0000-0000-000044930000}"/>
    <cellStyle name="Normal 55 10 2 4" xfId="37656" xr:uid="{00000000-0005-0000-0000-000045930000}"/>
    <cellStyle name="Normal 55 10 2_Lcc_inputs" xfId="37657" xr:uid="{00000000-0005-0000-0000-000046930000}"/>
    <cellStyle name="Normal 55 10 3" xfId="37658" xr:uid="{00000000-0005-0000-0000-000047930000}"/>
    <cellStyle name="Normal 55 10 3 2" xfId="37659" xr:uid="{00000000-0005-0000-0000-000048930000}"/>
    <cellStyle name="Normal 55 10 3 2 2" xfId="37660" xr:uid="{00000000-0005-0000-0000-000049930000}"/>
    <cellStyle name="Normal 55 10 3 3" xfId="37661" xr:uid="{00000000-0005-0000-0000-00004A930000}"/>
    <cellStyle name="Normal 55 10 4" xfId="37662" xr:uid="{00000000-0005-0000-0000-00004B930000}"/>
    <cellStyle name="Normal 55 10 4 2" xfId="37663" xr:uid="{00000000-0005-0000-0000-00004C930000}"/>
    <cellStyle name="Normal 55 10 5" xfId="37664" xr:uid="{00000000-0005-0000-0000-00004D930000}"/>
    <cellStyle name="Normal 55 10 6" xfId="37665" xr:uid="{00000000-0005-0000-0000-00004E930000}"/>
    <cellStyle name="Normal 55 10 7" xfId="37666" xr:uid="{00000000-0005-0000-0000-00004F930000}"/>
    <cellStyle name="Normal 55 10_Lcc_inputs" xfId="37667" xr:uid="{00000000-0005-0000-0000-000050930000}"/>
    <cellStyle name="Normal 55 11" xfId="37668" xr:uid="{00000000-0005-0000-0000-000051930000}"/>
    <cellStyle name="Normal 55 11 2" xfId="37669" xr:uid="{00000000-0005-0000-0000-000052930000}"/>
    <cellStyle name="Normal 55 11 2 2" xfId="37670" xr:uid="{00000000-0005-0000-0000-000053930000}"/>
    <cellStyle name="Normal 55 11 2 3" xfId="37671" xr:uid="{00000000-0005-0000-0000-000054930000}"/>
    <cellStyle name="Normal 55 11 3" xfId="37672" xr:uid="{00000000-0005-0000-0000-000055930000}"/>
    <cellStyle name="Normal 55 11 3 2" xfId="37673" xr:uid="{00000000-0005-0000-0000-000056930000}"/>
    <cellStyle name="Normal 55 11 4" xfId="37674" xr:uid="{00000000-0005-0000-0000-000057930000}"/>
    <cellStyle name="Normal 55 11 5" xfId="37675" xr:uid="{00000000-0005-0000-0000-000058930000}"/>
    <cellStyle name="Normal 55 11_Lcc_inputs" xfId="37676" xr:uid="{00000000-0005-0000-0000-000059930000}"/>
    <cellStyle name="Normal 55 12" xfId="37677" xr:uid="{00000000-0005-0000-0000-00005A930000}"/>
    <cellStyle name="Normal 55 12 2" xfId="37678" xr:uid="{00000000-0005-0000-0000-00005B930000}"/>
    <cellStyle name="Normal 55 12 2 2" xfId="37679" xr:uid="{00000000-0005-0000-0000-00005C930000}"/>
    <cellStyle name="Normal 55 12 2 3" xfId="37680" xr:uid="{00000000-0005-0000-0000-00005D930000}"/>
    <cellStyle name="Normal 55 12 3" xfId="37681" xr:uid="{00000000-0005-0000-0000-00005E930000}"/>
    <cellStyle name="Normal 55 12 4" xfId="37682" xr:uid="{00000000-0005-0000-0000-00005F930000}"/>
    <cellStyle name="Normal 55 12_Lcc_inputs" xfId="37683" xr:uid="{00000000-0005-0000-0000-000060930000}"/>
    <cellStyle name="Normal 55 13" xfId="37684" xr:uid="{00000000-0005-0000-0000-000061930000}"/>
    <cellStyle name="Normal 55 13 2" xfId="37685" xr:uid="{00000000-0005-0000-0000-000062930000}"/>
    <cellStyle name="Normal 55 13 3" xfId="37686" xr:uid="{00000000-0005-0000-0000-000063930000}"/>
    <cellStyle name="Normal 55 14" xfId="37687" xr:uid="{00000000-0005-0000-0000-000064930000}"/>
    <cellStyle name="Normal 55 14 2" xfId="37688" xr:uid="{00000000-0005-0000-0000-000065930000}"/>
    <cellStyle name="Normal 55 15" xfId="37689" xr:uid="{00000000-0005-0000-0000-000066930000}"/>
    <cellStyle name="Normal 55 16" xfId="37690" xr:uid="{00000000-0005-0000-0000-000067930000}"/>
    <cellStyle name="Normal 55 2" xfId="37691" xr:uid="{00000000-0005-0000-0000-000068930000}"/>
    <cellStyle name="Normal 55 2 10" xfId="37692" xr:uid="{00000000-0005-0000-0000-000069930000}"/>
    <cellStyle name="Normal 55 2 2" xfId="37693" xr:uid="{00000000-0005-0000-0000-00006A930000}"/>
    <cellStyle name="Normal 55 2 2 2" xfId="37694" xr:uid="{00000000-0005-0000-0000-00006B930000}"/>
    <cellStyle name="Normal 55 2 2 2 2" xfId="37695" xr:uid="{00000000-0005-0000-0000-00006C930000}"/>
    <cellStyle name="Normal 55 2 2 2 2 2" xfId="37696" xr:uid="{00000000-0005-0000-0000-00006D930000}"/>
    <cellStyle name="Normal 55 2 2 2 2 2 2" xfId="37697" xr:uid="{00000000-0005-0000-0000-00006E930000}"/>
    <cellStyle name="Normal 55 2 2 2 2 3" xfId="37698" xr:uid="{00000000-0005-0000-0000-00006F930000}"/>
    <cellStyle name="Normal 55 2 2 2 3" xfId="37699" xr:uid="{00000000-0005-0000-0000-000070930000}"/>
    <cellStyle name="Normal 55 2 2 2 3 2" xfId="37700" xr:uid="{00000000-0005-0000-0000-000071930000}"/>
    <cellStyle name="Normal 55 2 2 2 3 2 2" xfId="37701" xr:uid="{00000000-0005-0000-0000-000072930000}"/>
    <cellStyle name="Normal 55 2 2 2 3 3" xfId="37702" xr:uid="{00000000-0005-0000-0000-000073930000}"/>
    <cellStyle name="Normal 55 2 2 2 4" xfId="37703" xr:uid="{00000000-0005-0000-0000-000074930000}"/>
    <cellStyle name="Normal 55 2 2 2 4 2" xfId="37704" xr:uid="{00000000-0005-0000-0000-000075930000}"/>
    <cellStyle name="Normal 55 2 2 2 5" xfId="37705" xr:uid="{00000000-0005-0000-0000-000076930000}"/>
    <cellStyle name="Normal 55 2 2 2_Lcc_inputs" xfId="37706" xr:uid="{00000000-0005-0000-0000-000077930000}"/>
    <cellStyle name="Normal 55 2 2 3" xfId="37707" xr:uid="{00000000-0005-0000-0000-000078930000}"/>
    <cellStyle name="Normal 55 2 2 3 2" xfId="37708" xr:uid="{00000000-0005-0000-0000-000079930000}"/>
    <cellStyle name="Normal 55 2 2 3 2 2" xfId="37709" xr:uid="{00000000-0005-0000-0000-00007A930000}"/>
    <cellStyle name="Normal 55 2 2 3 2 3" xfId="37710" xr:uid="{00000000-0005-0000-0000-00007B930000}"/>
    <cellStyle name="Normal 55 2 2 3 3" xfId="37711" xr:uid="{00000000-0005-0000-0000-00007C930000}"/>
    <cellStyle name="Normal 55 2 2 3 4" xfId="37712" xr:uid="{00000000-0005-0000-0000-00007D930000}"/>
    <cellStyle name="Normal 55 2 2 3_Lcc_inputs" xfId="37713" xr:uid="{00000000-0005-0000-0000-00007E930000}"/>
    <cellStyle name="Normal 55 2 2 4" xfId="37714" xr:uid="{00000000-0005-0000-0000-00007F930000}"/>
    <cellStyle name="Normal 55 2 2 4 2" xfId="37715" xr:uid="{00000000-0005-0000-0000-000080930000}"/>
    <cellStyle name="Normal 55 2 2 4 2 2" xfId="37716" xr:uid="{00000000-0005-0000-0000-000081930000}"/>
    <cellStyle name="Normal 55 2 2 4 3" xfId="37717" xr:uid="{00000000-0005-0000-0000-000082930000}"/>
    <cellStyle name="Normal 55 2 2 5" xfId="37718" xr:uid="{00000000-0005-0000-0000-000083930000}"/>
    <cellStyle name="Normal 55 2 2 5 2" xfId="37719" xr:uid="{00000000-0005-0000-0000-000084930000}"/>
    <cellStyle name="Normal 55 2 2 6" xfId="37720" xr:uid="{00000000-0005-0000-0000-000085930000}"/>
    <cellStyle name="Normal 55 2 2 7" xfId="37721" xr:uid="{00000000-0005-0000-0000-000086930000}"/>
    <cellStyle name="Normal 55 2 2 8" xfId="37722" xr:uid="{00000000-0005-0000-0000-000087930000}"/>
    <cellStyle name="Normal 55 2 2_Lcc_inputs" xfId="37723" xr:uid="{00000000-0005-0000-0000-000088930000}"/>
    <cellStyle name="Normal 55 2 3" xfId="37724" xr:uid="{00000000-0005-0000-0000-000089930000}"/>
    <cellStyle name="Normal 55 2 3 2" xfId="37725" xr:uid="{00000000-0005-0000-0000-00008A930000}"/>
    <cellStyle name="Normal 55 2 3 2 2" xfId="37726" xr:uid="{00000000-0005-0000-0000-00008B930000}"/>
    <cellStyle name="Normal 55 2 3 2 2 2" xfId="37727" xr:uid="{00000000-0005-0000-0000-00008C930000}"/>
    <cellStyle name="Normal 55 2 3 2 2 3" xfId="37728" xr:uid="{00000000-0005-0000-0000-00008D930000}"/>
    <cellStyle name="Normal 55 2 3 2 3" xfId="37729" xr:uid="{00000000-0005-0000-0000-00008E930000}"/>
    <cellStyle name="Normal 55 2 3 2 4" xfId="37730" xr:uid="{00000000-0005-0000-0000-00008F930000}"/>
    <cellStyle name="Normal 55 2 3 2_Lcc_inputs" xfId="37731" xr:uid="{00000000-0005-0000-0000-000090930000}"/>
    <cellStyle name="Normal 55 2 3 3" xfId="37732" xr:uid="{00000000-0005-0000-0000-000091930000}"/>
    <cellStyle name="Normal 55 2 3 3 2" xfId="37733" xr:uid="{00000000-0005-0000-0000-000092930000}"/>
    <cellStyle name="Normal 55 2 3 3 2 2" xfId="37734" xr:uid="{00000000-0005-0000-0000-000093930000}"/>
    <cellStyle name="Normal 55 2 3 3 3" xfId="37735" xr:uid="{00000000-0005-0000-0000-000094930000}"/>
    <cellStyle name="Normal 55 2 3 4" xfId="37736" xr:uid="{00000000-0005-0000-0000-000095930000}"/>
    <cellStyle name="Normal 55 2 3 4 2" xfId="37737" xr:uid="{00000000-0005-0000-0000-000096930000}"/>
    <cellStyle name="Normal 55 2 3 5" xfId="37738" xr:uid="{00000000-0005-0000-0000-000097930000}"/>
    <cellStyle name="Normal 55 2 3 6" xfId="37739" xr:uid="{00000000-0005-0000-0000-000098930000}"/>
    <cellStyle name="Normal 55 2 3 7" xfId="37740" xr:uid="{00000000-0005-0000-0000-000099930000}"/>
    <cellStyle name="Normal 55 2 3_Lcc_inputs" xfId="37741" xr:uid="{00000000-0005-0000-0000-00009A930000}"/>
    <cellStyle name="Normal 55 2 4" xfId="37742" xr:uid="{00000000-0005-0000-0000-00009B930000}"/>
    <cellStyle name="Normal 55 2 4 2" xfId="37743" xr:uid="{00000000-0005-0000-0000-00009C930000}"/>
    <cellStyle name="Normal 55 2 4 2 2" xfId="37744" xr:uid="{00000000-0005-0000-0000-00009D930000}"/>
    <cellStyle name="Normal 55 2 4 2 3" xfId="37745" xr:uid="{00000000-0005-0000-0000-00009E930000}"/>
    <cellStyle name="Normal 55 2 4 3" xfId="37746" xr:uid="{00000000-0005-0000-0000-00009F930000}"/>
    <cellStyle name="Normal 55 2 4 3 2" xfId="37747" xr:uid="{00000000-0005-0000-0000-0000A0930000}"/>
    <cellStyle name="Normal 55 2 4 4" xfId="37748" xr:uid="{00000000-0005-0000-0000-0000A1930000}"/>
    <cellStyle name="Normal 55 2 4 5" xfId="37749" xr:uid="{00000000-0005-0000-0000-0000A2930000}"/>
    <cellStyle name="Normal 55 2 4_Lcc_inputs" xfId="37750" xr:uid="{00000000-0005-0000-0000-0000A3930000}"/>
    <cellStyle name="Normal 55 2 5" xfId="37751" xr:uid="{00000000-0005-0000-0000-0000A4930000}"/>
    <cellStyle name="Normal 55 2 5 2" xfId="37752" xr:uid="{00000000-0005-0000-0000-0000A5930000}"/>
    <cellStyle name="Normal 55 2 5 2 2" xfId="37753" xr:uid="{00000000-0005-0000-0000-0000A6930000}"/>
    <cellStyle name="Normal 55 2 5 2 3" xfId="37754" xr:uid="{00000000-0005-0000-0000-0000A7930000}"/>
    <cellStyle name="Normal 55 2 5 3" xfId="37755" xr:uid="{00000000-0005-0000-0000-0000A8930000}"/>
    <cellStyle name="Normal 55 2 5 3 2" xfId="37756" xr:uid="{00000000-0005-0000-0000-0000A9930000}"/>
    <cellStyle name="Normal 55 2 5 4" xfId="37757" xr:uid="{00000000-0005-0000-0000-0000AA930000}"/>
    <cellStyle name="Normal 55 2 5 5" xfId="37758" xr:uid="{00000000-0005-0000-0000-0000AB930000}"/>
    <cellStyle name="Normal 55 2 5_Lcc_inputs" xfId="37759" xr:uid="{00000000-0005-0000-0000-0000AC930000}"/>
    <cellStyle name="Normal 55 2 6" xfId="37760" xr:uid="{00000000-0005-0000-0000-0000AD930000}"/>
    <cellStyle name="Normal 55 2 6 2" xfId="37761" xr:uid="{00000000-0005-0000-0000-0000AE930000}"/>
    <cellStyle name="Normal 55 2 6 2 2" xfId="37762" xr:uid="{00000000-0005-0000-0000-0000AF930000}"/>
    <cellStyle name="Normal 55 2 6 3" xfId="37763" xr:uid="{00000000-0005-0000-0000-0000B0930000}"/>
    <cellStyle name="Normal 55 2 6 4" xfId="37764" xr:uid="{00000000-0005-0000-0000-0000B1930000}"/>
    <cellStyle name="Normal 55 2 6_Lcc_inputs" xfId="37765" xr:uid="{00000000-0005-0000-0000-0000B2930000}"/>
    <cellStyle name="Normal 55 2 7" xfId="37766" xr:uid="{00000000-0005-0000-0000-0000B3930000}"/>
    <cellStyle name="Normal 55 2 7 2" xfId="37767" xr:uid="{00000000-0005-0000-0000-0000B4930000}"/>
    <cellStyle name="Normal 55 2 7 3" xfId="37768" xr:uid="{00000000-0005-0000-0000-0000B5930000}"/>
    <cellStyle name="Normal 55 2 8" xfId="37769" xr:uid="{00000000-0005-0000-0000-0000B6930000}"/>
    <cellStyle name="Normal 55 2 8 2" xfId="37770" xr:uid="{00000000-0005-0000-0000-0000B7930000}"/>
    <cellStyle name="Normal 55 2 9" xfId="37771" xr:uid="{00000000-0005-0000-0000-0000B8930000}"/>
    <cellStyle name="Normal 55 2_Lcc_inputs" xfId="37772" xr:uid="{00000000-0005-0000-0000-0000B9930000}"/>
    <cellStyle name="Normal 55 3" xfId="37773" xr:uid="{00000000-0005-0000-0000-0000BA930000}"/>
    <cellStyle name="Normal 55 3 2" xfId="37774" xr:uid="{00000000-0005-0000-0000-0000BB930000}"/>
    <cellStyle name="Normal 55 3 2 2" xfId="37775" xr:uid="{00000000-0005-0000-0000-0000BC930000}"/>
    <cellStyle name="Normal 55 3 2 2 2" xfId="37776" xr:uid="{00000000-0005-0000-0000-0000BD930000}"/>
    <cellStyle name="Normal 55 3 2 2 2 2" xfId="37777" xr:uid="{00000000-0005-0000-0000-0000BE930000}"/>
    <cellStyle name="Normal 55 3 2 2 2 2 2" xfId="37778" xr:uid="{00000000-0005-0000-0000-0000BF930000}"/>
    <cellStyle name="Normal 55 3 2 2 2 3" xfId="37779" xr:uid="{00000000-0005-0000-0000-0000C0930000}"/>
    <cellStyle name="Normal 55 3 2 2 3" xfId="37780" xr:uid="{00000000-0005-0000-0000-0000C1930000}"/>
    <cellStyle name="Normal 55 3 2 2 3 2" xfId="37781" xr:uid="{00000000-0005-0000-0000-0000C2930000}"/>
    <cellStyle name="Normal 55 3 2 2 3 2 2" xfId="37782" xr:uid="{00000000-0005-0000-0000-0000C3930000}"/>
    <cellStyle name="Normal 55 3 2 2 3 3" xfId="37783" xr:uid="{00000000-0005-0000-0000-0000C4930000}"/>
    <cellStyle name="Normal 55 3 2 2 4" xfId="37784" xr:uid="{00000000-0005-0000-0000-0000C5930000}"/>
    <cellStyle name="Normal 55 3 2 2 4 2" xfId="37785" xr:uid="{00000000-0005-0000-0000-0000C6930000}"/>
    <cellStyle name="Normal 55 3 2 2 5" xfId="37786" xr:uid="{00000000-0005-0000-0000-0000C7930000}"/>
    <cellStyle name="Normal 55 3 2 2_Lcc_inputs" xfId="37787" xr:uid="{00000000-0005-0000-0000-0000C8930000}"/>
    <cellStyle name="Normal 55 3 2 3" xfId="37788" xr:uid="{00000000-0005-0000-0000-0000C9930000}"/>
    <cellStyle name="Normal 55 3 2 3 2" xfId="37789" xr:uid="{00000000-0005-0000-0000-0000CA930000}"/>
    <cellStyle name="Normal 55 3 2 3 2 2" xfId="37790" xr:uid="{00000000-0005-0000-0000-0000CB930000}"/>
    <cellStyle name="Normal 55 3 2 3 2 3" xfId="37791" xr:uid="{00000000-0005-0000-0000-0000CC930000}"/>
    <cellStyle name="Normal 55 3 2 3 3" xfId="37792" xr:uid="{00000000-0005-0000-0000-0000CD930000}"/>
    <cellStyle name="Normal 55 3 2 3 4" xfId="37793" xr:uid="{00000000-0005-0000-0000-0000CE930000}"/>
    <cellStyle name="Normal 55 3 2 3_Lcc_inputs" xfId="37794" xr:uid="{00000000-0005-0000-0000-0000CF930000}"/>
    <cellStyle name="Normal 55 3 2 4" xfId="37795" xr:uid="{00000000-0005-0000-0000-0000D0930000}"/>
    <cellStyle name="Normal 55 3 2 4 2" xfId="37796" xr:uid="{00000000-0005-0000-0000-0000D1930000}"/>
    <cellStyle name="Normal 55 3 2 4 2 2" xfId="37797" xr:uid="{00000000-0005-0000-0000-0000D2930000}"/>
    <cellStyle name="Normal 55 3 2 4 3" xfId="37798" xr:uid="{00000000-0005-0000-0000-0000D3930000}"/>
    <cellStyle name="Normal 55 3 2 5" xfId="37799" xr:uid="{00000000-0005-0000-0000-0000D4930000}"/>
    <cellStyle name="Normal 55 3 2 5 2" xfId="37800" xr:uid="{00000000-0005-0000-0000-0000D5930000}"/>
    <cellStyle name="Normal 55 3 2 6" xfId="37801" xr:uid="{00000000-0005-0000-0000-0000D6930000}"/>
    <cellStyle name="Normal 55 3 2 7" xfId="37802" xr:uid="{00000000-0005-0000-0000-0000D7930000}"/>
    <cellStyle name="Normal 55 3 2 8" xfId="37803" xr:uid="{00000000-0005-0000-0000-0000D8930000}"/>
    <cellStyle name="Normal 55 3 2_Lcc_inputs" xfId="37804" xr:uid="{00000000-0005-0000-0000-0000D9930000}"/>
    <cellStyle name="Normal 55 3 3" xfId="37805" xr:uid="{00000000-0005-0000-0000-0000DA930000}"/>
    <cellStyle name="Normal 55 3 3 2" xfId="37806" xr:uid="{00000000-0005-0000-0000-0000DB930000}"/>
    <cellStyle name="Normal 55 3 3 2 2" xfId="37807" xr:uid="{00000000-0005-0000-0000-0000DC930000}"/>
    <cellStyle name="Normal 55 3 3 2 2 2" xfId="37808" xr:uid="{00000000-0005-0000-0000-0000DD930000}"/>
    <cellStyle name="Normal 55 3 3 2 2 3" xfId="37809" xr:uid="{00000000-0005-0000-0000-0000DE930000}"/>
    <cellStyle name="Normal 55 3 3 2 3" xfId="37810" xr:uid="{00000000-0005-0000-0000-0000DF930000}"/>
    <cellStyle name="Normal 55 3 3 2 4" xfId="37811" xr:uid="{00000000-0005-0000-0000-0000E0930000}"/>
    <cellStyle name="Normal 55 3 3 2_Lcc_inputs" xfId="37812" xr:uid="{00000000-0005-0000-0000-0000E1930000}"/>
    <cellStyle name="Normal 55 3 3 3" xfId="37813" xr:uid="{00000000-0005-0000-0000-0000E2930000}"/>
    <cellStyle name="Normal 55 3 3 3 2" xfId="37814" xr:uid="{00000000-0005-0000-0000-0000E3930000}"/>
    <cellStyle name="Normal 55 3 3 3 2 2" xfId="37815" xr:uid="{00000000-0005-0000-0000-0000E4930000}"/>
    <cellStyle name="Normal 55 3 3 3 3" xfId="37816" xr:uid="{00000000-0005-0000-0000-0000E5930000}"/>
    <cellStyle name="Normal 55 3 3 4" xfId="37817" xr:uid="{00000000-0005-0000-0000-0000E6930000}"/>
    <cellStyle name="Normal 55 3 3 4 2" xfId="37818" xr:uid="{00000000-0005-0000-0000-0000E7930000}"/>
    <cellStyle name="Normal 55 3 3 5" xfId="37819" xr:uid="{00000000-0005-0000-0000-0000E8930000}"/>
    <cellStyle name="Normal 55 3 3 6" xfId="37820" xr:uid="{00000000-0005-0000-0000-0000E9930000}"/>
    <cellStyle name="Normal 55 3 3 7" xfId="37821" xr:uid="{00000000-0005-0000-0000-0000EA930000}"/>
    <cellStyle name="Normal 55 3 3_Lcc_inputs" xfId="37822" xr:uid="{00000000-0005-0000-0000-0000EB930000}"/>
    <cellStyle name="Normal 55 3 4" xfId="37823" xr:uid="{00000000-0005-0000-0000-0000EC930000}"/>
    <cellStyle name="Normal 55 3 4 2" xfId="37824" xr:uid="{00000000-0005-0000-0000-0000ED930000}"/>
    <cellStyle name="Normal 55 3 4 2 2" xfId="37825" xr:uid="{00000000-0005-0000-0000-0000EE930000}"/>
    <cellStyle name="Normal 55 3 4 2 3" xfId="37826" xr:uid="{00000000-0005-0000-0000-0000EF930000}"/>
    <cellStyle name="Normal 55 3 4 3" xfId="37827" xr:uid="{00000000-0005-0000-0000-0000F0930000}"/>
    <cellStyle name="Normal 55 3 4 3 2" xfId="37828" xr:uid="{00000000-0005-0000-0000-0000F1930000}"/>
    <cellStyle name="Normal 55 3 4 4" xfId="37829" xr:uid="{00000000-0005-0000-0000-0000F2930000}"/>
    <cellStyle name="Normal 55 3 4 5" xfId="37830" xr:uid="{00000000-0005-0000-0000-0000F3930000}"/>
    <cellStyle name="Normal 55 3 4_Lcc_inputs" xfId="37831" xr:uid="{00000000-0005-0000-0000-0000F4930000}"/>
    <cellStyle name="Normal 55 3 5" xfId="37832" xr:uid="{00000000-0005-0000-0000-0000F5930000}"/>
    <cellStyle name="Normal 55 3 5 2" xfId="37833" xr:uid="{00000000-0005-0000-0000-0000F6930000}"/>
    <cellStyle name="Normal 55 3 5 2 2" xfId="37834" xr:uid="{00000000-0005-0000-0000-0000F7930000}"/>
    <cellStyle name="Normal 55 3 5 2 3" xfId="37835" xr:uid="{00000000-0005-0000-0000-0000F8930000}"/>
    <cellStyle name="Normal 55 3 5 3" xfId="37836" xr:uid="{00000000-0005-0000-0000-0000F9930000}"/>
    <cellStyle name="Normal 55 3 5 4" xfId="37837" xr:uid="{00000000-0005-0000-0000-0000FA930000}"/>
    <cellStyle name="Normal 55 3 5_Lcc_inputs" xfId="37838" xr:uid="{00000000-0005-0000-0000-0000FB930000}"/>
    <cellStyle name="Normal 55 3 6" xfId="37839" xr:uid="{00000000-0005-0000-0000-0000FC930000}"/>
    <cellStyle name="Normal 55 3 6 2" xfId="37840" xr:uid="{00000000-0005-0000-0000-0000FD930000}"/>
    <cellStyle name="Normal 55 3 6 3" xfId="37841" xr:uid="{00000000-0005-0000-0000-0000FE930000}"/>
    <cellStyle name="Normal 55 3 7" xfId="37842" xr:uid="{00000000-0005-0000-0000-0000FF930000}"/>
    <cellStyle name="Normal 55 3 7 2" xfId="37843" xr:uid="{00000000-0005-0000-0000-000000940000}"/>
    <cellStyle name="Normal 55 3 8" xfId="37844" xr:uid="{00000000-0005-0000-0000-000001940000}"/>
    <cellStyle name="Normal 55 3 9" xfId="37845" xr:uid="{00000000-0005-0000-0000-000002940000}"/>
    <cellStyle name="Normal 55 3_Lcc_inputs" xfId="37846" xr:uid="{00000000-0005-0000-0000-000003940000}"/>
    <cellStyle name="Normal 55 4" xfId="37847" xr:uid="{00000000-0005-0000-0000-000004940000}"/>
    <cellStyle name="Normal 55 4 2" xfId="37848" xr:uid="{00000000-0005-0000-0000-000005940000}"/>
    <cellStyle name="Normal 55 4 2 2" xfId="37849" xr:uid="{00000000-0005-0000-0000-000006940000}"/>
    <cellStyle name="Normal 55 4 2 2 2" xfId="37850" xr:uid="{00000000-0005-0000-0000-000007940000}"/>
    <cellStyle name="Normal 55 4 2 2 2 2" xfId="37851" xr:uid="{00000000-0005-0000-0000-000008940000}"/>
    <cellStyle name="Normal 55 4 2 2 2 2 2" xfId="37852" xr:uid="{00000000-0005-0000-0000-000009940000}"/>
    <cellStyle name="Normal 55 4 2 2 2 3" xfId="37853" xr:uid="{00000000-0005-0000-0000-00000A940000}"/>
    <cellStyle name="Normal 55 4 2 2 3" xfId="37854" xr:uid="{00000000-0005-0000-0000-00000B940000}"/>
    <cellStyle name="Normal 55 4 2 2 3 2" xfId="37855" xr:uid="{00000000-0005-0000-0000-00000C940000}"/>
    <cellStyle name="Normal 55 4 2 2 3 2 2" xfId="37856" xr:uid="{00000000-0005-0000-0000-00000D940000}"/>
    <cellStyle name="Normal 55 4 2 2 3 3" xfId="37857" xr:uid="{00000000-0005-0000-0000-00000E940000}"/>
    <cellStyle name="Normal 55 4 2 2 4" xfId="37858" xr:uid="{00000000-0005-0000-0000-00000F940000}"/>
    <cellStyle name="Normal 55 4 2 2 4 2" xfId="37859" xr:uid="{00000000-0005-0000-0000-000010940000}"/>
    <cellStyle name="Normal 55 4 2 2 5" xfId="37860" xr:uid="{00000000-0005-0000-0000-000011940000}"/>
    <cellStyle name="Normal 55 4 2 2_Lcc_inputs" xfId="37861" xr:uid="{00000000-0005-0000-0000-000012940000}"/>
    <cellStyle name="Normal 55 4 2 3" xfId="37862" xr:uid="{00000000-0005-0000-0000-000013940000}"/>
    <cellStyle name="Normal 55 4 2 3 2" xfId="37863" xr:uid="{00000000-0005-0000-0000-000014940000}"/>
    <cellStyle name="Normal 55 4 2 3 2 2" xfId="37864" xr:uid="{00000000-0005-0000-0000-000015940000}"/>
    <cellStyle name="Normal 55 4 2 3 2 3" xfId="37865" xr:uid="{00000000-0005-0000-0000-000016940000}"/>
    <cellStyle name="Normal 55 4 2 3 3" xfId="37866" xr:uid="{00000000-0005-0000-0000-000017940000}"/>
    <cellStyle name="Normal 55 4 2 3 4" xfId="37867" xr:uid="{00000000-0005-0000-0000-000018940000}"/>
    <cellStyle name="Normal 55 4 2 3_Lcc_inputs" xfId="37868" xr:uid="{00000000-0005-0000-0000-000019940000}"/>
    <cellStyle name="Normal 55 4 2 4" xfId="37869" xr:uid="{00000000-0005-0000-0000-00001A940000}"/>
    <cellStyle name="Normal 55 4 2 4 2" xfId="37870" xr:uid="{00000000-0005-0000-0000-00001B940000}"/>
    <cellStyle name="Normal 55 4 2 4 2 2" xfId="37871" xr:uid="{00000000-0005-0000-0000-00001C940000}"/>
    <cellStyle name="Normal 55 4 2 4 3" xfId="37872" xr:uid="{00000000-0005-0000-0000-00001D940000}"/>
    <cellStyle name="Normal 55 4 2 5" xfId="37873" xr:uid="{00000000-0005-0000-0000-00001E940000}"/>
    <cellStyle name="Normal 55 4 2 5 2" xfId="37874" xr:uid="{00000000-0005-0000-0000-00001F940000}"/>
    <cellStyle name="Normal 55 4 2 6" xfId="37875" xr:uid="{00000000-0005-0000-0000-000020940000}"/>
    <cellStyle name="Normal 55 4 2 7" xfId="37876" xr:uid="{00000000-0005-0000-0000-000021940000}"/>
    <cellStyle name="Normal 55 4 2 8" xfId="37877" xr:uid="{00000000-0005-0000-0000-000022940000}"/>
    <cellStyle name="Normal 55 4 2_Lcc_inputs" xfId="37878" xr:uid="{00000000-0005-0000-0000-000023940000}"/>
    <cellStyle name="Normal 55 4 3" xfId="37879" xr:uid="{00000000-0005-0000-0000-000024940000}"/>
    <cellStyle name="Normal 55 4 3 2" xfId="37880" xr:uid="{00000000-0005-0000-0000-000025940000}"/>
    <cellStyle name="Normal 55 4 3 2 2" xfId="37881" xr:uid="{00000000-0005-0000-0000-000026940000}"/>
    <cellStyle name="Normal 55 4 3 2 2 2" xfId="37882" xr:uid="{00000000-0005-0000-0000-000027940000}"/>
    <cellStyle name="Normal 55 4 3 2 3" xfId="37883" xr:uid="{00000000-0005-0000-0000-000028940000}"/>
    <cellStyle name="Normal 55 4 3 3" xfId="37884" xr:uid="{00000000-0005-0000-0000-000029940000}"/>
    <cellStyle name="Normal 55 4 3 3 2" xfId="37885" xr:uid="{00000000-0005-0000-0000-00002A940000}"/>
    <cellStyle name="Normal 55 4 3 3 2 2" xfId="37886" xr:uid="{00000000-0005-0000-0000-00002B940000}"/>
    <cellStyle name="Normal 55 4 3 3 3" xfId="37887" xr:uid="{00000000-0005-0000-0000-00002C940000}"/>
    <cellStyle name="Normal 55 4 3 4" xfId="37888" xr:uid="{00000000-0005-0000-0000-00002D940000}"/>
    <cellStyle name="Normal 55 4 3 4 2" xfId="37889" xr:uid="{00000000-0005-0000-0000-00002E940000}"/>
    <cellStyle name="Normal 55 4 3 5" xfId="37890" xr:uid="{00000000-0005-0000-0000-00002F940000}"/>
    <cellStyle name="Normal 55 4 3_Lcc_inputs" xfId="37891" xr:uid="{00000000-0005-0000-0000-000030940000}"/>
    <cellStyle name="Normal 55 4 4" xfId="37892" xr:uid="{00000000-0005-0000-0000-000031940000}"/>
    <cellStyle name="Normal 55 4 4 2" xfId="37893" xr:uid="{00000000-0005-0000-0000-000032940000}"/>
    <cellStyle name="Normal 55 4 4 2 2" xfId="37894" xr:uid="{00000000-0005-0000-0000-000033940000}"/>
    <cellStyle name="Normal 55 4 4 2 3" xfId="37895" xr:uid="{00000000-0005-0000-0000-000034940000}"/>
    <cellStyle name="Normal 55 4 4 3" xfId="37896" xr:uid="{00000000-0005-0000-0000-000035940000}"/>
    <cellStyle name="Normal 55 4 4 4" xfId="37897" xr:uid="{00000000-0005-0000-0000-000036940000}"/>
    <cellStyle name="Normal 55 4 4_Lcc_inputs" xfId="37898" xr:uid="{00000000-0005-0000-0000-000037940000}"/>
    <cellStyle name="Normal 55 4 5" xfId="37899" xr:uid="{00000000-0005-0000-0000-000038940000}"/>
    <cellStyle name="Normal 55 4 5 2" xfId="37900" xr:uid="{00000000-0005-0000-0000-000039940000}"/>
    <cellStyle name="Normal 55 4 5 2 2" xfId="37901" xr:uid="{00000000-0005-0000-0000-00003A940000}"/>
    <cellStyle name="Normal 55 4 5 3" xfId="37902" xr:uid="{00000000-0005-0000-0000-00003B940000}"/>
    <cellStyle name="Normal 55 4 6" xfId="37903" xr:uid="{00000000-0005-0000-0000-00003C940000}"/>
    <cellStyle name="Normal 55 4 6 2" xfId="37904" xr:uid="{00000000-0005-0000-0000-00003D940000}"/>
    <cellStyle name="Normal 55 4 7" xfId="37905" xr:uid="{00000000-0005-0000-0000-00003E940000}"/>
    <cellStyle name="Normal 55 4 8" xfId="37906" xr:uid="{00000000-0005-0000-0000-00003F940000}"/>
    <cellStyle name="Normal 55 4 9" xfId="37907" xr:uid="{00000000-0005-0000-0000-000040940000}"/>
    <cellStyle name="Normal 55 4_Lcc_inputs" xfId="37908" xr:uid="{00000000-0005-0000-0000-000041940000}"/>
    <cellStyle name="Normal 55 5" xfId="37909" xr:uid="{00000000-0005-0000-0000-000042940000}"/>
    <cellStyle name="Normal 55 5 2" xfId="37910" xr:uid="{00000000-0005-0000-0000-000043940000}"/>
    <cellStyle name="Normal 55 5 2 2" xfId="37911" xr:uid="{00000000-0005-0000-0000-000044940000}"/>
    <cellStyle name="Normal 55 5 2 2 2" xfId="37912" xr:uid="{00000000-0005-0000-0000-000045940000}"/>
    <cellStyle name="Normal 55 5 2 2 2 2" xfId="37913" xr:uid="{00000000-0005-0000-0000-000046940000}"/>
    <cellStyle name="Normal 55 5 2 2 2 2 2" xfId="37914" xr:uid="{00000000-0005-0000-0000-000047940000}"/>
    <cellStyle name="Normal 55 5 2 2 2 3" xfId="37915" xr:uid="{00000000-0005-0000-0000-000048940000}"/>
    <cellStyle name="Normal 55 5 2 2 3" xfId="37916" xr:uid="{00000000-0005-0000-0000-000049940000}"/>
    <cellStyle name="Normal 55 5 2 2 3 2" xfId="37917" xr:uid="{00000000-0005-0000-0000-00004A940000}"/>
    <cellStyle name="Normal 55 5 2 2 3 2 2" xfId="37918" xr:uid="{00000000-0005-0000-0000-00004B940000}"/>
    <cellStyle name="Normal 55 5 2 2 3 3" xfId="37919" xr:uid="{00000000-0005-0000-0000-00004C940000}"/>
    <cellStyle name="Normal 55 5 2 2 4" xfId="37920" xr:uid="{00000000-0005-0000-0000-00004D940000}"/>
    <cellStyle name="Normal 55 5 2 2 4 2" xfId="37921" xr:uid="{00000000-0005-0000-0000-00004E940000}"/>
    <cellStyle name="Normal 55 5 2 2 5" xfId="37922" xr:uid="{00000000-0005-0000-0000-00004F940000}"/>
    <cellStyle name="Normal 55 5 2 2_Lcc_inputs" xfId="37923" xr:uid="{00000000-0005-0000-0000-000050940000}"/>
    <cellStyle name="Normal 55 5 2 3" xfId="37924" xr:uid="{00000000-0005-0000-0000-000051940000}"/>
    <cellStyle name="Normal 55 5 2 3 2" xfId="37925" xr:uid="{00000000-0005-0000-0000-000052940000}"/>
    <cellStyle name="Normal 55 5 2 3 2 2" xfId="37926" xr:uid="{00000000-0005-0000-0000-000053940000}"/>
    <cellStyle name="Normal 55 5 2 3 2 3" xfId="37927" xr:uid="{00000000-0005-0000-0000-000054940000}"/>
    <cellStyle name="Normal 55 5 2 3 3" xfId="37928" xr:uid="{00000000-0005-0000-0000-000055940000}"/>
    <cellStyle name="Normal 55 5 2 3 4" xfId="37929" xr:uid="{00000000-0005-0000-0000-000056940000}"/>
    <cellStyle name="Normal 55 5 2 3_Lcc_inputs" xfId="37930" xr:uid="{00000000-0005-0000-0000-000057940000}"/>
    <cellStyle name="Normal 55 5 2 4" xfId="37931" xr:uid="{00000000-0005-0000-0000-000058940000}"/>
    <cellStyle name="Normal 55 5 2 4 2" xfId="37932" xr:uid="{00000000-0005-0000-0000-000059940000}"/>
    <cellStyle name="Normal 55 5 2 4 2 2" xfId="37933" xr:uid="{00000000-0005-0000-0000-00005A940000}"/>
    <cellStyle name="Normal 55 5 2 4 3" xfId="37934" xr:uid="{00000000-0005-0000-0000-00005B940000}"/>
    <cellStyle name="Normal 55 5 2 5" xfId="37935" xr:uid="{00000000-0005-0000-0000-00005C940000}"/>
    <cellStyle name="Normal 55 5 2 5 2" xfId="37936" xr:uid="{00000000-0005-0000-0000-00005D940000}"/>
    <cellStyle name="Normal 55 5 2 6" xfId="37937" xr:uid="{00000000-0005-0000-0000-00005E940000}"/>
    <cellStyle name="Normal 55 5 2 7" xfId="37938" xr:uid="{00000000-0005-0000-0000-00005F940000}"/>
    <cellStyle name="Normal 55 5 2 8" xfId="37939" xr:uid="{00000000-0005-0000-0000-000060940000}"/>
    <cellStyle name="Normal 55 5 2_Lcc_inputs" xfId="37940" xr:uid="{00000000-0005-0000-0000-000061940000}"/>
    <cellStyle name="Normal 55 5 3" xfId="37941" xr:uid="{00000000-0005-0000-0000-000062940000}"/>
    <cellStyle name="Normal 55 5 3 2" xfId="37942" xr:uid="{00000000-0005-0000-0000-000063940000}"/>
    <cellStyle name="Normal 55 5 3 2 2" xfId="37943" xr:uid="{00000000-0005-0000-0000-000064940000}"/>
    <cellStyle name="Normal 55 5 3 2 2 2" xfId="37944" xr:uid="{00000000-0005-0000-0000-000065940000}"/>
    <cellStyle name="Normal 55 5 3 2 3" xfId="37945" xr:uid="{00000000-0005-0000-0000-000066940000}"/>
    <cellStyle name="Normal 55 5 3 3" xfId="37946" xr:uid="{00000000-0005-0000-0000-000067940000}"/>
    <cellStyle name="Normal 55 5 3 3 2" xfId="37947" xr:uid="{00000000-0005-0000-0000-000068940000}"/>
    <cellStyle name="Normal 55 5 3 3 2 2" xfId="37948" xr:uid="{00000000-0005-0000-0000-000069940000}"/>
    <cellStyle name="Normal 55 5 3 3 3" xfId="37949" xr:uid="{00000000-0005-0000-0000-00006A940000}"/>
    <cellStyle name="Normal 55 5 3 4" xfId="37950" xr:uid="{00000000-0005-0000-0000-00006B940000}"/>
    <cellStyle name="Normal 55 5 3 4 2" xfId="37951" xr:uid="{00000000-0005-0000-0000-00006C940000}"/>
    <cellStyle name="Normal 55 5 3 5" xfId="37952" xr:uid="{00000000-0005-0000-0000-00006D940000}"/>
    <cellStyle name="Normal 55 5 3_Lcc_inputs" xfId="37953" xr:uid="{00000000-0005-0000-0000-00006E940000}"/>
    <cellStyle name="Normal 55 5 4" xfId="37954" xr:uid="{00000000-0005-0000-0000-00006F940000}"/>
    <cellStyle name="Normal 55 5 4 2" xfId="37955" xr:uid="{00000000-0005-0000-0000-000070940000}"/>
    <cellStyle name="Normal 55 5 4 2 2" xfId="37956" xr:uid="{00000000-0005-0000-0000-000071940000}"/>
    <cellStyle name="Normal 55 5 4 2 3" xfId="37957" xr:uid="{00000000-0005-0000-0000-000072940000}"/>
    <cellStyle name="Normal 55 5 4 3" xfId="37958" xr:uid="{00000000-0005-0000-0000-000073940000}"/>
    <cellStyle name="Normal 55 5 4 4" xfId="37959" xr:uid="{00000000-0005-0000-0000-000074940000}"/>
    <cellStyle name="Normal 55 5 4_Lcc_inputs" xfId="37960" xr:uid="{00000000-0005-0000-0000-000075940000}"/>
    <cellStyle name="Normal 55 5 5" xfId="37961" xr:uid="{00000000-0005-0000-0000-000076940000}"/>
    <cellStyle name="Normal 55 5 5 2" xfId="37962" xr:uid="{00000000-0005-0000-0000-000077940000}"/>
    <cellStyle name="Normal 55 5 5 2 2" xfId="37963" xr:uid="{00000000-0005-0000-0000-000078940000}"/>
    <cellStyle name="Normal 55 5 5 3" xfId="37964" xr:uid="{00000000-0005-0000-0000-000079940000}"/>
    <cellStyle name="Normal 55 5 6" xfId="37965" xr:uid="{00000000-0005-0000-0000-00007A940000}"/>
    <cellStyle name="Normal 55 5 6 2" xfId="37966" xr:uid="{00000000-0005-0000-0000-00007B940000}"/>
    <cellStyle name="Normal 55 5 7" xfId="37967" xr:uid="{00000000-0005-0000-0000-00007C940000}"/>
    <cellStyle name="Normal 55 5 8" xfId="37968" xr:uid="{00000000-0005-0000-0000-00007D940000}"/>
    <cellStyle name="Normal 55 5 9" xfId="37969" xr:uid="{00000000-0005-0000-0000-00007E940000}"/>
    <cellStyle name="Normal 55 5_Lcc_inputs" xfId="37970" xr:uid="{00000000-0005-0000-0000-00007F940000}"/>
    <cellStyle name="Normal 55 6" xfId="37971" xr:uid="{00000000-0005-0000-0000-000080940000}"/>
    <cellStyle name="Normal 55 6 2" xfId="37972" xr:uid="{00000000-0005-0000-0000-000081940000}"/>
    <cellStyle name="Normal 55 6 2 2" xfId="37973" xr:uid="{00000000-0005-0000-0000-000082940000}"/>
    <cellStyle name="Normal 55 6 2 2 2" xfId="37974" xr:uid="{00000000-0005-0000-0000-000083940000}"/>
    <cellStyle name="Normal 55 6 2 2 2 2" xfId="37975" xr:uid="{00000000-0005-0000-0000-000084940000}"/>
    <cellStyle name="Normal 55 6 2 2 2 2 2" xfId="37976" xr:uid="{00000000-0005-0000-0000-000085940000}"/>
    <cellStyle name="Normal 55 6 2 2 2 3" xfId="37977" xr:uid="{00000000-0005-0000-0000-000086940000}"/>
    <cellStyle name="Normal 55 6 2 2 3" xfId="37978" xr:uid="{00000000-0005-0000-0000-000087940000}"/>
    <cellStyle name="Normal 55 6 2 2 3 2" xfId="37979" xr:uid="{00000000-0005-0000-0000-000088940000}"/>
    <cellStyle name="Normal 55 6 2 2 3 2 2" xfId="37980" xr:uid="{00000000-0005-0000-0000-000089940000}"/>
    <cellStyle name="Normal 55 6 2 2 3 3" xfId="37981" xr:uid="{00000000-0005-0000-0000-00008A940000}"/>
    <cellStyle name="Normal 55 6 2 2 4" xfId="37982" xr:uid="{00000000-0005-0000-0000-00008B940000}"/>
    <cellStyle name="Normal 55 6 2 2 4 2" xfId="37983" xr:uid="{00000000-0005-0000-0000-00008C940000}"/>
    <cellStyle name="Normal 55 6 2 2 5" xfId="37984" xr:uid="{00000000-0005-0000-0000-00008D940000}"/>
    <cellStyle name="Normal 55 6 2 2_Lcc_inputs" xfId="37985" xr:uid="{00000000-0005-0000-0000-00008E940000}"/>
    <cellStyle name="Normal 55 6 2 3" xfId="37986" xr:uid="{00000000-0005-0000-0000-00008F940000}"/>
    <cellStyle name="Normal 55 6 2 3 2" xfId="37987" xr:uid="{00000000-0005-0000-0000-000090940000}"/>
    <cellStyle name="Normal 55 6 2 3 2 2" xfId="37988" xr:uid="{00000000-0005-0000-0000-000091940000}"/>
    <cellStyle name="Normal 55 6 2 3 2 3" xfId="37989" xr:uid="{00000000-0005-0000-0000-000092940000}"/>
    <cellStyle name="Normal 55 6 2 3 3" xfId="37990" xr:uid="{00000000-0005-0000-0000-000093940000}"/>
    <cellStyle name="Normal 55 6 2 3 4" xfId="37991" xr:uid="{00000000-0005-0000-0000-000094940000}"/>
    <cellStyle name="Normal 55 6 2 3_Lcc_inputs" xfId="37992" xr:uid="{00000000-0005-0000-0000-000095940000}"/>
    <cellStyle name="Normal 55 6 2 4" xfId="37993" xr:uid="{00000000-0005-0000-0000-000096940000}"/>
    <cellStyle name="Normal 55 6 2 4 2" xfId="37994" xr:uid="{00000000-0005-0000-0000-000097940000}"/>
    <cellStyle name="Normal 55 6 2 4 2 2" xfId="37995" xr:uid="{00000000-0005-0000-0000-000098940000}"/>
    <cellStyle name="Normal 55 6 2 4 3" xfId="37996" xr:uid="{00000000-0005-0000-0000-000099940000}"/>
    <cellStyle name="Normal 55 6 2 5" xfId="37997" xr:uid="{00000000-0005-0000-0000-00009A940000}"/>
    <cellStyle name="Normal 55 6 2 5 2" xfId="37998" xr:uid="{00000000-0005-0000-0000-00009B940000}"/>
    <cellStyle name="Normal 55 6 2 6" xfId="37999" xr:uid="{00000000-0005-0000-0000-00009C940000}"/>
    <cellStyle name="Normal 55 6 2 7" xfId="38000" xr:uid="{00000000-0005-0000-0000-00009D940000}"/>
    <cellStyle name="Normal 55 6 2 8" xfId="38001" xr:uid="{00000000-0005-0000-0000-00009E940000}"/>
    <cellStyle name="Normal 55 6 2_Lcc_inputs" xfId="38002" xr:uid="{00000000-0005-0000-0000-00009F940000}"/>
    <cellStyle name="Normal 55 6 3" xfId="38003" xr:uid="{00000000-0005-0000-0000-0000A0940000}"/>
    <cellStyle name="Normal 55 6 3 2" xfId="38004" xr:uid="{00000000-0005-0000-0000-0000A1940000}"/>
    <cellStyle name="Normal 55 6 3 2 2" xfId="38005" xr:uid="{00000000-0005-0000-0000-0000A2940000}"/>
    <cellStyle name="Normal 55 6 3 2 2 2" xfId="38006" xr:uid="{00000000-0005-0000-0000-0000A3940000}"/>
    <cellStyle name="Normal 55 6 3 2 3" xfId="38007" xr:uid="{00000000-0005-0000-0000-0000A4940000}"/>
    <cellStyle name="Normal 55 6 3 3" xfId="38008" xr:uid="{00000000-0005-0000-0000-0000A5940000}"/>
    <cellStyle name="Normal 55 6 3 3 2" xfId="38009" xr:uid="{00000000-0005-0000-0000-0000A6940000}"/>
    <cellStyle name="Normal 55 6 3 3 2 2" xfId="38010" xr:uid="{00000000-0005-0000-0000-0000A7940000}"/>
    <cellStyle name="Normal 55 6 3 3 3" xfId="38011" xr:uid="{00000000-0005-0000-0000-0000A8940000}"/>
    <cellStyle name="Normal 55 6 3 4" xfId="38012" xr:uid="{00000000-0005-0000-0000-0000A9940000}"/>
    <cellStyle name="Normal 55 6 3 4 2" xfId="38013" xr:uid="{00000000-0005-0000-0000-0000AA940000}"/>
    <cellStyle name="Normal 55 6 3 5" xfId="38014" xr:uid="{00000000-0005-0000-0000-0000AB940000}"/>
    <cellStyle name="Normal 55 6 3_Lcc_inputs" xfId="38015" xr:uid="{00000000-0005-0000-0000-0000AC940000}"/>
    <cellStyle name="Normal 55 6 4" xfId="38016" xr:uid="{00000000-0005-0000-0000-0000AD940000}"/>
    <cellStyle name="Normal 55 6 4 2" xfId="38017" xr:uid="{00000000-0005-0000-0000-0000AE940000}"/>
    <cellStyle name="Normal 55 6 4 2 2" xfId="38018" xr:uid="{00000000-0005-0000-0000-0000AF940000}"/>
    <cellStyle name="Normal 55 6 4 2 3" xfId="38019" xr:uid="{00000000-0005-0000-0000-0000B0940000}"/>
    <cellStyle name="Normal 55 6 4 3" xfId="38020" xr:uid="{00000000-0005-0000-0000-0000B1940000}"/>
    <cellStyle name="Normal 55 6 4 4" xfId="38021" xr:uid="{00000000-0005-0000-0000-0000B2940000}"/>
    <cellStyle name="Normal 55 6 4_Lcc_inputs" xfId="38022" xr:uid="{00000000-0005-0000-0000-0000B3940000}"/>
    <cellStyle name="Normal 55 6 5" xfId="38023" xr:uid="{00000000-0005-0000-0000-0000B4940000}"/>
    <cellStyle name="Normal 55 6 5 2" xfId="38024" xr:uid="{00000000-0005-0000-0000-0000B5940000}"/>
    <cellStyle name="Normal 55 6 5 2 2" xfId="38025" xr:uid="{00000000-0005-0000-0000-0000B6940000}"/>
    <cellStyle name="Normal 55 6 5 3" xfId="38026" xr:uid="{00000000-0005-0000-0000-0000B7940000}"/>
    <cellStyle name="Normal 55 6 6" xfId="38027" xr:uid="{00000000-0005-0000-0000-0000B8940000}"/>
    <cellStyle name="Normal 55 6 6 2" xfId="38028" xr:uid="{00000000-0005-0000-0000-0000B9940000}"/>
    <cellStyle name="Normal 55 6 7" xfId="38029" xr:uid="{00000000-0005-0000-0000-0000BA940000}"/>
    <cellStyle name="Normal 55 6 8" xfId="38030" xr:uid="{00000000-0005-0000-0000-0000BB940000}"/>
    <cellStyle name="Normal 55 6 9" xfId="38031" xr:uid="{00000000-0005-0000-0000-0000BC940000}"/>
    <cellStyle name="Normal 55 6_Lcc_inputs" xfId="38032" xr:uid="{00000000-0005-0000-0000-0000BD940000}"/>
    <cellStyle name="Normal 55 7" xfId="38033" xr:uid="{00000000-0005-0000-0000-0000BE940000}"/>
    <cellStyle name="Normal 55 7 2" xfId="38034" xr:uid="{00000000-0005-0000-0000-0000BF940000}"/>
    <cellStyle name="Normal 55 7 2 2" xfId="38035" xr:uid="{00000000-0005-0000-0000-0000C0940000}"/>
    <cellStyle name="Normal 55 7 2 2 2" xfId="38036" xr:uid="{00000000-0005-0000-0000-0000C1940000}"/>
    <cellStyle name="Normal 55 7 2 2 2 2" xfId="38037" xr:uid="{00000000-0005-0000-0000-0000C2940000}"/>
    <cellStyle name="Normal 55 7 2 2 2 2 2" xfId="38038" xr:uid="{00000000-0005-0000-0000-0000C3940000}"/>
    <cellStyle name="Normal 55 7 2 2 2 3" xfId="38039" xr:uid="{00000000-0005-0000-0000-0000C4940000}"/>
    <cellStyle name="Normal 55 7 2 2 3" xfId="38040" xr:uid="{00000000-0005-0000-0000-0000C5940000}"/>
    <cellStyle name="Normal 55 7 2 2 3 2" xfId="38041" xr:uid="{00000000-0005-0000-0000-0000C6940000}"/>
    <cellStyle name="Normal 55 7 2 2 3 2 2" xfId="38042" xr:uid="{00000000-0005-0000-0000-0000C7940000}"/>
    <cellStyle name="Normal 55 7 2 2 3 3" xfId="38043" xr:uid="{00000000-0005-0000-0000-0000C8940000}"/>
    <cellStyle name="Normal 55 7 2 2 4" xfId="38044" xr:uid="{00000000-0005-0000-0000-0000C9940000}"/>
    <cellStyle name="Normal 55 7 2 2 4 2" xfId="38045" xr:uid="{00000000-0005-0000-0000-0000CA940000}"/>
    <cellStyle name="Normal 55 7 2 2 5" xfId="38046" xr:uid="{00000000-0005-0000-0000-0000CB940000}"/>
    <cellStyle name="Normal 55 7 2 2_Lcc_inputs" xfId="38047" xr:uid="{00000000-0005-0000-0000-0000CC940000}"/>
    <cellStyle name="Normal 55 7 2 3" xfId="38048" xr:uid="{00000000-0005-0000-0000-0000CD940000}"/>
    <cellStyle name="Normal 55 7 2 3 2" xfId="38049" xr:uid="{00000000-0005-0000-0000-0000CE940000}"/>
    <cellStyle name="Normal 55 7 2 3 2 2" xfId="38050" xr:uid="{00000000-0005-0000-0000-0000CF940000}"/>
    <cellStyle name="Normal 55 7 2 3 2 3" xfId="38051" xr:uid="{00000000-0005-0000-0000-0000D0940000}"/>
    <cellStyle name="Normal 55 7 2 3 3" xfId="38052" xr:uid="{00000000-0005-0000-0000-0000D1940000}"/>
    <cellStyle name="Normal 55 7 2 3 4" xfId="38053" xr:uid="{00000000-0005-0000-0000-0000D2940000}"/>
    <cellStyle name="Normal 55 7 2 3_Lcc_inputs" xfId="38054" xr:uid="{00000000-0005-0000-0000-0000D3940000}"/>
    <cellStyle name="Normal 55 7 2 4" xfId="38055" xr:uid="{00000000-0005-0000-0000-0000D4940000}"/>
    <cellStyle name="Normal 55 7 2 4 2" xfId="38056" xr:uid="{00000000-0005-0000-0000-0000D5940000}"/>
    <cellStyle name="Normal 55 7 2 4 2 2" xfId="38057" xr:uid="{00000000-0005-0000-0000-0000D6940000}"/>
    <cellStyle name="Normal 55 7 2 4 3" xfId="38058" xr:uid="{00000000-0005-0000-0000-0000D7940000}"/>
    <cellStyle name="Normal 55 7 2 5" xfId="38059" xr:uid="{00000000-0005-0000-0000-0000D8940000}"/>
    <cellStyle name="Normal 55 7 2 5 2" xfId="38060" xr:uid="{00000000-0005-0000-0000-0000D9940000}"/>
    <cellStyle name="Normal 55 7 2 6" xfId="38061" xr:uid="{00000000-0005-0000-0000-0000DA940000}"/>
    <cellStyle name="Normal 55 7 2 7" xfId="38062" xr:uid="{00000000-0005-0000-0000-0000DB940000}"/>
    <cellStyle name="Normal 55 7 2 8" xfId="38063" xr:uid="{00000000-0005-0000-0000-0000DC940000}"/>
    <cellStyle name="Normal 55 7 2_Lcc_inputs" xfId="38064" xr:uid="{00000000-0005-0000-0000-0000DD940000}"/>
    <cellStyle name="Normal 55 7 3" xfId="38065" xr:uid="{00000000-0005-0000-0000-0000DE940000}"/>
    <cellStyle name="Normal 55 7 3 2" xfId="38066" xr:uid="{00000000-0005-0000-0000-0000DF940000}"/>
    <cellStyle name="Normal 55 7 3 2 2" xfId="38067" xr:uid="{00000000-0005-0000-0000-0000E0940000}"/>
    <cellStyle name="Normal 55 7 3 2 2 2" xfId="38068" xr:uid="{00000000-0005-0000-0000-0000E1940000}"/>
    <cellStyle name="Normal 55 7 3 2 3" xfId="38069" xr:uid="{00000000-0005-0000-0000-0000E2940000}"/>
    <cellStyle name="Normal 55 7 3 3" xfId="38070" xr:uid="{00000000-0005-0000-0000-0000E3940000}"/>
    <cellStyle name="Normal 55 7 3 3 2" xfId="38071" xr:uid="{00000000-0005-0000-0000-0000E4940000}"/>
    <cellStyle name="Normal 55 7 3 3 2 2" xfId="38072" xr:uid="{00000000-0005-0000-0000-0000E5940000}"/>
    <cellStyle name="Normal 55 7 3 3 3" xfId="38073" xr:uid="{00000000-0005-0000-0000-0000E6940000}"/>
    <cellStyle name="Normal 55 7 3 4" xfId="38074" xr:uid="{00000000-0005-0000-0000-0000E7940000}"/>
    <cellStyle name="Normal 55 7 3 4 2" xfId="38075" xr:uid="{00000000-0005-0000-0000-0000E8940000}"/>
    <cellStyle name="Normal 55 7 3 5" xfId="38076" xr:uid="{00000000-0005-0000-0000-0000E9940000}"/>
    <cellStyle name="Normal 55 7 3_Lcc_inputs" xfId="38077" xr:uid="{00000000-0005-0000-0000-0000EA940000}"/>
    <cellStyle name="Normal 55 7 4" xfId="38078" xr:uid="{00000000-0005-0000-0000-0000EB940000}"/>
    <cellStyle name="Normal 55 7 4 2" xfId="38079" xr:uid="{00000000-0005-0000-0000-0000EC940000}"/>
    <cellStyle name="Normal 55 7 4 2 2" xfId="38080" xr:uid="{00000000-0005-0000-0000-0000ED940000}"/>
    <cellStyle name="Normal 55 7 4 2 3" xfId="38081" xr:uid="{00000000-0005-0000-0000-0000EE940000}"/>
    <cellStyle name="Normal 55 7 4 3" xfId="38082" xr:uid="{00000000-0005-0000-0000-0000EF940000}"/>
    <cellStyle name="Normal 55 7 4 4" xfId="38083" xr:uid="{00000000-0005-0000-0000-0000F0940000}"/>
    <cellStyle name="Normal 55 7 4_Lcc_inputs" xfId="38084" xr:uid="{00000000-0005-0000-0000-0000F1940000}"/>
    <cellStyle name="Normal 55 7 5" xfId="38085" xr:uid="{00000000-0005-0000-0000-0000F2940000}"/>
    <cellStyle name="Normal 55 7 5 2" xfId="38086" xr:uid="{00000000-0005-0000-0000-0000F3940000}"/>
    <cellStyle name="Normal 55 7 5 2 2" xfId="38087" xr:uid="{00000000-0005-0000-0000-0000F4940000}"/>
    <cellStyle name="Normal 55 7 5 3" xfId="38088" xr:uid="{00000000-0005-0000-0000-0000F5940000}"/>
    <cellStyle name="Normal 55 7 6" xfId="38089" xr:uid="{00000000-0005-0000-0000-0000F6940000}"/>
    <cellStyle name="Normal 55 7 6 2" xfId="38090" xr:uid="{00000000-0005-0000-0000-0000F7940000}"/>
    <cellStyle name="Normal 55 7 7" xfId="38091" xr:uid="{00000000-0005-0000-0000-0000F8940000}"/>
    <cellStyle name="Normal 55 7 8" xfId="38092" xr:uid="{00000000-0005-0000-0000-0000F9940000}"/>
    <cellStyle name="Normal 55 7 9" xfId="38093" xr:uid="{00000000-0005-0000-0000-0000FA940000}"/>
    <cellStyle name="Normal 55 7_Lcc_inputs" xfId="38094" xr:uid="{00000000-0005-0000-0000-0000FB940000}"/>
    <cellStyle name="Normal 55 8" xfId="38095" xr:uid="{00000000-0005-0000-0000-0000FC940000}"/>
    <cellStyle name="Normal 55 8 2" xfId="38096" xr:uid="{00000000-0005-0000-0000-0000FD940000}"/>
    <cellStyle name="Normal 55 8 2 2" xfId="38097" xr:uid="{00000000-0005-0000-0000-0000FE940000}"/>
    <cellStyle name="Normal 55 8 2 2 2" xfId="38098" xr:uid="{00000000-0005-0000-0000-0000FF940000}"/>
    <cellStyle name="Normal 55 8 2 2 2 2" xfId="38099" xr:uid="{00000000-0005-0000-0000-000000950000}"/>
    <cellStyle name="Normal 55 8 2 2 3" xfId="38100" xr:uid="{00000000-0005-0000-0000-000001950000}"/>
    <cellStyle name="Normal 55 8 2 3" xfId="38101" xr:uid="{00000000-0005-0000-0000-000002950000}"/>
    <cellStyle name="Normal 55 8 2 3 2" xfId="38102" xr:uid="{00000000-0005-0000-0000-000003950000}"/>
    <cellStyle name="Normal 55 8 2 3 2 2" xfId="38103" xr:uid="{00000000-0005-0000-0000-000004950000}"/>
    <cellStyle name="Normal 55 8 2 3 3" xfId="38104" xr:uid="{00000000-0005-0000-0000-000005950000}"/>
    <cellStyle name="Normal 55 8 2 4" xfId="38105" xr:uid="{00000000-0005-0000-0000-000006950000}"/>
    <cellStyle name="Normal 55 8 2 4 2" xfId="38106" xr:uid="{00000000-0005-0000-0000-000007950000}"/>
    <cellStyle name="Normal 55 8 2 5" xfId="38107" xr:uid="{00000000-0005-0000-0000-000008950000}"/>
    <cellStyle name="Normal 55 8 2_Lcc_inputs" xfId="38108" xr:uid="{00000000-0005-0000-0000-000009950000}"/>
    <cellStyle name="Normal 55 8 3" xfId="38109" xr:uid="{00000000-0005-0000-0000-00000A950000}"/>
    <cellStyle name="Normal 55 8 3 2" xfId="38110" xr:uid="{00000000-0005-0000-0000-00000B950000}"/>
    <cellStyle name="Normal 55 8 3 2 2" xfId="38111" xr:uid="{00000000-0005-0000-0000-00000C950000}"/>
    <cellStyle name="Normal 55 8 3 2 3" xfId="38112" xr:uid="{00000000-0005-0000-0000-00000D950000}"/>
    <cellStyle name="Normal 55 8 3 3" xfId="38113" xr:uid="{00000000-0005-0000-0000-00000E950000}"/>
    <cellStyle name="Normal 55 8 3 4" xfId="38114" xr:uid="{00000000-0005-0000-0000-00000F950000}"/>
    <cellStyle name="Normal 55 8 3_Lcc_inputs" xfId="38115" xr:uid="{00000000-0005-0000-0000-000010950000}"/>
    <cellStyle name="Normal 55 8 4" xfId="38116" xr:uid="{00000000-0005-0000-0000-000011950000}"/>
    <cellStyle name="Normal 55 8 4 2" xfId="38117" xr:uid="{00000000-0005-0000-0000-000012950000}"/>
    <cellStyle name="Normal 55 8 4 2 2" xfId="38118" xr:uid="{00000000-0005-0000-0000-000013950000}"/>
    <cellStyle name="Normal 55 8 4 3" xfId="38119" xr:uid="{00000000-0005-0000-0000-000014950000}"/>
    <cellStyle name="Normal 55 8 5" xfId="38120" xr:uid="{00000000-0005-0000-0000-000015950000}"/>
    <cellStyle name="Normal 55 8 5 2" xfId="38121" xr:uid="{00000000-0005-0000-0000-000016950000}"/>
    <cellStyle name="Normal 55 8 6" xfId="38122" xr:uid="{00000000-0005-0000-0000-000017950000}"/>
    <cellStyle name="Normal 55 8 7" xfId="38123" xr:uid="{00000000-0005-0000-0000-000018950000}"/>
    <cellStyle name="Normal 55 8 8" xfId="38124" xr:uid="{00000000-0005-0000-0000-000019950000}"/>
    <cellStyle name="Normal 55 8_Lcc_inputs" xfId="38125" xr:uid="{00000000-0005-0000-0000-00001A950000}"/>
    <cellStyle name="Normal 55 9" xfId="38126" xr:uid="{00000000-0005-0000-0000-00001B950000}"/>
    <cellStyle name="Normal 55 9 2" xfId="38127" xr:uid="{00000000-0005-0000-0000-00001C950000}"/>
    <cellStyle name="Normal 55 9 2 2" xfId="38128" xr:uid="{00000000-0005-0000-0000-00001D950000}"/>
    <cellStyle name="Normal 55 9 2 2 2" xfId="38129" xr:uid="{00000000-0005-0000-0000-00001E950000}"/>
    <cellStyle name="Normal 55 9 2 2 2 2" xfId="38130" xr:uid="{00000000-0005-0000-0000-00001F950000}"/>
    <cellStyle name="Normal 55 9 2 2 3" xfId="38131" xr:uid="{00000000-0005-0000-0000-000020950000}"/>
    <cellStyle name="Normal 55 9 2 3" xfId="38132" xr:uid="{00000000-0005-0000-0000-000021950000}"/>
    <cellStyle name="Normal 55 9 2 3 2" xfId="38133" xr:uid="{00000000-0005-0000-0000-000022950000}"/>
    <cellStyle name="Normal 55 9 2 3 2 2" xfId="38134" xr:uid="{00000000-0005-0000-0000-000023950000}"/>
    <cellStyle name="Normal 55 9 2 3 3" xfId="38135" xr:uid="{00000000-0005-0000-0000-000024950000}"/>
    <cellStyle name="Normal 55 9 2 4" xfId="38136" xr:uid="{00000000-0005-0000-0000-000025950000}"/>
    <cellStyle name="Normal 55 9 2 4 2" xfId="38137" xr:uid="{00000000-0005-0000-0000-000026950000}"/>
    <cellStyle name="Normal 55 9 2 5" xfId="38138" xr:uid="{00000000-0005-0000-0000-000027950000}"/>
    <cellStyle name="Normal 55 9 2_Lcc_inputs" xfId="38139" xr:uid="{00000000-0005-0000-0000-000028950000}"/>
    <cellStyle name="Normal 55 9 3" xfId="38140" xr:uid="{00000000-0005-0000-0000-000029950000}"/>
    <cellStyle name="Normal 55 9 3 2" xfId="38141" xr:uid="{00000000-0005-0000-0000-00002A950000}"/>
    <cellStyle name="Normal 55 9 3 2 2" xfId="38142" xr:uid="{00000000-0005-0000-0000-00002B950000}"/>
    <cellStyle name="Normal 55 9 3 2 3" xfId="38143" xr:uid="{00000000-0005-0000-0000-00002C950000}"/>
    <cellStyle name="Normal 55 9 3 3" xfId="38144" xr:uid="{00000000-0005-0000-0000-00002D950000}"/>
    <cellStyle name="Normal 55 9 3 4" xfId="38145" xr:uid="{00000000-0005-0000-0000-00002E950000}"/>
    <cellStyle name="Normal 55 9 3_Lcc_inputs" xfId="38146" xr:uid="{00000000-0005-0000-0000-00002F950000}"/>
    <cellStyle name="Normal 55 9 4" xfId="38147" xr:uid="{00000000-0005-0000-0000-000030950000}"/>
    <cellStyle name="Normal 55 9 4 2" xfId="38148" xr:uid="{00000000-0005-0000-0000-000031950000}"/>
    <cellStyle name="Normal 55 9 4 2 2" xfId="38149" xr:uid="{00000000-0005-0000-0000-000032950000}"/>
    <cellStyle name="Normal 55 9 4 3" xfId="38150" xr:uid="{00000000-0005-0000-0000-000033950000}"/>
    <cellStyle name="Normal 55 9 5" xfId="38151" xr:uid="{00000000-0005-0000-0000-000034950000}"/>
    <cellStyle name="Normal 55 9 5 2" xfId="38152" xr:uid="{00000000-0005-0000-0000-000035950000}"/>
    <cellStyle name="Normal 55 9 6" xfId="38153" xr:uid="{00000000-0005-0000-0000-000036950000}"/>
    <cellStyle name="Normal 55 9 7" xfId="38154" xr:uid="{00000000-0005-0000-0000-000037950000}"/>
    <cellStyle name="Normal 55 9 8" xfId="38155" xr:uid="{00000000-0005-0000-0000-000038950000}"/>
    <cellStyle name="Normal 55 9_Lcc_inputs" xfId="38156" xr:uid="{00000000-0005-0000-0000-000039950000}"/>
    <cellStyle name="Normal 55_Lcc_inputs" xfId="38157" xr:uid="{00000000-0005-0000-0000-00003A950000}"/>
    <cellStyle name="Normal 56" xfId="38158" xr:uid="{00000000-0005-0000-0000-00003B950000}"/>
    <cellStyle name="Normal 56 10" xfId="38159" xr:uid="{00000000-0005-0000-0000-00003C950000}"/>
    <cellStyle name="Normal 56 10 2" xfId="38160" xr:uid="{00000000-0005-0000-0000-00003D950000}"/>
    <cellStyle name="Normal 56 10 2 2" xfId="38161" xr:uid="{00000000-0005-0000-0000-00003E950000}"/>
    <cellStyle name="Normal 56 10 2 2 2" xfId="38162" xr:uid="{00000000-0005-0000-0000-00003F950000}"/>
    <cellStyle name="Normal 56 10 2 2 3" xfId="38163" xr:uid="{00000000-0005-0000-0000-000040950000}"/>
    <cellStyle name="Normal 56 10 2 3" xfId="38164" xr:uid="{00000000-0005-0000-0000-000041950000}"/>
    <cellStyle name="Normal 56 10 2 4" xfId="38165" xr:uid="{00000000-0005-0000-0000-000042950000}"/>
    <cellStyle name="Normal 56 10 2_Lcc_inputs" xfId="38166" xr:uid="{00000000-0005-0000-0000-000043950000}"/>
    <cellStyle name="Normal 56 10 3" xfId="38167" xr:uid="{00000000-0005-0000-0000-000044950000}"/>
    <cellStyle name="Normal 56 10 3 2" xfId="38168" xr:uid="{00000000-0005-0000-0000-000045950000}"/>
    <cellStyle name="Normal 56 10 3 2 2" xfId="38169" xr:uid="{00000000-0005-0000-0000-000046950000}"/>
    <cellStyle name="Normal 56 10 3 3" xfId="38170" xr:uid="{00000000-0005-0000-0000-000047950000}"/>
    <cellStyle name="Normal 56 10 4" xfId="38171" xr:uid="{00000000-0005-0000-0000-000048950000}"/>
    <cellStyle name="Normal 56 10 4 2" xfId="38172" xr:uid="{00000000-0005-0000-0000-000049950000}"/>
    <cellStyle name="Normal 56 10 5" xfId="38173" xr:uid="{00000000-0005-0000-0000-00004A950000}"/>
    <cellStyle name="Normal 56 10 6" xfId="38174" xr:uid="{00000000-0005-0000-0000-00004B950000}"/>
    <cellStyle name="Normal 56 10 7" xfId="38175" xr:uid="{00000000-0005-0000-0000-00004C950000}"/>
    <cellStyle name="Normal 56 10_Lcc_inputs" xfId="38176" xr:uid="{00000000-0005-0000-0000-00004D950000}"/>
    <cellStyle name="Normal 56 11" xfId="38177" xr:uid="{00000000-0005-0000-0000-00004E950000}"/>
    <cellStyle name="Normal 56 11 2" xfId="38178" xr:uid="{00000000-0005-0000-0000-00004F950000}"/>
    <cellStyle name="Normal 56 11 2 2" xfId="38179" xr:uid="{00000000-0005-0000-0000-000050950000}"/>
    <cellStyle name="Normal 56 11 2 3" xfId="38180" xr:uid="{00000000-0005-0000-0000-000051950000}"/>
    <cellStyle name="Normal 56 11 3" xfId="38181" xr:uid="{00000000-0005-0000-0000-000052950000}"/>
    <cellStyle name="Normal 56 11 3 2" xfId="38182" xr:uid="{00000000-0005-0000-0000-000053950000}"/>
    <cellStyle name="Normal 56 11 4" xfId="38183" xr:uid="{00000000-0005-0000-0000-000054950000}"/>
    <cellStyle name="Normal 56 11 5" xfId="38184" xr:uid="{00000000-0005-0000-0000-000055950000}"/>
    <cellStyle name="Normal 56 11_Lcc_inputs" xfId="38185" xr:uid="{00000000-0005-0000-0000-000056950000}"/>
    <cellStyle name="Normal 56 12" xfId="38186" xr:uid="{00000000-0005-0000-0000-000057950000}"/>
    <cellStyle name="Normal 56 12 2" xfId="38187" xr:uid="{00000000-0005-0000-0000-000058950000}"/>
    <cellStyle name="Normal 56 12 2 2" xfId="38188" xr:uid="{00000000-0005-0000-0000-000059950000}"/>
    <cellStyle name="Normal 56 12 2 3" xfId="38189" xr:uid="{00000000-0005-0000-0000-00005A950000}"/>
    <cellStyle name="Normal 56 12 3" xfId="38190" xr:uid="{00000000-0005-0000-0000-00005B950000}"/>
    <cellStyle name="Normal 56 12 4" xfId="38191" xr:uid="{00000000-0005-0000-0000-00005C950000}"/>
    <cellStyle name="Normal 56 12_Lcc_inputs" xfId="38192" xr:uid="{00000000-0005-0000-0000-00005D950000}"/>
    <cellStyle name="Normal 56 13" xfId="38193" xr:uid="{00000000-0005-0000-0000-00005E950000}"/>
    <cellStyle name="Normal 56 13 2" xfId="38194" xr:uid="{00000000-0005-0000-0000-00005F950000}"/>
    <cellStyle name="Normal 56 13 3" xfId="38195" xr:uid="{00000000-0005-0000-0000-000060950000}"/>
    <cellStyle name="Normal 56 14" xfId="38196" xr:uid="{00000000-0005-0000-0000-000061950000}"/>
    <cellStyle name="Normal 56 14 2" xfId="38197" xr:uid="{00000000-0005-0000-0000-000062950000}"/>
    <cellStyle name="Normal 56 15" xfId="38198" xr:uid="{00000000-0005-0000-0000-000063950000}"/>
    <cellStyle name="Normal 56 16" xfId="38199" xr:uid="{00000000-0005-0000-0000-000064950000}"/>
    <cellStyle name="Normal 56 2" xfId="38200" xr:uid="{00000000-0005-0000-0000-000065950000}"/>
    <cellStyle name="Normal 56 2 10" xfId="38201" xr:uid="{00000000-0005-0000-0000-000066950000}"/>
    <cellStyle name="Normal 56 2 2" xfId="38202" xr:uid="{00000000-0005-0000-0000-000067950000}"/>
    <cellStyle name="Normal 56 2 2 2" xfId="38203" xr:uid="{00000000-0005-0000-0000-000068950000}"/>
    <cellStyle name="Normal 56 2 2 2 2" xfId="38204" xr:uid="{00000000-0005-0000-0000-000069950000}"/>
    <cellStyle name="Normal 56 2 2 2 2 2" xfId="38205" xr:uid="{00000000-0005-0000-0000-00006A950000}"/>
    <cellStyle name="Normal 56 2 2 2 2 2 2" xfId="38206" xr:uid="{00000000-0005-0000-0000-00006B950000}"/>
    <cellStyle name="Normal 56 2 2 2 2 3" xfId="38207" xr:uid="{00000000-0005-0000-0000-00006C950000}"/>
    <cellStyle name="Normal 56 2 2 2 3" xfId="38208" xr:uid="{00000000-0005-0000-0000-00006D950000}"/>
    <cellStyle name="Normal 56 2 2 2 3 2" xfId="38209" xr:uid="{00000000-0005-0000-0000-00006E950000}"/>
    <cellStyle name="Normal 56 2 2 2 3 2 2" xfId="38210" xr:uid="{00000000-0005-0000-0000-00006F950000}"/>
    <cellStyle name="Normal 56 2 2 2 3 3" xfId="38211" xr:uid="{00000000-0005-0000-0000-000070950000}"/>
    <cellStyle name="Normal 56 2 2 2 4" xfId="38212" xr:uid="{00000000-0005-0000-0000-000071950000}"/>
    <cellStyle name="Normal 56 2 2 2 4 2" xfId="38213" xr:uid="{00000000-0005-0000-0000-000072950000}"/>
    <cellStyle name="Normal 56 2 2 2 5" xfId="38214" xr:uid="{00000000-0005-0000-0000-000073950000}"/>
    <cellStyle name="Normal 56 2 2 2_Lcc_inputs" xfId="38215" xr:uid="{00000000-0005-0000-0000-000074950000}"/>
    <cellStyle name="Normal 56 2 2 3" xfId="38216" xr:uid="{00000000-0005-0000-0000-000075950000}"/>
    <cellStyle name="Normal 56 2 2 3 2" xfId="38217" xr:uid="{00000000-0005-0000-0000-000076950000}"/>
    <cellStyle name="Normal 56 2 2 3 2 2" xfId="38218" xr:uid="{00000000-0005-0000-0000-000077950000}"/>
    <cellStyle name="Normal 56 2 2 3 2 3" xfId="38219" xr:uid="{00000000-0005-0000-0000-000078950000}"/>
    <cellStyle name="Normal 56 2 2 3 3" xfId="38220" xr:uid="{00000000-0005-0000-0000-000079950000}"/>
    <cellStyle name="Normal 56 2 2 3 4" xfId="38221" xr:uid="{00000000-0005-0000-0000-00007A950000}"/>
    <cellStyle name="Normal 56 2 2 3_Lcc_inputs" xfId="38222" xr:uid="{00000000-0005-0000-0000-00007B950000}"/>
    <cellStyle name="Normal 56 2 2 4" xfId="38223" xr:uid="{00000000-0005-0000-0000-00007C950000}"/>
    <cellStyle name="Normal 56 2 2 4 2" xfId="38224" xr:uid="{00000000-0005-0000-0000-00007D950000}"/>
    <cellStyle name="Normal 56 2 2 4 2 2" xfId="38225" xr:uid="{00000000-0005-0000-0000-00007E950000}"/>
    <cellStyle name="Normal 56 2 2 4 3" xfId="38226" xr:uid="{00000000-0005-0000-0000-00007F950000}"/>
    <cellStyle name="Normal 56 2 2 5" xfId="38227" xr:uid="{00000000-0005-0000-0000-000080950000}"/>
    <cellStyle name="Normal 56 2 2 5 2" xfId="38228" xr:uid="{00000000-0005-0000-0000-000081950000}"/>
    <cellStyle name="Normal 56 2 2 6" xfId="38229" xr:uid="{00000000-0005-0000-0000-000082950000}"/>
    <cellStyle name="Normal 56 2 2 7" xfId="38230" xr:uid="{00000000-0005-0000-0000-000083950000}"/>
    <cellStyle name="Normal 56 2 2 8" xfId="38231" xr:uid="{00000000-0005-0000-0000-000084950000}"/>
    <cellStyle name="Normal 56 2 2_Lcc_inputs" xfId="38232" xr:uid="{00000000-0005-0000-0000-000085950000}"/>
    <cellStyle name="Normal 56 2 3" xfId="38233" xr:uid="{00000000-0005-0000-0000-000086950000}"/>
    <cellStyle name="Normal 56 2 3 2" xfId="38234" xr:uid="{00000000-0005-0000-0000-000087950000}"/>
    <cellStyle name="Normal 56 2 3 2 2" xfId="38235" xr:uid="{00000000-0005-0000-0000-000088950000}"/>
    <cellStyle name="Normal 56 2 3 2 2 2" xfId="38236" xr:uid="{00000000-0005-0000-0000-000089950000}"/>
    <cellStyle name="Normal 56 2 3 2 2 3" xfId="38237" xr:uid="{00000000-0005-0000-0000-00008A950000}"/>
    <cellStyle name="Normal 56 2 3 2 3" xfId="38238" xr:uid="{00000000-0005-0000-0000-00008B950000}"/>
    <cellStyle name="Normal 56 2 3 2 4" xfId="38239" xr:uid="{00000000-0005-0000-0000-00008C950000}"/>
    <cellStyle name="Normal 56 2 3 2_Lcc_inputs" xfId="38240" xr:uid="{00000000-0005-0000-0000-00008D950000}"/>
    <cellStyle name="Normal 56 2 3 3" xfId="38241" xr:uid="{00000000-0005-0000-0000-00008E950000}"/>
    <cellStyle name="Normal 56 2 3 3 2" xfId="38242" xr:uid="{00000000-0005-0000-0000-00008F950000}"/>
    <cellStyle name="Normal 56 2 3 3 2 2" xfId="38243" xr:uid="{00000000-0005-0000-0000-000090950000}"/>
    <cellStyle name="Normal 56 2 3 3 3" xfId="38244" xr:uid="{00000000-0005-0000-0000-000091950000}"/>
    <cellStyle name="Normal 56 2 3 4" xfId="38245" xr:uid="{00000000-0005-0000-0000-000092950000}"/>
    <cellStyle name="Normal 56 2 3 4 2" xfId="38246" xr:uid="{00000000-0005-0000-0000-000093950000}"/>
    <cellStyle name="Normal 56 2 3 5" xfId="38247" xr:uid="{00000000-0005-0000-0000-000094950000}"/>
    <cellStyle name="Normal 56 2 3 6" xfId="38248" xr:uid="{00000000-0005-0000-0000-000095950000}"/>
    <cellStyle name="Normal 56 2 3 7" xfId="38249" xr:uid="{00000000-0005-0000-0000-000096950000}"/>
    <cellStyle name="Normal 56 2 3_Lcc_inputs" xfId="38250" xr:uid="{00000000-0005-0000-0000-000097950000}"/>
    <cellStyle name="Normal 56 2 4" xfId="38251" xr:uid="{00000000-0005-0000-0000-000098950000}"/>
    <cellStyle name="Normal 56 2 4 2" xfId="38252" xr:uid="{00000000-0005-0000-0000-000099950000}"/>
    <cellStyle name="Normal 56 2 4 2 2" xfId="38253" xr:uid="{00000000-0005-0000-0000-00009A950000}"/>
    <cellStyle name="Normal 56 2 4 2 3" xfId="38254" xr:uid="{00000000-0005-0000-0000-00009B950000}"/>
    <cellStyle name="Normal 56 2 4 3" xfId="38255" xr:uid="{00000000-0005-0000-0000-00009C950000}"/>
    <cellStyle name="Normal 56 2 4 3 2" xfId="38256" xr:uid="{00000000-0005-0000-0000-00009D950000}"/>
    <cellStyle name="Normal 56 2 4 4" xfId="38257" xr:uid="{00000000-0005-0000-0000-00009E950000}"/>
    <cellStyle name="Normal 56 2 4 5" xfId="38258" xr:uid="{00000000-0005-0000-0000-00009F950000}"/>
    <cellStyle name="Normal 56 2 4_Lcc_inputs" xfId="38259" xr:uid="{00000000-0005-0000-0000-0000A0950000}"/>
    <cellStyle name="Normal 56 2 5" xfId="38260" xr:uid="{00000000-0005-0000-0000-0000A1950000}"/>
    <cellStyle name="Normal 56 2 5 2" xfId="38261" xr:uid="{00000000-0005-0000-0000-0000A2950000}"/>
    <cellStyle name="Normal 56 2 5 2 2" xfId="38262" xr:uid="{00000000-0005-0000-0000-0000A3950000}"/>
    <cellStyle name="Normal 56 2 5 2 3" xfId="38263" xr:uid="{00000000-0005-0000-0000-0000A4950000}"/>
    <cellStyle name="Normal 56 2 5 3" xfId="38264" xr:uid="{00000000-0005-0000-0000-0000A5950000}"/>
    <cellStyle name="Normal 56 2 5 3 2" xfId="38265" xr:uid="{00000000-0005-0000-0000-0000A6950000}"/>
    <cellStyle name="Normal 56 2 5 4" xfId="38266" xr:uid="{00000000-0005-0000-0000-0000A7950000}"/>
    <cellStyle name="Normal 56 2 5 5" xfId="38267" xr:uid="{00000000-0005-0000-0000-0000A8950000}"/>
    <cellStyle name="Normal 56 2 5_Lcc_inputs" xfId="38268" xr:uid="{00000000-0005-0000-0000-0000A9950000}"/>
    <cellStyle name="Normal 56 2 6" xfId="38269" xr:uid="{00000000-0005-0000-0000-0000AA950000}"/>
    <cellStyle name="Normal 56 2 6 2" xfId="38270" xr:uid="{00000000-0005-0000-0000-0000AB950000}"/>
    <cellStyle name="Normal 56 2 6 2 2" xfId="38271" xr:uid="{00000000-0005-0000-0000-0000AC950000}"/>
    <cellStyle name="Normal 56 2 6 3" xfId="38272" xr:uid="{00000000-0005-0000-0000-0000AD950000}"/>
    <cellStyle name="Normal 56 2 6 4" xfId="38273" xr:uid="{00000000-0005-0000-0000-0000AE950000}"/>
    <cellStyle name="Normal 56 2 6_Lcc_inputs" xfId="38274" xr:uid="{00000000-0005-0000-0000-0000AF950000}"/>
    <cellStyle name="Normal 56 2 7" xfId="38275" xr:uid="{00000000-0005-0000-0000-0000B0950000}"/>
    <cellStyle name="Normal 56 2 7 2" xfId="38276" xr:uid="{00000000-0005-0000-0000-0000B1950000}"/>
    <cellStyle name="Normal 56 2 7 3" xfId="38277" xr:uid="{00000000-0005-0000-0000-0000B2950000}"/>
    <cellStyle name="Normal 56 2 8" xfId="38278" xr:uid="{00000000-0005-0000-0000-0000B3950000}"/>
    <cellStyle name="Normal 56 2 8 2" xfId="38279" xr:uid="{00000000-0005-0000-0000-0000B4950000}"/>
    <cellStyle name="Normal 56 2 9" xfId="38280" xr:uid="{00000000-0005-0000-0000-0000B5950000}"/>
    <cellStyle name="Normal 56 2_Lcc_inputs" xfId="38281" xr:uid="{00000000-0005-0000-0000-0000B6950000}"/>
    <cellStyle name="Normal 56 3" xfId="38282" xr:uid="{00000000-0005-0000-0000-0000B7950000}"/>
    <cellStyle name="Normal 56 3 2" xfId="38283" xr:uid="{00000000-0005-0000-0000-0000B8950000}"/>
    <cellStyle name="Normal 56 3 2 2" xfId="38284" xr:uid="{00000000-0005-0000-0000-0000B9950000}"/>
    <cellStyle name="Normal 56 3 2 2 2" xfId="38285" xr:uid="{00000000-0005-0000-0000-0000BA950000}"/>
    <cellStyle name="Normal 56 3 2 2 2 2" xfId="38286" xr:uid="{00000000-0005-0000-0000-0000BB950000}"/>
    <cellStyle name="Normal 56 3 2 2 2 2 2" xfId="38287" xr:uid="{00000000-0005-0000-0000-0000BC950000}"/>
    <cellStyle name="Normal 56 3 2 2 2 3" xfId="38288" xr:uid="{00000000-0005-0000-0000-0000BD950000}"/>
    <cellStyle name="Normal 56 3 2 2 3" xfId="38289" xr:uid="{00000000-0005-0000-0000-0000BE950000}"/>
    <cellStyle name="Normal 56 3 2 2 3 2" xfId="38290" xr:uid="{00000000-0005-0000-0000-0000BF950000}"/>
    <cellStyle name="Normal 56 3 2 2 3 2 2" xfId="38291" xr:uid="{00000000-0005-0000-0000-0000C0950000}"/>
    <cellStyle name="Normal 56 3 2 2 3 3" xfId="38292" xr:uid="{00000000-0005-0000-0000-0000C1950000}"/>
    <cellStyle name="Normal 56 3 2 2 4" xfId="38293" xr:uid="{00000000-0005-0000-0000-0000C2950000}"/>
    <cellStyle name="Normal 56 3 2 2 4 2" xfId="38294" xr:uid="{00000000-0005-0000-0000-0000C3950000}"/>
    <cellStyle name="Normal 56 3 2 2 5" xfId="38295" xr:uid="{00000000-0005-0000-0000-0000C4950000}"/>
    <cellStyle name="Normal 56 3 2 2_Lcc_inputs" xfId="38296" xr:uid="{00000000-0005-0000-0000-0000C5950000}"/>
    <cellStyle name="Normal 56 3 2 3" xfId="38297" xr:uid="{00000000-0005-0000-0000-0000C6950000}"/>
    <cellStyle name="Normal 56 3 2 3 2" xfId="38298" xr:uid="{00000000-0005-0000-0000-0000C7950000}"/>
    <cellStyle name="Normal 56 3 2 3 2 2" xfId="38299" xr:uid="{00000000-0005-0000-0000-0000C8950000}"/>
    <cellStyle name="Normal 56 3 2 3 2 3" xfId="38300" xr:uid="{00000000-0005-0000-0000-0000C9950000}"/>
    <cellStyle name="Normal 56 3 2 3 3" xfId="38301" xr:uid="{00000000-0005-0000-0000-0000CA950000}"/>
    <cellStyle name="Normal 56 3 2 3 4" xfId="38302" xr:uid="{00000000-0005-0000-0000-0000CB950000}"/>
    <cellStyle name="Normal 56 3 2 3_Lcc_inputs" xfId="38303" xr:uid="{00000000-0005-0000-0000-0000CC950000}"/>
    <cellStyle name="Normal 56 3 2 4" xfId="38304" xr:uid="{00000000-0005-0000-0000-0000CD950000}"/>
    <cellStyle name="Normal 56 3 2 4 2" xfId="38305" xr:uid="{00000000-0005-0000-0000-0000CE950000}"/>
    <cellStyle name="Normal 56 3 2 4 2 2" xfId="38306" xr:uid="{00000000-0005-0000-0000-0000CF950000}"/>
    <cellStyle name="Normal 56 3 2 4 3" xfId="38307" xr:uid="{00000000-0005-0000-0000-0000D0950000}"/>
    <cellStyle name="Normal 56 3 2 5" xfId="38308" xr:uid="{00000000-0005-0000-0000-0000D1950000}"/>
    <cellStyle name="Normal 56 3 2 5 2" xfId="38309" xr:uid="{00000000-0005-0000-0000-0000D2950000}"/>
    <cellStyle name="Normal 56 3 2 6" xfId="38310" xr:uid="{00000000-0005-0000-0000-0000D3950000}"/>
    <cellStyle name="Normal 56 3 2 7" xfId="38311" xr:uid="{00000000-0005-0000-0000-0000D4950000}"/>
    <cellStyle name="Normal 56 3 2 8" xfId="38312" xr:uid="{00000000-0005-0000-0000-0000D5950000}"/>
    <cellStyle name="Normal 56 3 2_Lcc_inputs" xfId="38313" xr:uid="{00000000-0005-0000-0000-0000D6950000}"/>
    <cellStyle name="Normal 56 3 3" xfId="38314" xr:uid="{00000000-0005-0000-0000-0000D7950000}"/>
    <cellStyle name="Normal 56 3 3 2" xfId="38315" xr:uid="{00000000-0005-0000-0000-0000D8950000}"/>
    <cellStyle name="Normal 56 3 3 2 2" xfId="38316" xr:uid="{00000000-0005-0000-0000-0000D9950000}"/>
    <cellStyle name="Normal 56 3 3 2 2 2" xfId="38317" xr:uid="{00000000-0005-0000-0000-0000DA950000}"/>
    <cellStyle name="Normal 56 3 3 2 2 3" xfId="38318" xr:uid="{00000000-0005-0000-0000-0000DB950000}"/>
    <cellStyle name="Normal 56 3 3 2 3" xfId="38319" xr:uid="{00000000-0005-0000-0000-0000DC950000}"/>
    <cellStyle name="Normal 56 3 3 2 4" xfId="38320" xr:uid="{00000000-0005-0000-0000-0000DD950000}"/>
    <cellStyle name="Normal 56 3 3 2_Lcc_inputs" xfId="38321" xr:uid="{00000000-0005-0000-0000-0000DE950000}"/>
    <cellStyle name="Normal 56 3 3 3" xfId="38322" xr:uid="{00000000-0005-0000-0000-0000DF950000}"/>
    <cellStyle name="Normal 56 3 3 3 2" xfId="38323" xr:uid="{00000000-0005-0000-0000-0000E0950000}"/>
    <cellStyle name="Normal 56 3 3 3 2 2" xfId="38324" xr:uid="{00000000-0005-0000-0000-0000E1950000}"/>
    <cellStyle name="Normal 56 3 3 3 3" xfId="38325" xr:uid="{00000000-0005-0000-0000-0000E2950000}"/>
    <cellStyle name="Normal 56 3 3 4" xfId="38326" xr:uid="{00000000-0005-0000-0000-0000E3950000}"/>
    <cellStyle name="Normal 56 3 3 4 2" xfId="38327" xr:uid="{00000000-0005-0000-0000-0000E4950000}"/>
    <cellStyle name="Normal 56 3 3 5" xfId="38328" xr:uid="{00000000-0005-0000-0000-0000E5950000}"/>
    <cellStyle name="Normal 56 3 3 6" xfId="38329" xr:uid="{00000000-0005-0000-0000-0000E6950000}"/>
    <cellStyle name="Normal 56 3 3 7" xfId="38330" xr:uid="{00000000-0005-0000-0000-0000E7950000}"/>
    <cellStyle name="Normal 56 3 3_Lcc_inputs" xfId="38331" xr:uid="{00000000-0005-0000-0000-0000E8950000}"/>
    <cellStyle name="Normal 56 3 4" xfId="38332" xr:uid="{00000000-0005-0000-0000-0000E9950000}"/>
    <cellStyle name="Normal 56 3 4 2" xfId="38333" xr:uid="{00000000-0005-0000-0000-0000EA950000}"/>
    <cellStyle name="Normal 56 3 4 2 2" xfId="38334" xr:uid="{00000000-0005-0000-0000-0000EB950000}"/>
    <cellStyle name="Normal 56 3 4 2 3" xfId="38335" xr:uid="{00000000-0005-0000-0000-0000EC950000}"/>
    <cellStyle name="Normal 56 3 4 3" xfId="38336" xr:uid="{00000000-0005-0000-0000-0000ED950000}"/>
    <cellStyle name="Normal 56 3 4 3 2" xfId="38337" xr:uid="{00000000-0005-0000-0000-0000EE950000}"/>
    <cellStyle name="Normal 56 3 4 4" xfId="38338" xr:uid="{00000000-0005-0000-0000-0000EF950000}"/>
    <cellStyle name="Normal 56 3 4 5" xfId="38339" xr:uid="{00000000-0005-0000-0000-0000F0950000}"/>
    <cellStyle name="Normal 56 3 4_Lcc_inputs" xfId="38340" xr:uid="{00000000-0005-0000-0000-0000F1950000}"/>
    <cellStyle name="Normal 56 3 5" xfId="38341" xr:uid="{00000000-0005-0000-0000-0000F2950000}"/>
    <cellStyle name="Normal 56 3 5 2" xfId="38342" xr:uid="{00000000-0005-0000-0000-0000F3950000}"/>
    <cellStyle name="Normal 56 3 5 2 2" xfId="38343" xr:uid="{00000000-0005-0000-0000-0000F4950000}"/>
    <cellStyle name="Normal 56 3 5 2 3" xfId="38344" xr:uid="{00000000-0005-0000-0000-0000F5950000}"/>
    <cellStyle name="Normal 56 3 5 3" xfId="38345" xr:uid="{00000000-0005-0000-0000-0000F6950000}"/>
    <cellStyle name="Normal 56 3 5 4" xfId="38346" xr:uid="{00000000-0005-0000-0000-0000F7950000}"/>
    <cellStyle name="Normal 56 3 5_Lcc_inputs" xfId="38347" xr:uid="{00000000-0005-0000-0000-0000F8950000}"/>
    <cellStyle name="Normal 56 3 6" xfId="38348" xr:uid="{00000000-0005-0000-0000-0000F9950000}"/>
    <cellStyle name="Normal 56 3 6 2" xfId="38349" xr:uid="{00000000-0005-0000-0000-0000FA950000}"/>
    <cellStyle name="Normal 56 3 6 3" xfId="38350" xr:uid="{00000000-0005-0000-0000-0000FB950000}"/>
    <cellStyle name="Normal 56 3 7" xfId="38351" xr:uid="{00000000-0005-0000-0000-0000FC950000}"/>
    <cellStyle name="Normal 56 3 7 2" xfId="38352" xr:uid="{00000000-0005-0000-0000-0000FD950000}"/>
    <cellStyle name="Normal 56 3 8" xfId="38353" xr:uid="{00000000-0005-0000-0000-0000FE950000}"/>
    <cellStyle name="Normal 56 3 9" xfId="38354" xr:uid="{00000000-0005-0000-0000-0000FF950000}"/>
    <cellStyle name="Normal 56 3_Lcc_inputs" xfId="38355" xr:uid="{00000000-0005-0000-0000-000000960000}"/>
    <cellStyle name="Normal 56 4" xfId="38356" xr:uid="{00000000-0005-0000-0000-000001960000}"/>
    <cellStyle name="Normal 56 4 2" xfId="38357" xr:uid="{00000000-0005-0000-0000-000002960000}"/>
    <cellStyle name="Normal 56 4 2 2" xfId="38358" xr:uid="{00000000-0005-0000-0000-000003960000}"/>
    <cellStyle name="Normal 56 4 2 2 2" xfId="38359" xr:uid="{00000000-0005-0000-0000-000004960000}"/>
    <cellStyle name="Normal 56 4 2 2 2 2" xfId="38360" xr:uid="{00000000-0005-0000-0000-000005960000}"/>
    <cellStyle name="Normal 56 4 2 2 2 2 2" xfId="38361" xr:uid="{00000000-0005-0000-0000-000006960000}"/>
    <cellStyle name="Normal 56 4 2 2 2 3" xfId="38362" xr:uid="{00000000-0005-0000-0000-000007960000}"/>
    <cellStyle name="Normal 56 4 2 2 3" xfId="38363" xr:uid="{00000000-0005-0000-0000-000008960000}"/>
    <cellStyle name="Normal 56 4 2 2 3 2" xfId="38364" xr:uid="{00000000-0005-0000-0000-000009960000}"/>
    <cellStyle name="Normal 56 4 2 2 3 2 2" xfId="38365" xr:uid="{00000000-0005-0000-0000-00000A960000}"/>
    <cellStyle name="Normal 56 4 2 2 3 3" xfId="38366" xr:uid="{00000000-0005-0000-0000-00000B960000}"/>
    <cellStyle name="Normal 56 4 2 2 4" xfId="38367" xr:uid="{00000000-0005-0000-0000-00000C960000}"/>
    <cellStyle name="Normal 56 4 2 2 4 2" xfId="38368" xr:uid="{00000000-0005-0000-0000-00000D960000}"/>
    <cellStyle name="Normal 56 4 2 2 5" xfId="38369" xr:uid="{00000000-0005-0000-0000-00000E960000}"/>
    <cellStyle name="Normal 56 4 2 2_Lcc_inputs" xfId="38370" xr:uid="{00000000-0005-0000-0000-00000F960000}"/>
    <cellStyle name="Normal 56 4 2 3" xfId="38371" xr:uid="{00000000-0005-0000-0000-000010960000}"/>
    <cellStyle name="Normal 56 4 2 3 2" xfId="38372" xr:uid="{00000000-0005-0000-0000-000011960000}"/>
    <cellStyle name="Normal 56 4 2 3 2 2" xfId="38373" xr:uid="{00000000-0005-0000-0000-000012960000}"/>
    <cellStyle name="Normal 56 4 2 3 2 3" xfId="38374" xr:uid="{00000000-0005-0000-0000-000013960000}"/>
    <cellStyle name="Normal 56 4 2 3 3" xfId="38375" xr:uid="{00000000-0005-0000-0000-000014960000}"/>
    <cellStyle name="Normal 56 4 2 3 4" xfId="38376" xr:uid="{00000000-0005-0000-0000-000015960000}"/>
    <cellStyle name="Normal 56 4 2 3_Lcc_inputs" xfId="38377" xr:uid="{00000000-0005-0000-0000-000016960000}"/>
    <cellStyle name="Normal 56 4 2 4" xfId="38378" xr:uid="{00000000-0005-0000-0000-000017960000}"/>
    <cellStyle name="Normal 56 4 2 4 2" xfId="38379" xr:uid="{00000000-0005-0000-0000-000018960000}"/>
    <cellStyle name="Normal 56 4 2 4 2 2" xfId="38380" xr:uid="{00000000-0005-0000-0000-000019960000}"/>
    <cellStyle name="Normal 56 4 2 4 3" xfId="38381" xr:uid="{00000000-0005-0000-0000-00001A960000}"/>
    <cellStyle name="Normal 56 4 2 5" xfId="38382" xr:uid="{00000000-0005-0000-0000-00001B960000}"/>
    <cellStyle name="Normal 56 4 2 5 2" xfId="38383" xr:uid="{00000000-0005-0000-0000-00001C960000}"/>
    <cellStyle name="Normal 56 4 2 6" xfId="38384" xr:uid="{00000000-0005-0000-0000-00001D960000}"/>
    <cellStyle name="Normal 56 4 2 7" xfId="38385" xr:uid="{00000000-0005-0000-0000-00001E960000}"/>
    <cellStyle name="Normal 56 4 2 8" xfId="38386" xr:uid="{00000000-0005-0000-0000-00001F960000}"/>
    <cellStyle name="Normal 56 4 2_Lcc_inputs" xfId="38387" xr:uid="{00000000-0005-0000-0000-000020960000}"/>
    <cellStyle name="Normal 56 4 3" xfId="38388" xr:uid="{00000000-0005-0000-0000-000021960000}"/>
    <cellStyle name="Normal 56 4 3 2" xfId="38389" xr:uid="{00000000-0005-0000-0000-000022960000}"/>
    <cellStyle name="Normal 56 4 3 2 2" xfId="38390" xr:uid="{00000000-0005-0000-0000-000023960000}"/>
    <cellStyle name="Normal 56 4 3 2 2 2" xfId="38391" xr:uid="{00000000-0005-0000-0000-000024960000}"/>
    <cellStyle name="Normal 56 4 3 2 3" xfId="38392" xr:uid="{00000000-0005-0000-0000-000025960000}"/>
    <cellStyle name="Normal 56 4 3 3" xfId="38393" xr:uid="{00000000-0005-0000-0000-000026960000}"/>
    <cellStyle name="Normal 56 4 3 3 2" xfId="38394" xr:uid="{00000000-0005-0000-0000-000027960000}"/>
    <cellStyle name="Normal 56 4 3 3 2 2" xfId="38395" xr:uid="{00000000-0005-0000-0000-000028960000}"/>
    <cellStyle name="Normal 56 4 3 3 3" xfId="38396" xr:uid="{00000000-0005-0000-0000-000029960000}"/>
    <cellStyle name="Normal 56 4 3 4" xfId="38397" xr:uid="{00000000-0005-0000-0000-00002A960000}"/>
    <cellStyle name="Normal 56 4 3 4 2" xfId="38398" xr:uid="{00000000-0005-0000-0000-00002B960000}"/>
    <cellStyle name="Normal 56 4 3 5" xfId="38399" xr:uid="{00000000-0005-0000-0000-00002C960000}"/>
    <cellStyle name="Normal 56 4 3_Lcc_inputs" xfId="38400" xr:uid="{00000000-0005-0000-0000-00002D960000}"/>
    <cellStyle name="Normal 56 4 4" xfId="38401" xr:uid="{00000000-0005-0000-0000-00002E960000}"/>
    <cellStyle name="Normal 56 4 4 2" xfId="38402" xr:uid="{00000000-0005-0000-0000-00002F960000}"/>
    <cellStyle name="Normal 56 4 4 2 2" xfId="38403" xr:uid="{00000000-0005-0000-0000-000030960000}"/>
    <cellStyle name="Normal 56 4 4 2 3" xfId="38404" xr:uid="{00000000-0005-0000-0000-000031960000}"/>
    <cellStyle name="Normal 56 4 4 3" xfId="38405" xr:uid="{00000000-0005-0000-0000-000032960000}"/>
    <cellStyle name="Normal 56 4 4 4" xfId="38406" xr:uid="{00000000-0005-0000-0000-000033960000}"/>
    <cellStyle name="Normal 56 4 4_Lcc_inputs" xfId="38407" xr:uid="{00000000-0005-0000-0000-000034960000}"/>
    <cellStyle name="Normal 56 4 5" xfId="38408" xr:uid="{00000000-0005-0000-0000-000035960000}"/>
    <cellStyle name="Normal 56 4 5 2" xfId="38409" xr:uid="{00000000-0005-0000-0000-000036960000}"/>
    <cellStyle name="Normal 56 4 5 2 2" xfId="38410" xr:uid="{00000000-0005-0000-0000-000037960000}"/>
    <cellStyle name="Normal 56 4 5 3" xfId="38411" xr:uid="{00000000-0005-0000-0000-000038960000}"/>
    <cellStyle name="Normal 56 4 6" xfId="38412" xr:uid="{00000000-0005-0000-0000-000039960000}"/>
    <cellStyle name="Normal 56 4 6 2" xfId="38413" xr:uid="{00000000-0005-0000-0000-00003A960000}"/>
    <cellStyle name="Normal 56 4 7" xfId="38414" xr:uid="{00000000-0005-0000-0000-00003B960000}"/>
    <cellStyle name="Normal 56 4 8" xfId="38415" xr:uid="{00000000-0005-0000-0000-00003C960000}"/>
    <cellStyle name="Normal 56 4 9" xfId="38416" xr:uid="{00000000-0005-0000-0000-00003D960000}"/>
    <cellStyle name="Normal 56 4_Lcc_inputs" xfId="38417" xr:uid="{00000000-0005-0000-0000-00003E960000}"/>
    <cellStyle name="Normal 56 5" xfId="38418" xr:uid="{00000000-0005-0000-0000-00003F960000}"/>
    <cellStyle name="Normal 56 5 2" xfId="38419" xr:uid="{00000000-0005-0000-0000-000040960000}"/>
    <cellStyle name="Normal 56 5 2 2" xfId="38420" xr:uid="{00000000-0005-0000-0000-000041960000}"/>
    <cellStyle name="Normal 56 5 2 2 2" xfId="38421" xr:uid="{00000000-0005-0000-0000-000042960000}"/>
    <cellStyle name="Normal 56 5 2 2 2 2" xfId="38422" xr:uid="{00000000-0005-0000-0000-000043960000}"/>
    <cellStyle name="Normal 56 5 2 2 2 2 2" xfId="38423" xr:uid="{00000000-0005-0000-0000-000044960000}"/>
    <cellStyle name="Normal 56 5 2 2 2 3" xfId="38424" xr:uid="{00000000-0005-0000-0000-000045960000}"/>
    <cellStyle name="Normal 56 5 2 2 3" xfId="38425" xr:uid="{00000000-0005-0000-0000-000046960000}"/>
    <cellStyle name="Normal 56 5 2 2 3 2" xfId="38426" xr:uid="{00000000-0005-0000-0000-000047960000}"/>
    <cellStyle name="Normal 56 5 2 2 3 2 2" xfId="38427" xr:uid="{00000000-0005-0000-0000-000048960000}"/>
    <cellStyle name="Normal 56 5 2 2 3 3" xfId="38428" xr:uid="{00000000-0005-0000-0000-000049960000}"/>
    <cellStyle name="Normal 56 5 2 2 4" xfId="38429" xr:uid="{00000000-0005-0000-0000-00004A960000}"/>
    <cellStyle name="Normal 56 5 2 2 4 2" xfId="38430" xr:uid="{00000000-0005-0000-0000-00004B960000}"/>
    <cellStyle name="Normal 56 5 2 2 5" xfId="38431" xr:uid="{00000000-0005-0000-0000-00004C960000}"/>
    <cellStyle name="Normal 56 5 2 2_Lcc_inputs" xfId="38432" xr:uid="{00000000-0005-0000-0000-00004D960000}"/>
    <cellStyle name="Normal 56 5 2 3" xfId="38433" xr:uid="{00000000-0005-0000-0000-00004E960000}"/>
    <cellStyle name="Normal 56 5 2 3 2" xfId="38434" xr:uid="{00000000-0005-0000-0000-00004F960000}"/>
    <cellStyle name="Normal 56 5 2 3 2 2" xfId="38435" xr:uid="{00000000-0005-0000-0000-000050960000}"/>
    <cellStyle name="Normal 56 5 2 3 2 3" xfId="38436" xr:uid="{00000000-0005-0000-0000-000051960000}"/>
    <cellStyle name="Normal 56 5 2 3 3" xfId="38437" xr:uid="{00000000-0005-0000-0000-000052960000}"/>
    <cellStyle name="Normal 56 5 2 3 4" xfId="38438" xr:uid="{00000000-0005-0000-0000-000053960000}"/>
    <cellStyle name="Normal 56 5 2 3_Lcc_inputs" xfId="38439" xr:uid="{00000000-0005-0000-0000-000054960000}"/>
    <cellStyle name="Normal 56 5 2 4" xfId="38440" xr:uid="{00000000-0005-0000-0000-000055960000}"/>
    <cellStyle name="Normal 56 5 2 4 2" xfId="38441" xr:uid="{00000000-0005-0000-0000-000056960000}"/>
    <cellStyle name="Normal 56 5 2 4 2 2" xfId="38442" xr:uid="{00000000-0005-0000-0000-000057960000}"/>
    <cellStyle name="Normal 56 5 2 4 3" xfId="38443" xr:uid="{00000000-0005-0000-0000-000058960000}"/>
    <cellStyle name="Normal 56 5 2 5" xfId="38444" xr:uid="{00000000-0005-0000-0000-000059960000}"/>
    <cellStyle name="Normal 56 5 2 5 2" xfId="38445" xr:uid="{00000000-0005-0000-0000-00005A960000}"/>
    <cellStyle name="Normal 56 5 2 6" xfId="38446" xr:uid="{00000000-0005-0000-0000-00005B960000}"/>
    <cellStyle name="Normal 56 5 2 7" xfId="38447" xr:uid="{00000000-0005-0000-0000-00005C960000}"/>
    <cellStyle name="Normal 56 5 2 8" xfId="38448" xr:uid="{00000000-0005-0000-0000-00005D960000}"/>
    <cellStyle name="Normal 56 5 2_Lcc_inputs" xfId="38449" xr:uid="{00000000-0005-0000-0000-00005E960000}"/>
    <cellStyle name="Normal 56 5 3" xfId="38450" xr:uid="{00000000-0005-0000-0000-00005F960000}"/>
    <cellStyle name="Normal 56 5 3 2" xfId="38451" xr:uid="{00000000-0005-0000-0000-000060960000}"/>
    <cellStyle name="Normal 56 5 3 2 2" xfId="38452" xr:uid="{00000000-0005-0000-0000-000061960000}"/>
    <cellStyle name="Normal 56 5 3 2 2 2" xfId="38453" xr:uid="{00000000-0005-0000-0000-000062960000}"/>
    <cellStyle name="Normal 56 5 3 2 3" xfId="38454" xr:uid="{00000000-0005-0000-0000-000063960000}"/>
    <cellStyle name="Normal 56 5 3 3" xfId="38455" xr:uid="{00000000-0005-0000-0000-000064960000}"/>
    <cellStyle name="Normal 56 5 3 3 2" xfId="38456" xr:uid="{00000000-0005-0000-0000-000065960000}"/>
    <cellStyle name="Normal 56 5 3 3 2 2" xfId="38457" xr:uid="{00000000-0005-0000-0000-000066960000}"/>
    <cellStyle name="Normal 56 5 3 3 3" xfId="38458" xr:uid="{00000000-0005-0000-0000-000067960000}"/>
    <cellStyle name="Normal 56 5 3 4" xfId="38459" xr:uid="{00000000-0005-0000-0000-000068960000}"/>
    <cellStyle name="Normal 56 5 3 4 2" xfId="38460" xr:uid="{00000000-0005-0000-0000-000069960000}"/>
    <cellStyle name="Normal 56 5 3 5" xfId="38461" xr:uid="{00000000-0005-0000-0000-00006A960000}"/>
    <cellStyle name="Normal 56 5 3_Lcc_inputs" xfId="38462" xr:uid="{00000000-0005-0000-0000-00006B960000}"/>
    <cellStyle name="Normal 56 5 4" xfId="38463" xr:uid="{00000000-0005-0000-0000-00006C960000}"/>
    <cellStyle name="Normal 56 5 4 2" xfId="38464" xr:uid="{00000000-0005-0000-0000-00006D960000}"/>
    <cellStyle name="Normal 56 5 4 2 2" xfId="38465" xr:uid="{00000000-0005-0000-0000-00006E960000}"/>
    <cellStyle name="Normal 56 5 4 2 3" xfId="38466" xr:uid="{00000000-0005-0000-0000-00006F960000}"/>
    <cellStyle name="Normal 56 5 4 3" xfId="38467" xr:uid="{00000000-0005-0000-0000-000070960000}"/>
    <cellStyle name="Normal 56 5 4 4" xfId="38468" xr:uid="{00000000-0005-0000-0000-000071960000}"/>
    <cellStyle name="Normal 56 5 4_Lcc_inputs" xfId="38469" xr:uid="{00000000-0005-0000-0000-000072960000}"/>
    <cellStyle name="Normal 56 5 5" xfId="38470" xr:uid="{00000000-0005-0000-0000-000073960000}"/>
    <cellStyle name="Normal 56 5 5 2" xfId="38471" xr:uid="{00000000-0005-0000-0000-000074960000}"/>
    <cellStyle name="Normal 56 5 5 2 2" xfId="38472" xr:uid="{00000000-0005-0000-0000-000075960000}"/>
    <cellStyle name="Normal 56 5 5 3" xfId="38473" xr:uid="{00000000-0005-0000-0000-000076960000}"/>
    <cellStyle name="Normal 56 5 6" xfId="38474" xr:uid="{00000000-0005-0000-0000-000077960000}"/>
    <cellStyle name="Normal 56 5 6 2" xfId="38475" xr:uid="{00000000-0005-0000-0000-000078960000}"/>
    <cellStyle name="Normal 56 5 7" xfId="38476" xr:uid="{00000000-0005-0000-0000-000079960000}"/>
    <cellStyle name="Normal 56 5 8" xfId="38477" xr:uid="{00000000-0005-0000-0000-00007A960000}"/>
    <cellStyle name="Normal 56 5 9" xfId="38478" xr:uid="{00000000-0005-0000-0000-00007B960000}"/>
    <cellStyle name="Normal 56 5_Lcc_inputs" xfId="38479" xr:uid="{00000000-0005-0000-0000-00007C960000}"/>
    <cellStyle name="Normal 56 6" xfId="38480" xr:uid="{00000000-0005-0000-0000-00007D960000}"/>
    <cellStyle name="Normal 56 6 2" xfId="38481" xr:uid="{00000000-0005-0000-0000-00007E960000}"/>
    <cellStyle name="Normal 56 6 2 2" xfId="38482" xr:uid="{00000000-0005-0000-0000-00007F960000}"/>
    <cellStyle name="Normal 56 6 2 2 2" xfId="38483" xr:uid="{00000000-0005-0000-0000-000080960000}"/>
    <cellStyle name="Normal 56 6 2 2 2 2" xfId="38484" xr:uid="{00000000-0005-0000-0000-000081960000}"/>
    <cellStyle name="Normal 56 6 2 2 2 2 2" xfId="38485" xr:uid="{00000000-0005-0000-0000-000082960000}"/>
    <cellStyle name="Normal 56 6 2 2 2 3" xfId="38486" xr:uid="{00000000-0005-0000-0000-000083960000}"/>
    <cellStyle name="Normal 56 6 2 2 3" xfId="38487" xr:uid="{00000000-0005-0000-0000-000084960000}"/>
    <cellStyle name="Normal 56 6 2 2 3 2" xfId="38488" xr:uid="{00000000-0005-0000-0000-000085960000}"/>
    <cellStyle name="Normal 56 6 2 2 3 2 2" xfId="38489" xr:uid="{00000000-0005-0000-0000-000086960000}"/>
    <cellStyle name="Normal 56 6 2 2 3 3" xfId="38490" xr:uid="{00000000-0005-0000-0000-000087960000}"/>
    <cellStyle name="Normal 56 6 2 2 4" xfId="38491" xr:uid="{00000000-0005-0000-0000-000088960000}"/>
    <cellStyle name="Normal 56 6 2 2 4 2" xfId="38492" xr:uid="{00000000-0005-0000-0000-000089960000}"/>
    <cellStyle name="Normal 56 6 2 2 5" xfId="38493" xr:uid="{00000000-0005-0000-0000-00008A960000}"/>
    <cellStyle name="Normal 56 6 2 2_Lcc_inputs" xfId="38494" xr:uid="{00000000-0005-0000-0000-00008B960000}"/>
    <cellStyle name="Normal 56 6 2 3" xfId="38495" xr:uid="{00000000-0005-0000-0000-00008C960000}"/>
    <cellStyle name="Normal 56 6 2 3 2" xfId="38496" xr:uid="{00000000-0005-0000-0000-00008D960000}"/>
    <cellStyle name="Normal 56 6 2 3 2 2" xfId="38497" xr:uid="{00000000-0005-0000-0000-00008E960000}"/>
    <cellStyle name="Normal 56 6 2 3 2 3" xfId="38498" xr:uid="{00000000-0005-0000-0000-00008F960000}"/>
    <cellStyle name="Normal 56 6 2 3 3" xfId="38499" xr:uid="{00000000-0005-0000-0000-000090960000}"/>
    <cellStyle name="Normal 56 6 2 3 4" xfId="38500" xr:uid="{00000000-0005-0000-0000-000091960000}"/>
    <cellStyle name="Normal 56 6 2 3_Lcc_inputs" xfId="38501" xr:uid="{00000000-0005-0000-0000-000092960000}"/>
    <cellStyle name="Normal 56 6 2 4" xfId="38502" xr:uid="{00000000-0005-0000-0000-000093960000}"/>
    <cellStyle name="Normal 56 6 2 4 2" xfId="38503" xr:uid="{00000000-0005-0000-0000-000094960000}"/>
    <cellStyle name="Normal 56 6 2 4 2 2" xfId="38504" xr:uid="{00000000-0005-0000-0000-000095960000}"/>
    <cellStyle name="Normal 56 6 2 4 3" xfId="38505" xr:uid="{00000000-0005-0000-0000-000096960000}"/>
    <cellStyle name="Normal 56 6 2 5" xfId="38506" xr:uid="{00000000-0005-0000-0000-000097960000}"/>
    <cellStyle name="Normal 56 6 2 5 2" xfId="38507" xr:uid="{00000000-0005-0000-0000-000098960000}"/>
    <cellStyle name="Normal 56 6 2 6" xfId="38508" xr:uid="{00000000-0005-0000-0000-000099960000}"/>
    <cellStyle name="Normal 56 6 2 7" xfId="38509" xr:uid="{00000000-0005-0000-0000-00009A960000}"/>
    <cellStyle name="Normal 56 6 2 8" xfId="38510" xr:uid="{00000000-0005-0000-0000-00009B960000}"/>
    <cellStyle name="Normal 56 6 2_Lcc_inputs" xfId="38511" xr:uid="{00000000-0005-0000-0000-00009C960000}"/>
    <cellStyle name="Normal 56 6 3" xfId="38512" xr:uid="{00000000-0005-0000-0000-00009D960000}"/>
    <cellStyle name="Normal 56 6 3 2" xfId="38513" xr:uid="{00000000-0005-0000-0000-00009E960000}"/>
    <cellStyle name="Normal 56 6 3 2 2" xfId="38514" xr:uid="{00000000-0005-0000-0000-00009F960000}"/>
    <cellStyle name="Normal 56 6 3 2 2 2" xfId="38515" xr:uid="{00000000-0005-0000-0000-0000A0960000}"/>
    <cellStyle name="Normal 56 6 3 2 3" xfId="38516" xr:uid="{00000000-0005-0000-0000-0000A1960000}"/>
    <cellStyle name="Normal 56 6 3 3" xfId="38517" xr:uid="{00000000-0005-0000-0000-0000A2960000}"/>
    <cellStyle name="Normal 56 6 3 3 2" xfId="38518" xr:uid="{00000000-0005-0000-0000-0000A3960000}"/>
    <cellStyle name="Normal 56 6 3 3 2 2" xfId="38519" xr:uid="{00000000-0005-0000-0000-0000A4960000}"/>
    <cellStyle name="Normal 56 6 3 3 3" xfId="38520" xr:uid="{00000000-0005-0000-0000-0000A5960000}"/>
    <cellStyle name="Normal 56 6 3 4" xfId="38521" xr:uid="{00000000-0005-0000-0000-0000A6960000}"/>
    <cellStyle name="Normal 56 6 3 4 2" xfId="38522" xr:uid="{00000000-0005-0000-0000-0000A7960000}"/>
    <cellStyle name="Normal 56 6 3 5" xfId="38523" xr:uid="{00000000-0005-0000-0000-0000A8960000}"/>
    <cellStyle name="Normal 56 6 3_Lcc_inputs" xfId="38524" xr:uid="{00000000-0005-0000-0000-0000A9960000}"/>
    <cellStyle name="Normal 56 6 4" xfId="38525" xr:uid="{00000000-0005-0000-0000-0000AA960000}"/>
    <cellStyle name="Normal 56 6 4 2" xfId="38526" xr:uid="{00000000-0005-0000-0000-0000AB960000}"/>
    <cellStyle name="Normal 56 6 4 2 2" xfId="38527" xr:uid="{00000000-0005-0000-0000-0000AC960000}"/>
    <cellStyle name="Normal 56 6 4 2 3" xfId="38528" xr:uid="{00000000-0005-0000-0000-0000AD960000}"/>
    <cellStyle name="Normal 56 6 4 3" xfId="38529" xr:uid="{00000000-0005-0000-0000-0000AE960000}"/>
    <cellStyle name="Normal 56 6 4 4" xfId="38530" xr:uid="{00000000-0005-0000-0000-0000AF960000}"/>
    <cellStyle name="Normal 56 6 4_Lcc_inputs" xfId="38531" xr:uid="{00000000-0005-0000-0000-0000B0960000}"/>
    <cellStyle name="Normal 56 6 5" xfId="38532" xr:uid="{00000000-0005-0000-0000-0000B1960000}"/>
    <cellStyle name="Normal 56 6 5 2" xfId="38533" xr:uid="{00000000-0005-0000-0000-0000B2960000}"/>
    <cellStyle name="Normal 56 6 5 2 2" xfId="38534" xr:uid="{00000000-0005-0000-0000-0000B3960000}"/>
    <cellStyle name="Normal 56 6 5 3" xfId="38535" xr:uid="{00000000-0005-0000-0000-0000B4960000}"/>
    <cellStyle name="Normal 56 6 6" xfId="38536" xr:uid="{00000000-0005-0000-0000-0000B5960000}"/>
    <cellStyle name="Normal 56 6 6 2" xfId="38537" xr:uid="{00000000-0005-0000-0000-0000B6960000}"/>
    <cellStyle name="Normal 56 6 7" xfId="38538" xr:uid="{00000000-0005-0000-0000-0000B7960000}"/>
    <cellStyle name="Normal 56 6 8" xfId="38539" xr:uid="{00000000-0005-0000-0000-0000B8960000}"/>
    <cellStyle name="Normal 56 6 9" xfId="38540" xr:uid="{00000000-0005-0000-0000-0000B9960000}"/>
    <cellStyle name="Normal 56 6_Lcc_inputs" xfId="38541" xr:uid="{00000000-0005-0000-0000-0000BA960000}"/>
    <cellStyle name="Normal 56 7" xfId="38542" xr:uid="{00000000-0005-0000-0000-0000BB960000}"/>
    <cellStyle name="Normal 56 7 2" xfId="38543" xr:uid="{00000000-0005-0000-0000-0000BC960000}"/>
    <cellStyle name="Normal 56 7 2 2" xfId="38544" xr:uid="{00000000-0005-0000-0000-0000BD960000}"/>
    <cellStyle name="Normal 56 7 2 2 2" xfId="38545" xr:uid="{00000000-0005-0000-0000-0000BE960000}"/>
    <cellStyle name="Normal 56 7 2 2 2 2" xfId="38546" xr:uid="{00000000-0005-0000-0000-0000BF960000}"/>
    <cellStyle name="Normal 56 7 2 2 2 2 2" xfId="38547" xr:uid="{00000000-0005-0000-0000-0000C0960000}"/>
    <cellStyle name="Normal 56 7 2 2 2 3" xfId="38548" xr:uid="{00000000-0005-0000-0000-0000C1960000}"/>
    <cellStyle name="Normal 56 7 2 2 3" xfId="38549" xr:uid="{00000000-0005-0000-0000-0000C2960000}"/>
    <cellStyle name="Normal 56 7 2 2 3 2" xfId="38550" xr:uid="{00000000-0005-0000-0000-0000C3960000}"/>
    <cellStyle name="Normal 56 7 2 2 3 2 2" xfId="38551" xr:uid="{00000000-0005-0000-0000-0000C4960000}"/>
    <cellStyle name="Normal 56 7 2 2 3 3" xfId="38552" xr:uid="{00000000-0005-0000-0000-0000C5960000}"/>
    <cellStyle name="Normal 56 7 2 2 4" xfId="38553" xr:uid="{00000000-0005-0000-0000-0000C6960000}"/>
    <cellStyle name="Normal 56 7 2 2 4 2" xfId="38554" xr:uid="{00000000-0005-0000-0000-0000C7960000}"/>
    <cellStyle name="Normal 56 7 2 2 5" xfId="38555" xr:uid="{00000000-0005-0000-0000-0000C8960000}"/>
    <cellStyle name="Normal 56 7 2 2_Lcc_inputs" xfId="38556" xr:uid="{00000000-0005-0000-0000-0000C9960000}"/>
    <cellStyle name="Normal 56 7 2 3" xfId="38557" xr:uid="{00000000-0005-0000-0000-0000CA960000}"/>
    <cellStyle name="Normal 56 7 2 3 2" xfId="38558" xr:uid="{00000000-0005-0000-0000-0000CB960000}"/>
    <cellStyle name="Normal 56 7 2 3 2 2" xfId="38559" xr:uid="{00000000-0005-0000-0000-0000CC960000}"/>
    <cellStyle name="Normal 56 7 2 3 2 3" xfId="38560" xr:uid="{00000000-0005-0000-0000-0000CD960000}"/>
    <cellStyle name="Normal 56 7 2 3 3" xfId="38561" xr:uid="{00000000-0005-0000-0000-0000CE960000}"/>
    <cellStyle name="Normal 56 7 2 3 4" xfId="38562" xr:uid="{00000000-0005-0000-0000-0000CF960000}"/>
    <cellStyle name="Normal 56 7 2 3_Lcc_inputs" xfId="38563" xr:uid="{00000000-0005-0000-0000-0000D0960000}"/>
    <cellStyle name="Normal 56 7 2 4" xfId="38564" xr:uid="{00000000-0005-0000-0000-0000D1960000}"/>
    <cellStyle name="Normal 56 7 2 4 2" xfId="38565" xr:uid="{00000000-0005-0000-0000-0000D2960000}"/>
    <cellStyle name="Normal 56 7 2 4 2 2" xfId="38566" xr:uid="{00000000-0005-0000-0000-0000D3960000}"/>
    <cellStyle name="Normal 56 7 2 4 3" xfId="38567" xr:uid="{00000000-0005-0000-0000-0000D4960000}"/>
    <cellStyle name="Normal 56 7 2 5" xfId="38568" xr:uid="{00000000-0005-0000-0000-0000D5960000}"/>
    <cellStyle name="Normal 56 7 2 5 2" xfId="38569" xr:uid="{00000000-0005-0000-0000-0000D6960000}"/>
    <cellStyle name="Normal 56 7 2 6" xfId="38570" xr:uid="{00000000-0005-0000-0000-0000D7960000}"/>
    <cellStyle name="Normal 56 7 2 7" xfId="38571" xr:uid="{00000000-0005-0000-0000-0000D8960000}"/>
    <cellStyle name="Normal 56 7 2 8" xfId="38572" xr:uid="{00000000-0005-0000-0000-0000D9960000}"/>
    <cellStyle name="Normal 56 7 2_Lcc_inputs" xfId="38573" xr:uid="{00000000-0005-0000-0000-0000DA960000}"/>
    <cellStyle name="Normal 56 7 3" xfId="38574" xr:uid="{00000000-0005-0000-0000-0000DB960000}"/>
    <cellStyle name="Normal 56 7 3 2" xfId="38575" xr:uid="{00000000-0005-0000-0000-0000DC960000}"/>
    <cellStyle name="Normal 56 7 3 2 2" xfId="38576" xr:uid="{00000000-0005-0000-0000-0000DD960000}"/>
    <cellStyle name="Normal 56 7 3 2 2 2" xfId="38577" xr:uid="{00000000-0005-0000-0000-0000DE960000}"/>
    <cellStyle name="Normal 56 7 3 2 3" xfId="38578" xr:uid="{00000000-0005-0000-0000-0000DF960000}"/>
    <cellStyle name="Normal 56 7 3 3" xfId="38579" xr:uid="{00000000-0005-0000-0000-0000E0960000}"/>
    <cellStyle name="Normal 56 7 3 3 2" xfId="38580" xr:uid="{00000000-0005-0000-0000-0000E1960000}"/>
    <cellStyle name="Normal 56 7 3 3 2 2" xfId="38581" xr:uid="{00000000-0005-0000-0000-0000E2960000}"/>
    <cellStyle name="Normal 56 7 3 3 3" xfId="38582" xr:uid="{00000000-0005-0000-0000-0000E3960000}"/>
    <cellStyle name="Normal 56 7 3 4" xfId="38583" xr:uid="{00000000-0005-0000-0000-0000E4960000}"/>
    <cellStyle name="Normal 56 7 3 4 2" xfId="38584" xr:uid="{00000000-0005-0000-0000-0000E5960000}"/>
    <cellStyle name="Normal 56 7 3 5" xfId="38585" xr:uid="{00000000-0005-0000-0000-0000E6960000}"/>
    <cellStyle name="Normal 56 7 3_Lcc_inputs" xfId="38586" xr:uid="{00000000-0005-0000-0000-0000E7960000}"/>
    <cellStyle name="Normal 56 7 4" xfId="38587" xr:uid="{00000000-0005-0000-0000-0000E8960000}"/>
    <cellStyle name="Normal 56 7 4 2" xfId="38588" xr:uid="{00000000-0005-0000-0000-0000E9960000}"/>
    <cellStyle name="Normal 56 7 4 2 2" xfId="38589" xr:uid="{00000000-0005-0000-0000-0000EA960000}"/>
    <cellStyle name="Normal 56 7 4 2 3" xfId="38590" xr:uid="{00000000-0005-0000-0000-0000EB960000}"/>
    <cellStyle name="Normal 56 7 4 3" xfId="38591" xr:uid="{00000000-0005-0000-0000-0000EC960000}"/>
    <cellStyle name="Normal 56 7 4 4" xfId="38592" xr:uid="{00000000-0005-0000-0000-0000ED960000}"/>
    <cellStyle name="Normal 56 7 4_Lcc_inputs" xfId="38593" xr:uid="{00000000-0005-0000-0000-0000EE960000}"/>
    <cellStyle name="Normal 56 7 5" xfId="38594" xr:uid="{00000000-0005-0000-0000-0000EF960000}"/>
    <cellStyle name="Normal 56 7 5 2" xfId="38595" xr:uid="{00000000-0005-0000-0000-0000F0960000}"/>
    <cellStyle name="Normal 56 7 5 2 2" xfId="38596" xr:uid="{00000000-0005-0000-0000-0000F1960000}"/>
    <cellStyle name="Normal 56 7 5 3" xfId="38597" xr:uid="{00000000-0005-0000-0000-0000F2960000}"/>
    <cellStyle name="Normal 56 7 6" xfId="38598" xr:uid="{00000000-0005-0000-0000-0000F3960000}"/>
    <cellStyle name="Normal 56 7 6 2" xfId="38599" xr:uid="{00000000-0005-0000-0000-0000F4960000}"/>
    <cellStyle name="Normal 56 7 7" xfId="38600" xr:uid="{00000000-0005-0000-0000-0000F5960000}"/>
    <cellStyle name="Normal 56 7 8" xfId="38601" xr:uid="{00000000-0005-0000-0000-0000F6960000}"/>
    <cellStyle name="Normal 56 7 9" xfId="38602" xr:uid="{00000000-0005-0000-0000-0000F7960000}"/>
    <cellStyle name="Normal 56 7_Lcc_inputs" xfId="38603" xr:uid="{00000000-0005-0000-0000-0000F8960000}"/>
    <cellStyle name="Normal 56 8" xfId="38604" xr:uid="{00000000-0005-0000-0000-0000F9960000}"/>
    <cellStyle name="Normal 56 8 2" xfId="38605" xr:uid="{00000000-0005-0000-0000-0000FA960000}"/>
    <cellStyle name="Normal 56 8 2 2" xfId="38606" xr:uid="{00000000-0005-0000-0000-0000FB960000}"/>
    <cellStyle name="Normal 56 8 2 2 2" xfId="38607" xr:uid="{00000000-0005-0000-0000-0000FC960000}"/>
    <cellStyle name="Normal 56 8 2 2 2 2" xfId="38608" xr:uid="{00000000-0005-0000-0000-0000FD960000}"/>
    <cellStyle name="Normal 56 8 2 2 3" xfId="38609" xr:uid="{00000000-0005-0000-0000-0000FE960000}"/>
    <cellStyle name="Normal 56 8 2 3" xfId="38610" xr:uid="{00000000-0005-0000-0000-0000FF960000}"/>
    <cellStyle name="Normal 56 8 2 3 2" xfId="38611" xr:uid="{00000000-0005-0000-0000-000000970000}"/>
    <cellStyle name="Normal 56 8 2 3 2 2" xfId="38612" xr:uid="{00000000-0005-0000-0000-000001970000}"/>
    <cellStyle name="Normal 56 8 2 3 3" xfId="38613" xr:uid="{00000000-0005-0000-0000-000002970000}"/>
    <cellStyle name="Normal 56 8 2 4" xfId="38614" xr:uid="{00000000-0005-0000-0000-000003970000}"/>
    <cellStyle name="Normal 56 8 2 4 2" xfId="38615" xr:uid="{00000000-0005-0000-0000-000004970000}"/>
    <cellStyle name="Normal 56 8 2 5" xfId="38616" xr:uid="{00000000-0005-0000-0000-000005970000}"/>
    <cellStyle name="Normal 56 8 2_Lcc_inputs" xfId="38617" xr:uid="{00000000-0005-0000-0000-000006970000}"/>
    <cellStyle name="Normal 56 8 3" xfId="38618" xr:uid="{00000000-0005-0000-0000-000007970000}"/>
    <cellStyle name="Normal 56 8 3 2" xfId="38619" xr:uid="{00000000-0005-0000-0000-000008970000}"/>
    <cellStyle name="Normal 56 8 3 2 2" xfId="38620" xr:uid="{00000000-0005-0000-0000-000009970000}"/>
    <cellStyle name="Normal 56 8 3 2 3" xfId="38621" xr:uid="{00000000-0005-0000-0000-00000A970000}"/>
    <cellStyle name="Normal 56 8 3 3" xfId="38622" xr:uid="{00000000-0005-0000-0000-00000B970000}"/>
    <cellStyle name="Normal 56 8 3 4" xfId="38623" xr:uid="{00000000-0005-0000-0000-00000C970000}"/>
    <cellStyle name="Normal 56 8 3_Lcc_inputs" xfId="38624" xr:uid="{00000000-0005-0000-0000-00000D970000}"/>
    <cellStyle name="Normal 56 8 4" xfId="38625" xr:uid="{00000000-0005-0000-0000-00000E970000}"/>
    <cellStyle name="Normal 56 8 4 2" xfId="38626" xr:uid="{00000000-0005-0000-0000-00000F970000}"/>
    <cellStyle name="Normal 56 8 4 2 2" xfId="38627" xr:uid="{00000000-0005-0000-0000-000010970000}"/>
    <cellStyle name="Normal 56 8 4 3" xfId="38628" xr:uid="{00000000-0005-0000-0000-000011970000}"/>
    <cellStyle name="Normal 56 8 5" xfId="38629" xr:uid="{00000000-0005-0000-0000-000012970000}"/>
    <cellStyle name="Normal 56 8 5 2" xfId="38630" xr:uid="{00000000-0005-0000-0000-000013970000}"/>
    <cellStyle name="Normal 56 8 6" xfId="38631" xr:uid="{00000000-0005-0000-0000-000014970000}"/>
    <cellStyle name="Normal 56 8 7" xfId="38632" xr:uid="{00000000-0005-0000-0000-000015970000}"/>
    <cellStyle name="Normal 56 8 8" xfId="38633" xr:uid="{00000000-0005-0000-0000-000016970000}"/>
    <cellStyle name="Normal 56 8_Lcc_inputs" xfId="38634" xr:uid="{00000000-0005-0000-0000-000017970000}"/>
    <cellStyle name="Normal 56 9" xfId="38635" xr:uid="{00000000-0005-0000-0000-000018970000}"/>
    <cellStyle name="Normal 56 9 2" xfId="38636" xr:uid="{00000000-0005-0000-0000-000019970000}"/>
    <cellStyle name="Normal 56 9 2 2" xfId="38637" xr:uid="{00000000-0005-0000-0000-00001A970000}"/>
    <cellStyle name="Normal 56 9 2 2 2" xfId="38638" xr:uid="{00000000-0005-0000-0000-00001B970000}"/>
    <cellStyle name="Normal 56 9 2 2 2 2" xfId="38639" xr:uid="{00000000-0005-0000-0000-00001C970000}"/>
    <cellStyle name="Normal 56 9 2 2 3" xfId="38640" xr:uid="{00000000-0005-0000-0000-00001D970000}"/>
    <cellStyle name="Normal 56 9 2 3" xfId="38641" xr:uid="{00000000-0005-0000-0000-00001E970000}"/>
    <cellStyle name="Normal 56 9 2 3 2" xfId="38642" xr:uid="{00000000-0005-0000-0000-00001F970000}"/>
    <cellStyle name="Normal 56 9 2 3 2 2" xfId="38643" xr:uid="{00000000-0005-0000-0000-000020970000}"/>
    <cellStyle name="Normal 56 9 2 3 3" xfId="38644" xr:uid="{00000000-0005-0000-0000-000021970000}"/>
    <cellStyle name="Normal 56 9 2 4" xfId="38645" xr:uid="{00000000-0005-0000-0000-000022970000}"/>
    <cellStyle name="Normal 56 9 2 4 2" xfId="38646" xr:uid="{00000000-0005-0000-0000-000023970000}"/>
    <cellStyle name="Normal 56 9 2 5" xfId="38647" xr:uid="{00000000-0005-0000-0000-000024970000}"/>
    <cellStyle name="Normal 56 9 2_Lcc_inputs" xfId="38648" xr:uid="{00000000-0005-0000-0000-000025970000}"/>
    <cellStyle name="Normal 56 9 3" xfId="38649" xr:uid="{00000000-0005-0000-0000-000026970000}"/>
    <cellStyle name="Normal 56 9 3 2" xfId="38650" xr:uid="{00000000-0005-0000-0000-000027970000}"/>
    <cellStyle name="Normal 56 9 3 2 2" xfId="38651" xr:uid="{00000000-0005-0000-0000-000028970000}"/>
    <cellStyle name="Normal 56 9 3 2 3" xfId="38652" xr:uid="{00000000-0005-0000-0000-000029970000}"/>
    <cellStyle name="Normal 56 9 3 3" xfId="38653" xr:uid="{00000000-0005-0000-0000-00002A970000}"/>
    <cellStyle name="Normal 56 9 3 4" xfId="38654" xr:uid="{00000000-0005-0000-0000-00002B970000}"/>
    <cellStyle name="Normal 56 9 3_Lcc_inputs" xfId="38655" xr:uid="{00000000-0005-0000-0000-00002C970000}"/>
    <cellStyle name="Normal 56 9 4" xfId="38656" xr:uid="{00000000-0005-0000-0000-00002D970000}"/>
    <cellStyle name="Normal 56 9 4 2" xfId="38657" xr:uid="{00000000-0005-0000-0000-00002E970000}"/>
    <cellStyle name="Normal 56 9 4 2 2" xfId="38658" xr:uid="{00000000-0005-0000-0000-00002F970000}"/>
    <cellStyle name="Normal 56 9 4 3" xfId="38659" xr:uid="{00000000-0005-0000-0000-000030970000}"/>
    <cellStyle name="Normal 56 9 5" xfId="38660" xr:uid="{00000000-0005-0000-0000-000031970000}"/>
    <cellStyle name="Normal 56 9 5 2" xfId="38661" xr:uid="{00000000-0005-0000-0000-000032970000}"/>
    <cellStyle name="Normal 56 9 6" xfId="38662" xr:uid="{00000000-0005-0000-0000-000033970000}"/>
    <cellStyle name="Normal 56 9 7" xfId="38663" xr:uid="{00000000-0005-0000-0000-000034970000}"/>
    <cellStyle name="Normal 56 9 8" xfId="38664" xr:uid="{00000000-0005-0000-0000-000035970000}"/>
    <cellStyle name="Normal 56 9_Lcc_inputs" xfId="38665" xr:uid="{00000000-0005-0000-0000-000036970000}"/>
    <cellStyle name="Normal 56_Lcc_inputs" xfId="38666" xr:uid="{00000000-0005-0000-0000-000037970000}"/>
    <cellStyle name="Normal 57" xfId="38667" xr:uid="{00000000-0005-0000-0000-000038970000}"/>
    <cellStyle name="Normal 57 10" xfId="38668" xr:uid="{00000000-0005-0000-0000-000039970000}"/>
    <cellStyle name="Normal 57 10 2" xfId="38669" xr:uid="{00000000-0005-0000-0000-00003A970000}"/>
    <cellStyle name="Normal 57 10 2 2" xfId="38670" xr:uid="{00000000-0005-0000-0000-00003B970000}"/>
    <cellStyle name="Normal 57 10 2 2 2" xfId="38671" xr:uid="{00000000-0005-0000-0000-00003C970000}"/>
    <cellStyle name="Normal 57 10 2 2 3" xfId="38672" xr:uid="{00000000-0005-0000-0000-00003D970000}"/>
    <cellStyle name="Normal 57 10 2 3" xfId="38673" xr:uid="{00000000-0005-0000-0000-00003E970000}"/>
    <cellStyle name="Normal 57 10 2 4" xfId="38674" xr:uid="{00000000-0005-0000-0000-00003F970000}"/>
    <cellStyle name="Normal 57 10 2_Lcc_inputs" xfId="38675" xr:uid="{00000000-0005-0000-0000-000040970000}"/>
    <cellStyle name="Normal 57 10 3" xfId="38676" xr:uid="{00000000-0005-0000-0000-000041970000}"/>
    <cellStyle name="Normal 57 10 3 2" xfId="38677" xr:uid="{00000000-0005-0000-0000-000042970000}"/>
    <cellStyle name="Normal 57 10 3 2 2" xfId="38678" xr:uid="{00000000-0005-0000-0000-000043970000}"/>
    <cellStyle name="Normal 57 10 3 3" xfId="38679" xr:uid="{00000000-0005-0000-0000-000044970000}"/>
    <cellStyle name="Normal 57 10 4" xfId="38680" xr:uid="{00000000-0005-0000-0000-000045970000}"/>
    <cellStyle name="Normal 57 10 4 2" xfId="38681" xr:uid="{00000000-0005-0000-0000-000046970000}"/>
    <cellStyle name="Normal 57 10 5" xfId="38682" xr:uid="{00000000-0005-0000-0000-000047970000}"/>
    <cellStyle name="Normal 57 10 6" xfId="38683" xr:uid="{00000000-0005-0000-0000-000048970000}"/>
    <cellStyle name="Normal 57 10 7" xfId="38684" xr:uid="{00000000-0005-0000-0000-000049970000}"/>
    <cellStyle name="Normal 57 10_Lcc_inputs" xfId="38685" xr:uid="{00000000-0005-0000-0000-00004A970000}"/>
    <cellStyle name="Normal 57 11" xfId="38686" xr:uid="{00000000-0005-0000-0000-00004B970000}"/>
    <cellStyle name="Normal 57 11 2" xfId="38687" xr:uid="{00000000-0005-0000-0000-00004C970000}"/>
    <cellStyle name="Normal 57 11 2 2" xfId="38688" xr:uid="{00000000-0005-0000-0000-00004D970000}"/>
    <cellStyle name="Normal 57 11 2 3" xfId="38689" xr:uid="{00000000-0005-0000-0000-00004E970000}"/>
    <cellStyle name="Normal 57 11 3" xfId="38690" xr:uid="{00000000-0005-0000-0000-00004F970000}"/>
    <cellStyle name="Normal 57 11 3 2" xfId="38691" xr:uid="{00000000-0005-0000-0000-000050970000}"/>
    <cellStyle name="Normal 57 11 4" xfId="38692" xr:uid="{00000000-0005-0000-0000-000051970000}"/>
    <cellStyle name="Normal 57 11 5" xfId="38693" xr:uid="{00000000-0005-0000-0000-000052970000}"/>
    <cellStyle name="Normal 57 11_Lcc_inputs" xfId="38694" xr:uid="{00000000-0005-0000-0000-000053970000}"/>
    <cellStyle name="Normal 57 12" xfId="38695" xr:uid="{00000000-0005-0000-0000-000054970000}"/>
    <cellStyle name="Normal 57 12 2" xfId="38696" xr:uid="{00000000-0005-0000-0000-000055970000}"/>
    <cellStyle name="Normal 57 12 2 2" xfId="38697" xr:uid="{00000000-0005-0000-0000-000056970000}"/>
    <cellStyle name="Normal 57 12 2 3" xfId="38698" xr:uid="{00000000-0005-0000-0000-000057970000}"/>
    <cellStyle name="Normal 57 12 3" xfId="38699" xr:uid="{00000000-0005-0000-0000-000058970000}"/>
    <cellStyle name="Normal 57 12 4" xfId="38700" xr:uid="{00000000-0005-0000-0000-000059970000}"/>
    <cellStyle name="Normal 57 12_Lcc_inputs" xfId="38701" xr:uid="{00000000-0005-0000-0000-00005A970000}"/>
    <cellStyle name="Normal 57 13" xfId="38702" xr:uid="{00000000-0005-0000-0000-00005B970000}"/>
    <cellStyle name="Normal 57 13 2" xfId="38703" xr:uid="{00000000-0005-0000-0000-00005C970000}"/>
    <cellStyle name="Normal 57 13 3" xfId="38704" xr:uid="{00000000-0005-0000-0000-00005D970000}"/>
    <cellStyle name="Normal 57 14" xfId="38705" xr:uid="{00000000-0005-0000-0000-00005E970000}"/>
    <cellStyle name="Normal 57 14 2" xfId="38706" xr:uid="{00000000-0005-0000-0000-00005F970000}"/>
    <cellStyle name="Normal 57 15" xfId="38707" xr:uid="{00000000-0005-0000-0000-000060970000}"/>
    <cellStyle name="Normal 57 16" xfId="38708" xr:uid="{00000000-0005-0000-0000-000061970000}"/>
    <cellStyle name="Normal 57 2" xfId="38709" xr:uid="{00000000-0005-0000-0000-000062970000}"/>
    <cellStyle name="Normal 57 2 10" xfId="38710" xr:uid="{00000000-0005-0000-0000-000063970000}"/>
    <cellStyle name="Normal 57 2 2" xfId="38711" xr:uid="{00000000-0005-0000-0000-000064970000}"/>
    <cellStyle name="Normal 57 2 2 2" xfId="38712" xr:uid="{00000000-0005-0000-0000-000065970000}"/>
    <cellStyle name="Normal 57 2 2 2 2" xfId="38713" xr:uid="{00000000-0005-0000-0000-000066970000}"/>
    <cellStyle name="Normal 57 2 2 2 2 2" xfId="38714" xr:uid="{00000000-0005-0000-0000-000067970000}"/>
    <cellStyle name="Normal 57 2 2 2 2 2 2" xfId="38715" xr:uid="{00000000-0005-0000-0000-000068970000}"/>
    <cellStyle name="Normal 57 2 2 2 2 3" xfId="38716" xr:uid="{00000000-0005-0000-0000-000069970000}"/>
    <cellStyle name="Normal 57 2 2 2 3" xfId="38717" xr:uid="{00000000-0005-0000-0000-00006A970000}"/>
    <cellStyle name="Normal 57 2 2 2 3 2" xfId="38718" xr:uid="{00000000-0005-0000-0000-00006B970000}"/>
    <cellStyle name="Normal 57 2 2 2 3 2 2" xfId="38719" xr:uid="{00000000-0005-0000-0000-00006C970000}"/>
    <cellStyle name="Normal 57 2 2 2 3 3" xfId="38720" xr:uid="{00000000-0005-0000-0000-00006D970000}"/>
    <cellStyle name="Normal 57 2 2 2 4" xfId="38721" xr:uid="{00000000-0005-0000-0000-00006E970000}"/>
    <cellStyle name="Normal 57 2 2 2 4 2" xfId="38722" xr:uid="{00000000-0005-0000-0000-00006F970000}"/>
    <cellStyle name="Normal 57 2 2 2 5" xfId="38723" xr:uid="{00000000-0005-0000-0000-000070970000}"/>
    <cellStyle name="Normal 57 2 2 2_Lcc_inputs" xfId="38724" xr:uid="{00000000-0005-0000-0000-000071970000}"/>
    <cellStyle name="Normal 57 2 2 3" xfId="38725" xr:uid="{00000000-0005-0000-0000-000072970000}"/>
    <cellStyle name="Normal 57 2 2 3 2" xfId="38726" xr:uid="{00000000-0005-0000-0000-000073970000}"/>
    <cellStyle name="Normal 57 2 2 3 2 2" xfId="38727" xr:uid="{00000000-0005-0000-0000-000074970000}"/>
    <cellStyle name="Normal 57 2 2 3 2 3" xfId="38728" xr:uid="{00000000-0005-0000-0000-000075970000}"/>
    <cellStyle name="Normal 57 2 2 3 3" xfId="38729" xr:uid="{00000000-0005-0000-0000-000076970000}"/>
    <cellStyle name="Normal 57 2 2 3 4" xfId="38730" xr:uid="{00000000-0005-0000-0000-000077970000}"/>
    <cellStyle name="Normal 57 2 2 3_Lcc_inputs" xfId="38731" xr:uid="{00000000-0005-0000-0000-000078970000}"/>
    <cellStyle name="Normal 57 2 2 4" xfId="38732" xr:uid="{00000000-0005-0000-0000-000079970000}"/>
    <cellStyle name="Normal 57 2 2 4 2" xfId="38733" xr:uid="{00000000-0005-0000-0000-00007A970000}"/>
    <cellStyle name="Normal 57 2 2 4 2 2" xfId="38734" xr:uid="{00000000-0005-0000-0000-00007B970000}"/>
    <cellStyle name="Normal 57 2 2 4 3" xfId="38735" xr:uid="{00000000-0005-0000-0000-00007C970000}"/>
    <cellStyle name="Normal 57 2 2 5" xfId="38736" xr:uid="{00000000-0005-0000-0000-00007D970000}"/>
    <cellStyle name="Normal 57 2 2 5 2" xfId="38737" xr:uid="{00000000-0005-0000-0000-00007E970000}"/>
    <cellStyle name="Normal 57 2 2 6" xfId="38738" xr:uid="{00000000-0005-0000-0000-00007F970000}"/>
    <cellStyle name="Normal 57 2 2 7" xfId="38739" xr:uid="{00000000-0005-0000-0000-000080970000}"/>
    <cellStyle name="Normal 57 2 2 8" xfId="38740" xr:uid="{00000000-0005-0000-0000-000081970000}"/>
    <cellStyle name="Normal 57 2 2_Lcc_inputs" xfId="38741" xr:uid="{00000000-0005-0000-0000-000082970000}"/>
    <cellStyle name="Normal 57 2 3" xfId="38742" xr:uid="{00000000-0005-0000-0000-000083970000}"/>
    <cellStyle name="Normal 57 2 3 2" xfId="38743" xr:uid="{00000000-0005-0000-0000-000084970000}"/>
    <cellStyle name="Normal 57 2 3 2 2" xfId="38744" xr:uid="{00000000-0005-0000-0000-000085970000}"/>
    <cellStyle name="Normal 57 2 3 2 2 2" xfId="38745" xr:uid="{00000000-0005-0000-0000-000086970000}"/>
    <cellStyle name="Normal 57 2 3 2 2 3" xfId="38746" xr:uid="{00000000-0005-0000-0000-000087970000}"/>
    <cellStyle name="Normal 57 2 3 2 3" xfId="38747" xr:uid="{00000000-0005-0000-0000-000088970000}"/>
    <cellStyle name="Normal 57 2 3 2 4" xfId="38748" xr:uid="{00000000-0005-0000-0000-000089970000}"/>
    <cellStyle name="Normal 57 2 3 2_Lcc_inputs" xfId="38749" xr:uid="{00000000-0005-0000-0000-00008A970000}"/>
    <cellStyle name="Normal 57 2 3 3" xfId="38750" xr:uid="{00000000-0005-0000-0000-00008B970000}"/>
    <cellStyle name="Normal 57 2 3 3 2" xfId="38751" xr:uid="{00000000-0005-0000-0000-00008C970000}"/>
    <cellStyle name="Normal 57 2 3 3 2 2" xfId="38752" xr:uid="{00000000-0005-0000-0000-00008D970000}"/>
    <cellStyle name="Normal 57 2 3 3 3" xfId="38753" xr:uid="{00000000-0005-0000-0000-00008E970000}"/>
    <cellStyle name="Normal 57 2 3 4" xfId="38754" xr:uid="{00000000-0005-0000-0000-00008F970000}"/>
    <cellStyle name="Normal 57 2 3 4 2" xfId="38755" xr:uid="{00000000-0005-0000-0000-000090970000}"/>
    <cellStyle name="Normal 57 2 3 5" xfId="38756" xr:uid="{00000000-0005-0000-0000-000091970000}"/>
    <cellStyle name="Normal 57 2 3 6" xfId="38757" xr:uid="{00000000-0005-0000-0000-000092970000}"/>
    <cellStyle name="Normal 57 2 3 7" xfId="38758" xr:uid="{00000000-0005-0000-0000-000093970000}"/>
    <cellStyle name="Normal 57 2 3_Lcc_inputs" xfId="38759" xr:uid="{00000000-0005-0000-0000-000094970000}"/>
    <cellStyle name="Normal 57 2 4" xfId="38760" xr:uid="{00000000-0005-0000-0000-000095970000}"/>
    <cellStyle name="Normal 57 2 4 2" xfId="38761" xr:uid="{00000000-0005-0000-0000-000096970000}"/>
    <cellStyle name="Normal 57 2 4 2 2" xfId="38762" xr:uid="{00000000-0005-0000-0000-000097970000}"/>
    <cellStyle name="Normal 57 2 4 2 3" xfId="38763" xr:uid="{00000000-0005-0000-0000-000098970000}"/>
    <cellStyle name="Normal 57 2 4 3" xfId="38764" xr:uid="{00000000-0005-0000-0000-000099970000}"/>
    <cellStyle name="Normal 57 2 4 3 2" xfId="38765" xr:uid="{00000000-0005-0000-0000-00009A970000}"/>
    <cellStyle name="Normal 57 2 4 4" xfId="38766" xr:uid="{00000000-0005-0000-0000-00009B970000}"/>
    <cellStyle name="Normal 57 2 4 5" xfId="38767" xr:uid="{00000000-0005-0000-0000-00009C970000}"/>
    <cellStyle name="Normal 57 2 4_Lcc_inputs" xfId="38768" xr:uid="{00000000-0005-0000-0000-00009D970000}"/>
    <cellStyle name="Normal 57 2 5" xfId="38769" xr:uid="{00000000-0005-0000-0000-00009E970000}"/>
    <cellStyle name="Normal 57 2 5 2" xfId="38770" xr:uid="{00000000-0005-0000-0000-00009F970000}"/>
    <cellStyle name="Normal 57 2 5 2 2" xfId="38771" xr:uid="{00000000-0005-0000-0000-0000A0970000}"/>
    <cellStyle name="Normal 57 2 5 2 3" xfId="38772" xr:uid="{00000000-0005-0000-0000-0000A1970000}"/>
    <cellStyle name="Normal 57 2 5 3" xfId="38773" xr:uid="{00000000-0005-0000-0000-0000A2970000}"/>
    <cellStyle name="Normal 57 2 5 3 2" xfId="38774" xr:uid="{00000000-0005-0000-0000-0000A3970000}"/>
    <cellStyle name="Normal 57 2 5 4" xfId="38775" xr:uid="{00000000-0005-0000-0000-0000A4970000}"/>
    <cellStyle name="Normal 57 2 5 5" xfId="38776" xr:uid="{00000000-0005-0000-0000-0000A5970000}"/>
    <cellStyle name="Normal 57 2 5_Lcc_inputs" xfId="38777" xr:uid="{00000000-0005-0000-0000-0000A6970000}"/>
    <cellStyle name="Normal 57 2 6" xfId="38778" xr:uid="{00000000-0005-0000-0000-0000A7970000}"/>
    <cellStyle name="Normal 57 2 6 2" xfId="38779" xr:uid="{00000000-0005-0000-0000-0000A8970000}"/>
    <cellStyle name="Normal 57 2 6 2 2" xfId="38780" xr:uid="{00000000-0005-0000-0000-0000A9970000}"/>
    <cellStyle name="Normal 57 2 6 3" xfId="38781" xr:uid="{00000000-0005-0000-0000-0000AA970000}"/>
    <cellStyle name="Normal 57 2 6 4" xfId="38782" xr:uid="{00000000-0005-0000-0000-0000AB970000}"/>
    <cellStyle name="Normal 57 2 6_Lcc_inputs" xfId="38783" xr:uid="{00000000-0005-0000-0000-0000AC970000}"/>
    <cellStyle name="Normal 57 2 7" xfId="38784" xr:uid="{00000000-0005-0000-0000-0000AD970000}"/>
    <cellStyle name="Normal 57 2 7 2" xfId="38785" xr:uid="{00000000-0005-0000-0000-0000AE970000}"/>
    <cellStyle name="Normal 57 2 7 3" xfId="38786" xr:uid="{00000000-0005-0000-0000-0000AF970000}"/>
    <cellStyle name="Normal 57 2 8" xfId="38787" xr:uid="{00000000-0005-0000-0000-0000B0970000}"/>
    <cellStyle name="Normal 57 2 8 2" xfId="38788" xr:uid="{00000000-0005-0000-0000-0000B1970000}"/>
    <cellStyle name="Normal 57 2 9" xfId="38789" xr:uid="{00000000-0005-0000-0000-0000B2970000}"/>
    <cellStyle name="Normal 57 2_Lcc_inputs" xfId="38790" xr:uid="{00000000-0005-0000-0000-0000B3970000}"/>
    <cellStyle name="Normal 57 3" xfId="38791" xr:uid="{00000000-0005-0000-0000-0000B4970000}"/>
    <cellStyle name="Normal 57 3 2" xfId="38792" xr:uid="{00000000-0005-0000-0000-0000B5970000}"/>
    <cellStyle name="Normal 57 3 2 2" xfId="38793" xr:uid="{00000000-0005-0000-0000-0000B6970000}"/>
    <cellStyle name="Normal 57 3 2 2 2" xfId="38794" xr:uid="{00000000-0005-0000-0000-0000B7970000}"/>
    <cellStyle name="Normal 57 3 2 2 2 2" xfId="38795" xr:uid="{00000000-0005-0000-0000-0000B8970000}"/>
    <cellStyle name="Normal 57 3 2 2 2 2 2" xfId="38796" xr:uid="{00000000-0005-0000-0000-0000B9970000}"/>
    <cellStyle name="Normal 57 3 2 2 2 3" xfId="38797" xr:uid="{00000000-0005-0000-0000-0000BA970000}"/>
    <cellStyle name="Normal 57 3 2 2 3" xfId="38798" xr:uid="{00000000-0005-0000-0000-0000BB970000}"/>
    <cellStyle name="Normal 57 3 2 2 3 2" xfId="38799" xr:uid="{00000000-0005-0000-0000-0000BC970000}"/>
    <cellStyle name="Normal 57 3 2 2 3 2 2" xfId="38800" xr:uid="{00000000-0005-0000-0000-0000BD970000}"/>
    <cellStyle name="Normal 57 3 2 2 3 3" xfId="38801" xr:uid="{00000000-0005-0000-0000-0000BE970000}"/>
    <cellStyle name="Normal 57 3 2 2 4" xfId="38802" xr:uid="{00000000-0005-0000-0000-0000BF970000}"/>
    <cellStyle name="Normal 57 3 2 2 4 2" xfId="38803" xr:uid="{00000000-0005-0000-0000-0000C0970000}"/>
    <cellStyle name="Normal 57 3 2 2 5" xfId="38804" xr:uid="{00000000-0005-0000-0000-0000C1970000}"/>
    <cellStyle name="Normal 57 3 2 2_Lcc_inputs" xfId="38805" xr:uid="{00000000-0005-0000-0000-0000C2970000}"/>
    <cellStyle name="Normal 57 3 2 3" xfId="38806" xr:uid="{00000000-0005-0000-0000-0000C3970000}"/>
    <cellStyle name="Normal 57 3 2 3 2" xfId="38807" xr:uid="{00000000-0005-0000-0000-0000C4970000}"/>
    <cellStyle name="Normal 57 3 2 3 2 2" xfId="38808" xr:uid="{00000000-0005-0000-0000-0000C5970000}"/>
    <cellStyle name="Normal 57 3 2 3 2 3" xfId="38809" xr:uid="{00000000-0005-0000-0000-0000C6970000}"/>
    <cellStyle name="Normal 57 3 2 3 3" xfId="38810" xr:uid="{00000000-0005-0000-0000-0000C7970000}"/>
    <cellStyle name="Normal 57 3 2 3 4" xfId="38811" xr:uid="{00000000-0005-0000-0000-0000C8970000}"/>
    <cellStyle name="Normal 57 3 2 3_Lcc_inputs" xfId="38812" xr:uid="{00000000-0005-0000-0000-0000C9970000}"/>
    <cellStyle name="Normal 57 3 2 4" xfId="38813" xr:uid="{00000000-0005-0000-0000-0000CA970000}"/>
    <cellStyle name="Normal 57 3 2 4 2" xfId="38814" xr:uid="{00000000-0005-0000-0000-0000CB970000}"/>
    <cellStyle name="Normal 57 3 2 4 2 2" xfId="38815" xr:uid="{00000000-0005-0000-0000-0000CC970000}"/>
    <cellStyle name="Normal 57 3 2 4 3" xfId="38816" xr:uid="{00000000-0005-0000-0000-0000CD970000}"/>
    <cellStyle name="Normal 57 3 2 5" xfId="38817" xr:uid="{00000000-0005-0000-0000-0000CE970000}"/>
    <cellStyle name="Normal 57 3 2 5 2" xfId="38818" xr:uid="{00000000-0005-0000-0000-0000CF970000}"/>
    <cellStyle name="Normal 57 3 2 6" xfId="38819" xr:uid="{00000000-0005-0000-0000-0000D0970000}"/>
    <cellStyle name="Normal 57 3 2 7" xfId="38820" xr:uid="{00000000-0005-0000-0000-0000D1970000}"/>
    <cellStyle name="Normal 57 3 2 8" xfId="38821" xr:uid="{00000000-0005-0000-0000-0000D2970000}"/>
    <cellStyle name="Normal 57 3 2_Lcc_inputs" xfId="38822" xr:uid="{00000000-0005-0000-0000-0000D3970000}"/>
    <cellStyle name="Normal 57 3 3" xfId="38823" xr:uid="{00000000-0005-0000-0000-0000D4970000}"/>
    <cellStyle name="Normal 57 3 3 2" xfId="38824" xr:uid="{00000000-0005-0000-0000-0000D5970000}"/>
    <cellStyle name="Normal 57 3 3 2 2" xfId="38825" xr:uid="{00000000-0005-0000-0000-0000D6970000}"/>
    <cellStyle name="Normal 57 3 3 2 2 2" xfId="38826" xr:uid="{00000000-0005-0000-0000-0000D7970000}"/>
    <cellStyle name="Normal 57 3 3 2 2 3" xfId="38827" xr:uid="{00000000-0005-0000-0000-0000D8970000}"/>
    <cellStyle name="Normal 57 3 3 2 3" xfId="38828" xr:uid="{00000000-0005-0000-0000-0000D9970000}"/>
    <cellStyle name="Normal 57 3 3 2 4" xfId="38829" xr:uid="{00000000-0005-0000-0000-0000DA970000}"/>
    <cellStyle name="Normal 57 3 3 2_Lcc_inputs" xfId="38830" xr:uid="{00000000-0005-0000-0000-0000DB970000}"/>
    <cellStyle name="Normal 57 3 3 3" xfId="38831" xr:uid="{00000000-0005-0000-0000-0000DC970000}"/>
    <cellStyle name="Normal 57 3 3 3 2" xfId="38832" xr:uid="{00000000-0005-0000-0000-0000DD970000}"/>
    <cellStyle name="Normal 57 3 3 3 2 2" xfId="38833" xr:uid="{00000000-0005-0000-0000-0000DE970000}"/>
    <cellStyle name="Normal 57 3 3 3 3" xfId="38834" xr:uid="{00000000-0005-0000-0000-0000DF970000}"/>
    <cellStyle name="Normal 57 3 3 4" xfId="38835" xr:uid="{00000000-0005-0000-0000-0000E0970000}"/>
    <cellStyle name="Normal 57 3 3 4 2" xfId="38836" xr:uid="{00000000-0005-0000-0000-0000E1970000}"/>
    <cellStyle name="Normal 57 3 3 5" xfId="38837" xr:uid="{00000000-0005-0000-0000-0000E2970000}"/>
    <cellStyle name="Normal 57 3 3 6" xfId="38838" xr:uid="{00000000-0005-0000-0000-0000E3970000}"/>
    <cellStyle name="Normal 57 3 3 7" xfId="38839" xr:uid="{00000000-0005-0000-0000-0000E4970000}"/>
    <cellStyle name="Normal 57 3 3_Lcc_inputs" xfId="38840" xr:uid="{00000000-0005-0000-0000-0000E5970000}"/>
    <cellStyle name="Normal 57 3 4" xfId="38841" xr:uid="{00000000-0005-0000-0000-0000E6970000}"/>
    <cellStyle name="Normal 57 3 4 2" xfId="38842" xr:uid="{00000000-0005-0000-0000-0000E7970000}"/>
    <cellStyle name="Normal 57 3 4 2 2" xfId="38843" xr:uid="{00000000-0005-0000-0000-0000E8970000}"/>
    <cellStyle name="Normal 57 3 4 2 3" xfId="38844" xr:uid="{00000000-0005-0000-0000-0000E9970000}"/>
    <cellStyle name="Normal 57 3 4 3" xfId="38845" xr:uid="{00000000-0005-0000-0000-0000EA970000}"/>
    <cellStyle name="Normal 57 3 4 3 2" xfId="38846" xr:uid="{00000000-0005-0000-0000-0000EB970000}"/>
    <cellStyle name="Normal 57 3 4 4" xfId="38847" xr:uid="{00000000-0005-0000-0000-0000EC970000}"/>
    <cellStyle name="Normal 57 3 4 5" xfId="38848" xr:uid="{00000000-0005-0000-0000-0000ED970000}"/>
    <cellStyle name="Normal 57 3 4_Lcc_inputs" xfId="38849" xr:uid="{00000000-0005-0000-0000-0000EE970000}"/>
    <cellStyle name="Normal 57 3 5" xfId="38850" xr:uid="{00000000-0005-0000-0000-0000EF970000}"/>
    <cellStyle name="Normal 57 3 5 2" xfId="38851" xr:uid="{00000000-0005-0000-0000-0000F0970000}"/>
    <cellStyle name="Normal 57 3 5 2 2" xfId="38852" xr:uid="{00000000-0005-0000-0000-0000F1970000}"/>
    <cellStyle name="Normal 57 3 5 2 3" xfId="38853" xr:uid="{00000000-0005-0000-0000-0000F2970000}"/>
    <cellStyle name="Normal 57 3 5 3" xfId="38854" xr:uid="{00000000-0005-0000-0000-0000F3970000}"/>
    <cellStyle name="Normal 57 3 5 4" xfId="38855" xr:uid="{00000000-0005-0000-0000-0000F4970000}"/>
    <cellStyle name="Normal 57 3 5_Lcc_inputs" xfId="38856" xr:uid="{00000000-0005-0000-0000-0000F5970000}"/>
    <cellStyle name="Normal 57 3 6" xfId="38857" xr:uid="{00000000-0005-0000-0000-0000F6970000}"/>
    <cellStyle name="Normal 57 3 6 2" xfId="38858" xr:uid="{00000000-0005-0000-0000-0000F7970000}"/>
    <cellStyle name="Normal 57 3 6 3" xfId="38859" xr:uid="{00000000-0005-0000-0000-0000F8970000}"/>
    <cellStyle name="Normal 57 3 7" xfId="38860" xr:uid="{00000000-0005-0000-0000-0000F9970000}"/>
    <cellStyle name="Normal 57 3 7 2" xfId="38861" xr:uid="{00000000-0005-0000-0000-0000FA970000}"/>
    <cellStyle name="Normal 57 3 8" xfId="38862" xr:uid="{00000000-0005-0000-0000-0000FB970000}"/>
    <cellStyle name="Normal 57 3 9" xfId="38863" xr:uid="{00000000-0005-0000-0000-0000FC970000}"/>
    <cellStyle name="Normal 57 3_Lcc_inputs" xfId="38864" xr:uid="{00000000-0005-0000-0000-0000FD970000}"/>
    <cellStyle name="Normal 57 4" xfId="38865" xr:uid="{00000000-0005-0000-0000-0000FE970000}"/>
    <cellStyle name="Normal 57 4 2" xfId="38866" xr:uid="{00000000-0005-0000-0000-0000FF970000}"/>
    <cellStyle name="Normal 57 4 2 2" xfId="38867" xr:uid="{00000000-0005-0000-0000-000000980000}"/>
    <cellStyle name="Normal 57 4 2 2 2" xfId="38868" xr:uid="{00000000-0005-0000-0000-000001980000}"/>
    <cellStyle name="Normal 57 4 2 2 2 2" xfId="38869" xr:uid="{00000000-0005-0000-0000-000002980000}"/>
    <cellStyle name="Normal 57 4 2 2 2 2 2" xfId="38870" xr:uid="{00000000-0005-0000-0000-000003980000}"/>
    <cellStyle name="Normal 57 4 2 2 2 3" xfId="38871" xr:uid="{00000000-0005-0000-0000-000004980000}"/>
    <cellStyle name="Normal 57 4 2 2 3" xfId="38872" xr:uid="{00000000-0005-0000-0000-000005980000}"/>
    <cellStyle name="Normal 57 4 2 2 3 2" xfId="38873" xr:uid="{00000000-0005-0000-0000-000006980000}"/>
    <cellStyle name="Normal 57 4 2 2 3 2 2" xfId="38874" xr:uid="{00000000-0005-0000-0000-000007980000}"/>
    <cellStyle name="Normal 57 4 2 2 3 3" xfId="38875" xr:uid="{00000000-0005-0000-0000-000008980000}"/>
    <cellStyle name="Normal 57 4 2 2 4" xfId="38876" xr:uid="{00000000-0005-0000-0000-000009980000}"/>
    <cellStyle name="Normal 57 4 2 2 4 2" xfId="38877" xr:uid="{00000000-0005-0000-0000-00000A980000}"/>
    <cellStyle name="Normal 57 4 2 2 5" xfId="38878" xr:uid="{00000000-0005-0000-0000-00000B980000}"/>
    <cellStyle name="Normal 57 4 2 2_Lcc_inputs" xfId="38879" xr:uid="{00000000-0005-0000-0000-00000C980000}"/>
    <cellStyle name="Normal 57 4 2 3" xfId="38880" xr:uid="{00000000-0005-0000-0000-00000D980000}"/>
    <cellStyle name="Normal 57 4 2 3 2" xfId="38881" xr:uid="{00000000-0005-0000-0000-00000E980000}"/>
    <cellStyle name="Normal 57 4 2 3 2 2" xfId="38882" xr:uid="{00000000-0005-0000-0000-00000F980000}"/>
    <cellStyle name="Normal 57 4 2 3 2 3" xfId="38883" xr:uid="{00000000-0005-0000-0000-000010980000}"/>
    <cellStyle name="Normal 57 4 2 3 3" xfId="38884" xr:uid="{00000000-0005-0000-0000-000011980000}"/>
    <cellStyle name="Normal 57 4 2 3 4" xfId="38885" xr:uid="{00000000-0005-0000-0000-000012980000}"/>
    <cellStyle name="Normal 57 4 2 3_Lcc_inputs" xfId="38886" xr:uid="{00000000-0005-0000-0000-000013980000}"/>
    <cellStyle name="Normal 57 4 2 4" xfId="38887" xr:uid="{00000000-0005-0000-0000-000014980000}"/>
    <cellStyle name="Normal 57 4 2 4 2" xfId="38888" xr:uid="{00000000-0005-0000-0000-000015980000}"/>
    <cellStyle name="Normal 57 4 2 4 2 2" xfId="38889" xr:uid="{00000000-0005-0000-0000-000016980000}"/>
    <cellStyle name="Normal 57 4 2 4 3" xfId="38890" xr:uid="{00000000-0005-0000-0000-000017980000}"/>
    <cellStyle name="Normal 57 4 2 5" xfId="38891" xr:uid="{00000000-0005-0000-0000-000018980000}"/>
    <cellStyle name="Normal 57 4 2 5 2" xfId="38892" xr:uid="{00000000-0005-0000-0000-000019980000}"/>
    <cellStyle name="Normal 57 4 2 6" xfId="38893" xr:uid="{00000000-0005-0000-0000-00001A980000}"/>
    <cellStyle name="Normal 57 4 2 7" xfId="38894" xr:uid="{00000000-0005-0000-0000-00001B980000}"/>
    <cellStyle name="Normal 57 4 2 8" xfId="38895" xr:uid="{00000000-0005-0000-0000-00001C980000}"/>
    <cellStyle name="Normal 57 4 2_Lcc_inputs" xfId="38896" xr:uid="{00000000-0005-0000-0000-00001D980000}"/>
    <cellStyle name="Normal 57 4 3" xfId="38897" xr:uid="{00000000-0005-0000-0000-00001E980000}"/>
    <cellStyle name="Normal 57 4 3 2" xfId="38898" xr:uid="{00000000-0005-0000-0000-00001F980000}"/>
    <cellStyle name="Normal 57 4 3 2 2" xfId="38899" xr:uid="{00000000-0005-0000-0000-000020980000}"/>
    <cellStyle name="Normal 57 4 3 2 2 2" xfId="38900" xr:uid="{00000000-0005-0000-0000-000021980000}"/>
    <cellStyle name="Normal 57 4 3 2 3" xfId="38901" xr:uid="{00000000-0005-0000-0000-000022980000}"/>
    <cellStyle name="Normal 57 4 3 3" xfId="38902" xr:uid="{00000000-0005-0000-0000-000023980000}"/>
    <cellStyle name="Normal 57 4 3 3 2" xfId="38903" xr:uid="{00000000-0005-0000-0000-000024980000}"/>
    <cellStyle name="Normal 57 4 3 3 2 2" xfId="38904" xr:uid="{00000000-0005-0000-0000-000025980000}"/>
    <cellStyle name="Normal 57 4 3 3 3" xfId="38905" xr:uid="{00000000-0005-0000-0000-000026980000}"/>
    <cellStyle name="Normal 57 4 3 4" xfId="38906" xr:uid="{00000000-0005-0000-0000-000027980000}"/>
    <cellStyle name="Normal 57 4 3 4 2" xfId="38907" xr:uid="{00000000-0005-0000-0000-000028980000}"/>
    <cellStyle name="Normal 57 4 3 5" xfId="38908" xr:uid="{00000000-0005-0000-0000-000029980000}"/>
    <cellStyle name="Normal 57 4 3_Lcc_inputs" xfId="38909" xr:uid="{00000000-0005-0000-0000-00002A980000}"/>
    <cellStyle name="Normal 57 4 4" xfId="38910" xr:uid="{00000000-0005-0000-0000-00002B980000}"/>
    <cellStyle name="Normal 57 4 4 2" xfId="38911" xr:uid="{00000000-0005-0000-0000-00002C980000}"/>
    <cellStyle name="Normal 57 4 4 2 2" xfId="38912" xr:uid="{00000000-0005-0000-0000-00002D980000}"/>
    <cellStyle name="Normal 57 4 4 2 3" xfId="38913" xr:uid="{00000000-0005-0000-0000-00002E980000}"/>
    <cellStyle name="Normal 57 4 4 3" xfId="38914" xr:uid="{00000000-0005-0000-0000-00002F980000}"/>
    <cellStyle name="Normal 57 4 4 4" xfId="38915" xr:uid="{00000000-0005-0000-0000-000030980000}"/>
    <cellStyle name="Normal 57 4 4_Lcc_inputs" xfId="38916" xr:uid="{00000000-0005-0000-0000-000031980000}"/>
    <cellStyle name="Normal 57 4 5" xfId="38917" xr:uid="{00000000-0005-0000-0000-000032980000}"/>
    <cellStyle name="Normal 57 4 5 2" xfId="38918" xr:uid="{00000000-0005-0000-0000-000033980000}"/>
    <cellStyle name="Normal 57 4 5 2 2" xfId="38919" xr:uid="{00000000-0005-0000-0000-000034980000}"/>
    <cellStyle name="Normal 57 4 5 3" xfId="38920" xr:uid="{00000000-0005-0000-0000-000035980000}"/>
    <cellStyle name="Normal 57 4 6" xfId="38921" xr:uid="{00000000-0005-0000-0000-000036980000}"/>
    <cellStyle name="Normal 57 4 6 2" xfId="38922" xr:uid="{00000000-0005-0000-0000-000037980000}"/>
    <cellStyle name="Normal 57 4 7" xfId="38923" xr:uid="{00000000-0005-0000-0000-000038980000}"/>
    <cellStyle name="Normal 57 4 8" xfId="38924" xr:uid="{00000000-0005-0000-0000-000039980000}"/>
    <cellStyle name="Normal 57 4 9" xfId="38925" xr:uid="{00000000-0005-0000-0000-00003A980000}"/>
    <cellStyle name="Normal 57 4_Lcc_inputs" xfId="38926" xr:uid="{00000000-0005-0000-0000-00003B980000}"/>
    <cellStyle name="Normal 57 5" xfId="38927" xr:uid="{00000000-0005-0000-0000-00003C980000}"/>
    <cellStyle name="Normal 57 5 2" xfId="38928" xr:uid="{00000000-0005-0000-0000-00003D980000}"/>
    <cellStyle name="Normal 57 5 2 2" xfId="38929" xr:uid="{00000000-0005-0000-0000-00003E980000}"/>
    <cellStyle name="Normal 57 5 2 2 2" xfId="38930" xr:uid="{00000000-0005-0000-0000-00003F980000}"/>
    <cellStyle name="Normal 57 5 2 2 2 2" xfId="38931" xr:uid="{00000000-0005-0000-0000-000040980000}"/>
    <cellStyle name="Normal 57 5 2 2 2 2 2" xfId="38932" xr:uid="{00000000-0005-0000-0000-000041980000}"/>
    <cellStyle name="Normal 57 5 2 2 2 3" xfId="38933" xr:uid="{00000000-0005-0000-0000-000042980000}"/>
    <cellStyle name="Normal 57 5 2 2 3" xfId="38934" xr:uid="{00000000-0005-0000-0000-000043980000}"/>
    <cellStyle name="Normal 57 5 2 2 3 2" xfId="38935" xr:uid="{00000000-0005-0000-0000-000044980000}"/>
    <cellStyle name="Normal 57 5 2 2 3 2 2" xfId="38936" xr:uid="{00000000-0005-0000-0000-000045980000}"/>
    <cellStyle name="Normal 57 5 2 2 3 3" xfId="38937" xr:uid="{00000000-0005-0000-0000-000046980000}"/>
    <cellStyle name="Normal 57 5 2 2 4" xfId="38938" xr:uid="{00000000-0005-0000-0000-000047980000}"/>
    <cellStyle name="Normal 57 5 2 2 4 2" xfId="38939" xr:uid="{00000000-0005-0000-0000-000048980000}"/>
    <cellStyle name="Normal 57 5 2 2 5" xfId="38940" xr:uid="{00000000-0005-0000-0000-000049980000}"/>
    <cellStyle name="Normal 57 5 2 2_Lcc_inputs" xfId="38941" xr:uid="{00000000-0005-0000-0000-00004A980000}"/>
    <cellStyle name="Normal 57 5 2 3" xfId="38942" xr:uid="{00000000-0005-0000-0000-00004B980000}"/>
    <cellStyle name="Normal 57 5 2 3 2" xfId="38943" xr:uid="{00000000-0005-0000-0000-00004C980000}"/>
    <cellStyle name="Normal 57 5 2 3 2 2" xfId="38944" xr:uid="{00000000-0005-0000-0000-00004D980000}"/>
    <cellStyle name="Normal 57 5 2 3 2 3" xfId="38945" xr:uid="{00000000-0005-0000-0000-00004E980000}"/>
    <cellStyle name="Normal 57 5 2 3 3" xfId="38946" xr:uid="{00000000-0005-0000-0000-00004F980000}"/>
    <cellStyle name="Normal 57 5 2 3 4" xfId="38947" xr:uid="{00000000-0005-0000-0000-000050980000}"/>
    <cellStyle name="Normal 57 5 2 3_Lcc_inputs" xfId="38948" xr:uid="{00000000-0005-0000-0000-000051980000}"/>
    <cellStyle name="Normal 57 5 2 4" xfId="38949" xr:uid="{00000000-0005-0000-0000-000052980000}"/>
    <cellStyle name="Normal 57 5 2 4 2" xfId="38950" xr:uid="{00000000-0005-0000-0000-000053980000}"/>
    <cellStyle name="Normal 57 5 2 4 2 2" xfId="38951" xr:uid="{00000000-0005-0000-0000-000054980000}"/>
    <cellStyle name="Normal 57 5 2 4 3" xfId="38952" xr:uid="{00000000-0005-0000-0000-000055980000}"/>
    <cellStyle name="Normal 57 5 2 5" xfId="38953" xr:uid="{00000000-0005-0000-0000-000056980000}"/>
    <cellStyle name="Normal 57 5 2 5 2" xfId="38954" xr:uid="{00000000-0005-0000-0000-000057980000}"/>
    <cellStyle name="Normal 57 5 2 6" xfId="38955" xr:uid="{00000000-0005-0000-0000-000058980000}"/>
    <cellStyle name="Normal 57 5 2 7" xfId="38956" xr:uid="{00000000-0005-0000-0000-000059980000}"/>
    <cellStyle name="Normal 57 5 2 8" xfId="38957" xr:uid="{00000000-0005-0000-0000-00005A980000}"/>
    <cellStyle name="Normal 57 5 2_Lcc_inputs" xfId="38958" xr:uid="{00000000-0005-0000-0000-00005B980000}"/>
    <cellStyle name="Normal 57 5 3" xfId="38959" xr:uid="{00000000-0005-0000-0000-00005C980000}"/>
    <cellStyle name="Normal 57 5 3 2" xfId="38960" xr:uid="{00000000-0005-0000-0000-00005D980000}"/>
    <cellStyle name="Normal 57 5 3 2 2" xfId="38961" xr:uid="{00000000-0005-0000-0000-00005E980000}"/>
    <cellStyle name="Normal 57 5 3 2 2 2" xfId="38962" xr:uid="{00000000-0005-0000-0000-00005F980000}"/>
    <cellStyle name="Normal 57 5 3 2 3" xfId="38963" xr:uid="{00000000-0005-0000-0000-000060980000}"/>
    <cellStyle name="Normal 57 5 3 3" xfId="38964" xr:uid="{00000000-0005-0000-0000-000061980000}"/>
    <cellStyle name="Normal 57 5 3 3 2" xfId="38965" xr:uid="{00000000-0005-0000-0000-000062980000}"/>
    <cellStyle name="Normal 57 5 3 3 2 2" xfId="38966" xr:uid="{00000000-0005-0000-0000-000063980000}"/>
    <cellStyle name="Normal 57 5 3 3 3" xfId="38967" xr:uid="{00000000-0005-0000-0000-000064980000}"/>
    <cellStyle name="Normal 57 5 3 4" xfId="38968" xr:uid="{00000000-0005-0000-0000-000065980000}"/>
    <cellStyle name="Normal 57 5 3 4 2" xfId="38969" xr:uid="{00000000-0005-0000-0000-000066980000}"/>
    <cellStyle name="Normal 57 5 3 5" xfId="38970" xr:uid="{00000000-0005-0000-0000-000067980000}"/>
    <cellStyle name="Normal 57 5 3_Lcc_inputs" xfId="38971" xr:uid="{00000000-0005-0000-0000-000068980000}"/>
    <cellStyle name="Normal 57 5 4" xfId="38972" xr:uid="{00000000-0005-0000-0000-000069980000}"/>
    <cellStyle name="Normal 57 5 4 2" xfId="38973" xr:uid="{00000000-0005-0000-0000-00006A980000}"/>
    <cellStyle name="Normal 57 5 4 2 2" xfId="38974" xr:uid="{00000000-0005-0000-0000-00006B980000}"/>
    <cellStyle name="Normal 57 5 4 2 3" xfId="38975" xr:uid="{00000000-0005-0000-0000-00006C980000}"/>
    <cellStyle name="Normal 57 5 4 3" xfId="38976" xr:uid="{00000000-0005-0000-0000-00006D980000}"/>
    <cellStyle name="Normal 57 5 4 4" xfId="38977" xr:uid="{00000000-0005-0000-0000-00006E980000}"/>
    <cellStyle name="Normal 57 5 4_Lcc_inputs" xfId="38978" xr:uid="{00000000-0005-0000-0000-00006F980000}"/>
    <cellStyle name="Normal 57 5 5" xfId="38979" xr:uid="{00000000-0005-0000-0000-000070980000}"/>
    <cellStyle name="Normal 57 5 5 2" xfId="38980" xr:uid="{00000000-0005-0000-0000-000071980000}"/>
    <cellStyle name="Normal 57 5 5 2 2" xfId="38981" xr:uid="{00000000-0005-0000-0000-000072980000}"/>
    <cellStyle name="Normal 57 5 5 3" xfId="38982" xr:uid="{00000000-0005-0000-0000-000073980000}"/>
    <cellStyle name="Normal 57 5 6" xfId="38983" xr:uid="{00000000-0005-0000-0000-000074980000}"/>
    <cellStyle name="Normal 57 5 6 2" xfId="38984" xr:uid="{00000000-0005-0000-0000-000075980000}"/>
    <cellStyle name="Normal 57 5 7" xfId="38985" xr:uid="{00000000-0005-0000-0000-000076980000}"/>
    <cellStyle name="Normal 57 5 8" xfId="38986" xr:uid="{00000000-0005-0000-0000-000077980000}"/>
    <cellStyle name="Normal 57 5 9" xfId="38987" xr:uid="{00000000-0005-0000-0000-000078980000}"/>
    <cellStyle name="Normal 57 5_Lcc_inputs" xfId="38988" xr:uid="{00000000-0005-0000-0000-000079980000}"/>
    <cellStyle name="Normal 57 6" xfId="38989" xr:uid="{00000000-0005-0000-0000-00007A980000}"/>
    <cellStyle name="Normal 57 6 2" xfId="38990" xr:uid="{00000000-0005-0000-0000-00007B980000}"/>
    <cellStyle name="Normal 57 6 2 2" xfId="38991" xr:uid="{00000000-0005-0000-0000-00007C980000}"/>
    <cellStyle name="Normal 57 6 2 2 2" xfId="38992" xr:uid="{00000000-0005-0000-0000-00007D980000}"/>
    <cellStyle name="Normal 57 6 2 2 2 2" xfId="38993" xr:uid="{00000000-0005-0000-0000-00007E980000}"/>
    <cellStyle name="Normal 57 6 2 2 2 2 2" xfId="38994" xr:uid="{00000000-0005-0000-0000-00007F980000}"/>
    <cellStyle name="Normal 57 6 2 2 2 3" xfId="38995" xr:uid="{00000000-0005-0000-0000-000080980000}"/>
    <cellStyle name="Normal 57 6 2 2 3" xfId="38996" xr:uid="{00000000-0005-0000-0000-000081980000}"/>
    <cellStyle name="Normal 57 6 2 2 3 2" xfId="38997" xr:uid="{00000000-0005-0000-0000-000082980000}"/>
    <cellStyle name="Normal 57 6 2 2 3 2 2" xfId="38998" xr:uid="{00000000-0005-0000-0000-000083980000}"/>
    <cellStyle name="Normal 57 6 2 2 3 3" xfId="38999" xr:uid="{00000000-0005-0000-0000-000084980000}"/>
    <cellStyle name="Normal 57 6 2 2 4" xfId="39000" xr:uid="{00000000-0005-0000-0000-000085980000}"/>
    <cellStyle name="Normal 57 6 2 2 4 2" xfId="39001" xr:uid="{00000000-0005-0000-0000-000086980000}"/>
    <cellStyle name="Normal 57 6 2 2 5" xfId="39002" xr:uid="{00000000-0005-0000-0000-000087980000}"/>
    <cellStyle name="Normal 57 6 2 2_Lcc_inputs" xfId="39003" xr:uid="{00000000-0005-0000-0000-000088980000}"/>
    <cellStyle name="Normal 57 6 2 3" xfId="39004" xr:uid="{00000000-0005-0000-0000-000089980000}"/>
    <cellStyle name="Normal 57 6 2 3 2" xfId="39005" xr:uid="{00000000-0005-0000-0000-00008A980000}"/>
    <cellStyle name="Normal 57 6 2 3 2 2" xfId="39006" xr:uid="{00000000-0005-0000-0000-00008B980000}"/>
    <cellStyle name="Normal 57 6 2 3 2 3" xfId="39007" xr:uid="{00000000-0005-0000-0000-00008C980000}"/>
    <cellStyle name="Normal 57 6 2 3 3" xfId="39008" xr:uid="{00000000-0005-0000-0000-00008D980000}"/>
    <cellStyle name="Normal 57 6 2 3 4" xfId="39009" xr:uid="{00000000-0005-0000-0000-00008E980000}"/>
    <cellStyle name="Normal 57 6 2 3_Lcc_inputs" xfId="39010" xr:uid="{00000000-0005-0000-0000-00008F980000}"/>
    <cellStyle name="Normal 57 6 2 4" xfId="39011" xr:uid="{00000000-0005-0000-0000-000090980000}"/>
    <cellStyle name="Normal 57 6 2 4 2" xfId="39012" xr:uid="{00000000-0005-0000-0000-000091980000}"/>
    <cellStyle name="Normal 57 6 2 4 2 2" xfId="39013" xr:uid="{00000000-0005-0000-0000-000092980000}"/>
    <cellStyle name="Normal 57 6 2 4 3" xfId="39014" xr:uid="{00000000-0005-0000-0000-000093980000}"/>
    <cellStyle name="Normal 57 6 2 5" xfId="39015" xr:uid="{00000000-0005-0000-0000-000094980000}"/>
    <cellStyle name="Normal 57 6 2 5 2" xfId="39016" xr:uid="{00000000-0005-0000-0000-000095980000}"/>
    <cellStyle name="Normal 57 6 2 6" xfId="39017" xr:uid="{00000000-0005-0000-0000-000096980000}"/>
    <cellStyle name="Normal 57 6 2 7" xfId="39018" xr:uid="{00000000-0005-0000-0000-000097980000}"/>
    <cellStyle name="Normal 57 6 2 8" xfId="39019" xr:uid="{00000000-0005-0000-0000-000098980000}"/>
    <cellStyle name="Normal 57 6 2_Lcc_inputs" xfId="39020" xr:uid="{00000000-0005-0000-0000-000099980000}"/>
    <cellStyle name="Normal 57 6 3" xfId="39021" xr:uid="{00000000-0005-0000-0000-00009A980000}"/>
    <cellStyle name="Normal 57 6 3 2" xfId="39022" xr:uid="{00000000-0005-0000-0000-00009B980000}"/>
    <cellStyle name="Normal 57 6 3 2 2" xfId="39023" xr:uid="{00000000-0005-0000-0000-00009C980000}"/>
    <cellStyle name="Normal 57 6 3 2 2 2" xfId="39024" xr:uid="{00000000-0005-0000-0000-00009D980000}"/>
    <cellStyle name="Normal 57 6 3 2 3" xfId="39025" xr:uid="{00000000-0005-0000-0000-00009E980000}"/>
    <cellStyle name="Normal 57 6 3 3" xfId="39026" xr:uid="{00000000-0005-0000-0000-00009F980000}"/>
    <cellStyle name="Normal 57 6 3 3 2" xfId="39027" xr:uid="{00000000-0005-0000-0000-0000A0980000}"/>
    <cellStyle name="Normal 57 6 3 3 2 2" xfId="39028" xr:uid="{00000000-0005-0000-0000-0000A1980000}"/>
    <cellStyle name="Normal 57 6 3 3 3" xfId="39029" xr:uid="{00000000-0005-0000-0000-0000A2980000}"/>
    <cellStyle name="Normal 57 6 3 4" xfId="39030" xr:uid="{00000000-0005-0000-0000-0000A3980000}"/>
    <cellStyle name="Normal 57 6 3 4 2" xfId="39031" xr:uid="{00000000-0005-0000-0000-0000A4980000}"/>
    <cellStyle name="Normal 57 6 3 5" xfId="39032" xr:uid="{00000000-0005-0000-0000-0000A5980000}"/>
    <cellStyle name="Normal 57 6 3_Lcc_inputs" xfId="39033" xr:uid="{00000000-0005-0000-0000-0000A6980000}"/>
    <cellStyle name="Normal 57 6 4" xfId="39034" xr:uid="{00000000-0005-0000-0000-0000A7980000}"/>
    <cellStyle name="Normal 57 6 4 2" xfId="39035" xr:uid="{00000000-0005-0000-0000-0000A8980000}"/>
    <cellStyle name="Normal 57 6 4 2 2" xfId="39036" xr:uid="{00000000-0005-0000-0000-0000A9980000}"/>
    <cellStyle name="Normal 57 6 4 2 3" xfId="39037" xr:uid="{00000000-0005-0000-0000-0000AA980000}"/>
    <cellStyle name="Normal 57 6 4 3" xfId="39038" xr:uid="{00000000-0005-0000-0000-0000AB980000}"/>
    <cellStyle name="Normal 57 6 4 4" xfId="39039" xr:uid="{00000000-0005-0000-0000-0000AC980000}"/>
    <cellStyle name="Normal 57 6 4_Lcc_inputs" xfId="39040" xr:uid="{00000000-0005-0000-0000-0000AD980000}"/>
    <cellStyle name="Normal 57 6 5" xfId="39041" xr:uid="{00000000-0005-0000-0000-0000AE980000}"/>
    <cellStyle name="Normal 57 6 5 2" xfId="39042" xr:uid="{00000000-0005-0000-0000-0000AF980000}"/>
    <cellStyle name="Normal 57 6 5 2 2" xfId="39043" xr:uid="{00000000-0005-0000-0000-0000B0980000}"/>
    <cellStyle name="Normal 57 6 5 3" xfId="39044" xr:uid="{00000000-0005-0000-0000-0000B1980000}"/>
    <cellStyle name="Normal 57 6 6" xfId="39045" xr:uid="{00000000-0005-0000-0000-0000B2980000}"/>
    <cellStyle name="Normal 57 6 6 2" xfId="39046" xr:uid="{00000000-0005-0000-0000-0000B3980000}"/>
    <cellStyle name="Normal 57 6 7" xfId="39047" xr:uid="{00000000-0005-0000-0000-0000B4980000}"/>
    <cellStyle name="Normal 57 6 8" xfId="39048" xr:uid="{00000000-0005-0000-0000-0000B5980000}"/>
    <cellStyle name="Normal 57 6 9" xfId="39049" xr:uid="{00000000-0005-0000-0000-0000B6980000}"/>
    <cellStyle name="Normal 57 6_Lcc_inputs" xfId="39050" xr:uid="{00000000-0005-0000-0000-0000B7980000}"/>
    <cellStyle name="Normal 57 7" xfId="39051" xr:uid="{00000000-0005-0000-0000-0000B8980000}"/>
    <cellStyle name="Normal 57 7 2" xfId="39052" xr:uid="{00000000-0005-0000-0000-0000B9980000}"/>
    <cellStyle name="Normal 57 7 2 2" xfId="39053" xr:uid="{00000000-0005-0000-0000-0000BA980000}"/>
    <cellStyle name="Normal 57 7 2 2 2" xfId="39054" xr:uid="{00000000-0005-0000-0000-0000BB980000}"/>
    <cellStyle name="Normal 57 7 2 2 2 2" xfId="39055" xr:uid="{00000000-0005-0000-0000-0000BC980000}"/>
    <cellStyle name="Normal 57 7 2 2 2 2 2" xfId="39056" xr:uid="{00000000-0005-0000-0000-0000BD980000}"/>
    <cellStyle name="Normal 57 7 2 2 2 3" xfId="39057" xr:uid="{00000000-0005-0000-0000-0000BE980000}"/>
    <cellStyle name="Normal 57 7 2 2 3" xfId="39058" xr:uid="{00000000-0005-0000-0000-0000BF980000}"/>
    <cellStyle name="Normal 57 7 2 2 3 2" xfId="39059" xr:uid="{00000000-0005-0000-0000-0000C0980000}"/>
    <cellStyle name="Normal 57 7 2 2 3 2 2" xfId="39060" xr:uid="{00000000-0005-0000-0000-0000C1980000}"/>
    <cellStyle name="Normal 57 7 2 2 3 3" xfId="39061" xr:uid="{00000000-0005-0000-0000-0000C2980000}"/>
    <cellStyle name="Normal 57 7 2 2 4" xfId="39062" xr:uid="{00000000-0005-0000-0000-0000C3980000}"/>
    <cellStyle name="Normal 57 7 2 2 4 2" xfId="39063" xr:uid="{00000000-0005-0000-0000-0000C4980000}"/>
    <cellStyle name="Normal 57 7 2 2 5" xfId="39064" xr:uid="{00000000-0005-0000-0000-0000C5980000}"/>
    <cellStyle name="Normal 57 7 2 2_Lcc_inputs" xfId="39065" xr:uid="{00000000-0005-0000-0000-0000C6980000}"/>
    <cellStyle name="Normal 57 7 2 3" xfId="39066" xr:uid="{00000000-0005-0000-0000-0000C7980000}"/>
    <cellStyle name="Normal 57 7 2 3 2" xfId="39067" xr:uid="{00000000-0005-0000-0000-0000C8980000}"/>
    <cellStyle name="Normal 57 7 2 3 2 2" xfId="39068" xr:uid="{00000000-0005-0000-0000-0000C9980000}"/>
    <cellStyle name="Normal 57 7 2 3 2 3" xfId="39069" xr:uid="{00000000-0005-0000-0000-0000CA980000}"/>
    <cellStyle name="Normal 57 7 2 3 3" xfId="39070" xr:uid="{00000000-0005-0000-0000-0000CB980000}"/>
    <cellStyle name="Normal 57 7 2 3 4" xfId="39071" xr:uid="{00000000-0005-0000-0000-0000CC980000}"/>
    <cellStyle name="Normal 57 7 2 3_Lcc_inputs" xfId="39072" xr:uid="{00000000-0005-0000-0000-0000CD980000}"/>
    <cellStyle name="Normal 57 7 2 4" xfId="39073" xr:uid="{00000000-0005-0000-0000-0000CE980000}"/>
    <cellStyle name="Normal 57 7 2 4 2" xfId="39074" xr:uid="{00000000-0005-0000-0000-0000CF980000}"/>
    <cellStyle name="Normal 57 7 2 4 2 2" xfId="39075" xr:uid="{00000000-0005-0000-0000-0000D0980000}"/>
    <cellStyle name="Normal 57 7 2 4 3" xfId="39076" xr:uid="{00000000-0005-0000-0000-0000D1980000}"/>
    <cellStyle name="Normal 57 7 2 5" xfId="39077" xr:uid="{00000000-0005-0000-0000-0000D2980000}"/>
    <cellStyle name="Normal 57 7 2 5 2" xfId="39078" xr:uid="{00000000-0005-0000-0000-0000D3980000}"/>
    <cellStyle name="Normal 57 7 2 6" xfId="39079" xr:uid="{00000000-0005-0000-0000-0000D4980000}"/>
    <cellStyle name="Normal 57 7 2 7" xfId="39080" xr:uid="{00000000-0005-0000-0000-0000D5980000}"/>
    <cellStyle name="Normal 57 7 2 8" xfId="39081" xr:uid="{00000000-0005-0000-0000-0000D6980000}"/>
    <cellStyle name="Normal 57 7 2_Lcc_inputs" xfId="39082" xr:uid="{00000000-0005-0000-0000-0000D7980000}"/>
    <cellStyle name="Normal 57 7 3" xfId="39083" xr:uid="{00000000-0005-0000-0000-0000D8980000}"/>
    <cellStyle name="Normal 57 7 3 2" xfId="39084" xr:uid="{00000000-0005-0000-0000-0000D9980000}"/>
    <cellStyle name="Normal 57 7 3 2 2" xfId="39085" xr:uid="{00000000-0005-0000-0000-0000DA980000}"/>
    <cellStyle name="Normal 57 7 3 2 2 2" xfId="39086" xr:uid="{00000000-0005-0000-0000-0000DB980000}"/>
    <cellStyle name="Normal 57 7 3 2 3" xfId="39087" xr:uid="{00000000-0005-0000-0000-0000DC980000}"/>
    <cellStyle name="Normal 57 7 3 3" xfId="39088" xr:uid="{00000000-0005-0000-0000-0000DD980000}"/>
    <cellStyle name="Normal 57 7 3 3 2" xfId="39089" xr:uid="{00000000-0005-0000-0000-0000DE980000}"/>
    <cellStyle name="Normal 57 7 3 3 2 2" xfId="39090" xr:uid="{00000000-0005-0000-0000-0000DF980000}"/>
    <cellStyle name="Normal 57 7 3 3 3" xfId="39091" xr:uid="{00000000-0005-0000-0000-0000E0980000}"/>
    <cellStyle name="Normal 57 7 3 4" xfId="39092" xr:uid="{00000000-0005-0000-0000-0000E1980000}"/>
    <cellStyle name="Normal 57 7 3 4 2" xfId="39093" xr:uid="{00000000-0005-0000-0000-0000E2980000}"/>
    <cellStyle name="Normal 57 7 3 5" xfId="39094" xr:uid="{00000000-0005-0000-0000-0000E3980000}"/>
    <cellStyle name="Normal 57 7 3_Lcc_inputs" xfId="39095" xr:uid="{00000000-0005-0000-0000-0000E4980000}"/>
    <cellStyle name="Normal 57 7 4" xfId="39096" xr:uid="{00000000-0005-0000-0000-0000E5980000}"/>
    <cellStyle name="Normal 57 7 4 2" xfId="39097" xr:uid="{00000000-0005-0000-0000-0000E6980000}"/>
    <cellStyle name="Normal 57 7 4 2 2" xfId="39098" xr:uid="{00000000-0005-0000-0000-0000E7980000}"/>
    <cellStyle name="Normal 57 7 4 2 3" xfId="39099" xr:uid="{00000000-0005-0000-0000-0000E8980000}"/>
    <cellStyle name="Normal 57 7 4 3" xfId="39100" xr:uid="{00000000-0005-0000-0000-0000E9980000}"/>
    <cellStyle name="Normal 57 7 4 4" xfId="39101" xr:uid="{00000000-0005-0000-0000-0000EA980000}"/>
    <cellStyle name="Normal 57 7 4_Lcc_inputs" xfId="39102" xr:uid="{00000000-0005-0000-0000-0000EB980000}"/>
    <cellStyle name="Normal 57 7 5" xfId="39103" xr:uid="{00000000-0005-0000-0000-0000EC980000}"/>
    <cellStyle name="Normal 57 7 5 2" xfId="39104" xr:uid="{00000000-0005-0000-0000-0000ED980000}"/>
    <cellStyle name="Normal 57 7 5 2 2" xfId="39105" xr:uid="{00000000-0005-0000-0000-0000EE980000}"/>
    <cellStyle name="Normal 57 7 5 3" xfId="39106" xr:uid="{00000000-0005-0000-0000-0000EF980000}"/>
    <cellStyle name="Normal 57 7 6" xfId="39107" xr:uid="{00000000-0005-0000-0000-0000F0980000}"/>
    <cellStyle name="Normal 57 7 6 2" xfId="39108" xr:uid="{00000000-0005-0000-0000-0000F1980000}"/>
    <cellStyle name="Normal 57 7 7" xfId="39109" xr:uid="{00000000-0005-0000-0000-0000F2980000}"/>
    <cellStyle name="Normal 57 7 8" xfId="39110" xr:uid="{00000000-0005-0000-0000-0000F3980000}"/>
    <cellStyle name="Normal 57 7 9" xfId="39111" xr:uid="{00000000-0005-0000-0000-0000F4980000}"/>
    <cellStyle name="Normal 57 7_Lcc_inputs" xfId="39112" xr:uid="{00000000-0005-0000-0000-0000F5980000}"/>
    <cellStyle name="Normal 57 8" xfId="39113" xr:uid="{00000000-0005-0000-0000-0000F6980000}"/>
    <cellStyle name="Normal 57 8 2" xfId="39114" xr:uid="{00000000-0005-0000-0000-0000F7980000}"/>
    <cellStyle name="Normal 57 8 2 2" xfId="39115" xr:uid="{00000000-0005-0000-0000-0000F8980000}"/>
    <cellStyle name="Normal 57 8 2 2 2" xfId="39116" xr:uid="{00000000-0005-0000-0000-0000F9980000}"/>
    <cellStyle name="Normal 57 8 2 2 2 2" xfId="39117" xr:uid="{00000000-0005-0000-0000-0000FA980000}"/>
    <cellStyle name="Normal 57 8 2 2 3" xfId="39118" xr:uid="{00000000-0005-0000-0000-0000FB980000}"/>
    <cellStyle name="Normal 57 8 2 3" xfId="39119" xr:uid="{00000000-0005-0000-0000-0000FC980000}"/>
    <cellStyle name="Normal 57 8 2 3 2" xfId="39120" xr:uid="{00000000-0005-0000-0000-0000FD980000}"/>
    <cellStyle name="Normal 57 8 2 3 2 2" xfId="39121" xr:uid="{00000000-0005-0000-0000-0000FE980000}"/>
    <cellStyle name="Normal 57 8 2 3 3" xfId="39122" xr:uid="{00000000-0005-0000-0000-0000FF980000}"/>
    <cellStyle name="Normal 57 8 2 4" xfId="39123" xr:uid="{00000000-0005-0000-0000-000000990000}"/>
    <cellStyle name="Normal 57 8 2 4 2" xfId="39124" xr:uid="{00000000-0005-0000-0000-000001990000}"/>
    <cellStyle name="Normal 57 8 2 5" xfId="39125" xr:uid="{00000000-0005-0000-0000-000002990000}"/>
    <cellStyle name="Normal 57 8 2_Lcc_inputs" xfId="39126" xr:uid="{00000000-0005-0000-0000-000003990000}"/>
    <cellStyle name="Normal 57 8 3" xfId="39127" xr:uid="{00000000-0005-0000-0000-000004990000}"/>
    <cellStyle name="Normal 57 8 3 2" xfId="39128" xr:uid="{00000000-0005-0000-0000-000005990000}"/>
    <cellStyle name="Normal 57 8 3 2 2" xfId="39129" xr:uid="{00000000-0005-0000-0000-000006990000}"/>
    <cellStyle name="Normal 57 8 3 2 3" xfId="39130" xr:uid="{00000000-0005-0000-0000-000007990000}"/>
    <cellStyle name="Normal 57 8 3 3" xfId="39131" xr:uid="{00000000-0005-0000-0000-000008990000}"/>
    <cellStyle name="Normal 57 8 3 4" xfId="39132" xr:uid="{00000000-0005-0000-0000-000009990000}"/>
    <cellStyle name="Normal 57 8 3_Lcc_inputs" xfId="39133" xr:uid="{00000000-0005-0000-0000-00000A990000}"/>
    <cellStyle name="Normal 57 8 4" xfId="39134" xr:uid="{00000000-0005-0000-0000-00000B990000}"/>
    <cellStyle name="Normal 57 8 4 2" xfId="39135" xr:uid="{00000000-0005-0000-0000-00000C990000}"/>
    <cellStyle name="Normal 57 8 4 2 2" xfId="39136" xr:uid="{00000000-0005-0000-0000-00000D990000}"/>
    <cellStyle name="Normal 57 8 4 3" xfId="39137" xr:uid="{00000000-0005-0000-0000-00000E990000}"/>
    <cellStyle name="Normal 57 8 5" xfId="39138" xr:uid="{00000000-0005-0000-0000-00000F990000}"/>
    <cellStyle name="Normal 57 8 5 2" xfId="39139" xr:uid="{00000000-0005-0000-0000-000010990000}"/>
    <cellStyle name="Normal 57 8 6" xfId="39140" xr:uid="{00000000-0005-0000-0000-000011990000}"/>
    <cellStyle name="Normal 57 8 7" xfId="39141" xr:uid="{00000000-0005-0000-0000-000012990000}"/>
    <cellStyle name="Normal 57 8 8" xfId="39142" xr:uid="{00000000-0005-0000-0000-000013990000}"/>
    <cellStyle name="Normal 57 8_Lcc_inputs" xfId="39143" xr:uid="{00000000-0005-0000-0000-000014990000}"/>
    <cellStyle name="Normal 57 9" xfId="39144" xr:uid="{00000000-0005-0000-0000-000015990000}"/>
    <cellStyle name="Normal 57 9 2" xfId="39145" xr:uid="{00000000-0005-0000-0000-000016990000}"/>
    <cellStyle name="Normal 57 9 2 2" xfId="39146" xr:uid="{00000000-0005-0000-0000-000017990000}"/>
    <cellStyle name="Normal 57 9 2 2 2" xfId="39147" xr:uid="{00000000-0005-0000-0000-000018990000}"/>
    <cellStyle name="Normal 57 9 2 2 2 2" xfId="39148" xr:uid="{00000000-0005-0000-0000-000019990000}"/>
    <cellStyle name="Normal 57 9 2 2 3" xfId="39149" xr:uid="{00000000-0005-0000-0000-00001A990000}"/>
    <cellStyle name="Normal 57 9 2 3" xfId="39150" xr:uid="{00000000-0005-0000-0000-00001B990000}"/>
    <cellStyle name="Normal 57 9 2 3 2" xfId="39151" xr:uid="{00000000-0005-0000-0000-00001C990000}"/>
    <cellStyle name="Normal 57 9 2 3 2 2" xfId="39152" xr:uid="{00000000-0005-0000-0000-00001D990000}"/>
    <cellStyle name="Normal 57 9 2 3 3" xfId="39153" xr:uid="{00000000-0005-0000-0000-00001E990000}"/>
    <cellStyle name="Normal 57 9 2 4" xfId="39154" xr:uid="{00000000-0005-0000-0000-00001F990000}"/>
    <cellStyle name="Normal 57 9 2 4 2" xfId="39155" xr:uid="{00000000-0005-0000-0000-000020990000}"/>
    <cellStyle name="Normal 57 9 2 5" xfId="39156" xr:uid="{00000000-0005-0000-0000-000021990000}"/>
    <cellStyle name="Normal 57 9 2_Lcc_inputs" xfId="39157" xr:uid="{00000000-0005-0000-0000-000022990000}"/>
    <cellStyle name="Normal 57 9 3" xfId="39158" xr:uid="{00000000-0005-0000-0000-000023990000}"/>
    <cellStyle name="Normal 57 9 3 2" xfId="39159" xr:uid="{00000000-0005-0000-0000-000024990000}"/>
    <cellStyle name="Normal 57 9 3 2 2" xfId="39160" xr:uid="{00000000-0005-0000-0000-000025990000}"/>
    <cellStyle name="Normal 57 9 3 2 3" xfId="39161" xr:uid="{00000000-0005-0000-0000-000026990000}"/>
    <cellStyle name="Normal 57 9 3 3" xfId="39162" xr:uid="{00000000-0005-0000-0000-000027990000}"/>
    <cellStyle name="Normal 57 9 3 4" xfId="39163" xr:uid="{00000000-0005-0000-0000-000028990000}"/>
    <cellStyle name="Normal 57 9 3_Lcc_inputs" xfId="39164" xr:uid="{00000000-0005-0000-0000-000029990000}"/>
    <cellStyle name="Normal 57 9 4" xfId="39165" xr:uid="{00000000-0005-0000-0000-00002A990000}"/>
    <cellStyle name="Normal 57 9 4 2" xfId="39166" xr:uid="{00000000-0005-0000-0000-00002B990000}"/>
    <cellStyle name="Normal 57 9 4 2 2" xfId="39167" xr:uid="{00000000-0005-0000-0000-00002C990000}"/>
    <cellStyle name="Normal 57 9 4 3" xfId="39168" xr:uid="{00000000-0005-0000-0000-00002D990000}"/>
    <cellStyle name="Normal 57 9 5" xfId="39169" xr:uid="{00000000-0005-0000-0000-00002E990000}"/>
    <cellStyle name="Normal 57 9 5 2" xfId="39170" xr:uid="{00000000-0005-0000-0000-00002F990000}"/>
    <cellStyle name="Normal 57 9 6" xfId="39171" xr:uid="{00000000-0005-0000-0000-000030990000}"/>
    <cellStyle name="Normal 57 9 7" xfId="39172" xr:uid="{00000000-0005-0000-0000-000031990000}"/>
    <cellStyle name="Normal 57 9 8" xfId="39173" xr:uid="{00000000-0005-0000-0000-000032990000}"/>
    <cellStyle name="Normal 57 9_Lcc_inputs" xfId="39174" xr:uid="{00000000-0005-0000-0000-000033990000}"/>
    <cellStyle name="Normal 57_Lcc_inputs" xfId="39175" xr:uid="{00000000-0005-0000-0000-000034990000}"/>
    <cellStyle name="Normal 58" xfId="39176" xr:uid="{00000000-0005-0000-0000-000035990000}"/>
    <cellStyle name="Normal 58 10" xfId="39177" xr:uid="{00000000-0005-0000-0000-000036990000}"/>
    <cellStyle name="Normal 58 10 2" xfId="39178" xr:uid="{00000000-0005-0000-0000-000037990000}"/>
    <cellStyle name="Normal 58 10 2 2" xfId="39179" xr:uid="{00000000-0005-0000-0000-000038990000}"/>
    <cellStyle name="Normal 58 10 2 2 2" xfId="39180" xr:uid="{00000000-0005-0000-0000-000039990000}"/>
    <cellStyle name="Normal 58 10 2 2 3" xfId="39181" xr:uid="{00000000-0005-0000-0000-00003A990000}"/>
    <cellStyle name="Normal 58 10 2 3" xfId="39182" xr:uid="{00000000-0005-0000-0000-00003B990000}"/>
    <cellStyle name="Normal 58 10 2 4" xfId="39183" xr:uid="{00000000-0005-0000-0000-00003C990000}"/>
    <cellStyle name="Normal 58 10 2_Lcc_inputs" xfId="39184" xr:uid="{00000000-0005-0000-0000-00003D990000}"/>
    <cellStyle name="Normal 58 10 3" xfId="39185" xr:uid="{00000000-0005-0000-0000-00003E990000}"/>
    <cellStyle name="Normal 58 10 3 2" xfId="39186" xr:uid="{00000000-0005-0000-0000-00003F990000}"/>
    <cellStyle name="Normal 58 10 3 2 2" xfId="39187" xr:uid="{00000000-0005-0000-0000-000040990000}"/>
    <cellStyle name="Normal 58 10 3 3" xfId="39188" xr:uid="{00000000-0005-0000-0000-000041990000}"/>
    <cellStyle name="Normal 58 10 4" xfId="39189" xr:uid="{00000000-0005-0000-0000-000042990000}"/>
    <cellStyle name="Normal 58 10 4 2" xfId="39190" xr:uid="{00000000-0005-0000-0000-000043990000}"/>
    <cellStyle name="Normal 58 10 5" xfId="39191" xr:uid="{00000000-0005-0000-0000-000044990000}"/>
    <cellStyle name="Normal 58 10 6" xfId="39192" xr:uid="{00000000-0005-0000-0000-000045990000}"/>
    <cellStyle name="Normal 58 10 7" xfId="39193" xr:uid="{00000000-0005-0000-0000-000046990000}"/>
    <cellStyle name="Normal 58 10_Lcc_inputs" xfId="39194" xr:uid="{00000000-0005-0000-0000-000047990000}"/>
    <cellStyle name="Normal 58 11" xfId="39195" xr:uid="{00000000-0005-0000-0000-000048990000}"/>
    <cellStyle name="Normal 58 11 2" xfId="39196" xr:uid="{00000000-0005-0000-0000-000049990000}"/>
    <cellStyle name="Normal 58 11 2 2" xfId="39197" xr:uid="{00000000-0005-0000-0000-00004A990000}"/>
    <cellStyle name="Normal 58 11 2 3" xfId="39198" xr:uid="{00000000-0005-0000-0000-00004B990000}"/>
    <cellStyle name="Normal 58 11 3" xfId="39199" xr:uid="{00000000-0005-0000-0000-00004C990000}"/>
    <cellStyle name="Normal 58 11 3 2" xfId="39200" xr:uid="{00000000-0005-0000-0000-00004D990000}"/>
    <cellStyle name="Normal 58 11 4" xfId="39201" xr:uid="{00000000-0005-0000-0000-00004E990000}"/>
    <cellStyle name="Normal 58 11 5" xfId="39202" xr:uid="{00000000-0005-0000-0000-00004F990000}"/>
    <cellStyle name="Normal 58 11_Lcc_inputs" xfId="39203" xr:uid="{00000000-0005-0000-0000-000050990000}"/>
    <cellStyle name="Normal 58 12" xfId="39204" xr:uid="{00000000-0005-0000-0000-000051990000}"/>
    <cellStyle name="Normal 58 12 2" xfId="39205" xr:uid="{00000000-0005-0000-0000-000052990000}"/>
    <cellStyle name="Normal 58 12 2 2" xfId="39206" xr:uid="{00000000-0005-0000-0000-000053990000}"/>
    <cellStyle name="Normal 58 12 2 3" xfId="39207" xr:uid="{00000000-0005-0000-0000-000054990000}"/>
    <cellStyle name="Normal 58 12 3" xfId="39208" xr:uid="{00000000-0005-0000-0000-000055990000}"/>
    <cellStyle name="Normal 58 12 4" xfId="39209" xr:uid="{00000000-0005-0000-0000-000056990000}"/>
    <cellStyle name="Normal 58 12_Lcc_inputs" xfId="39210" xr:uid="{00000000-0005-0000-0000-000057990000}"/>
    <cellStyle name="Normal 58 13" xfId="39211" xr:uid="{00000000-0005-0000-0000-000058990000}"/>
    <cellStyle name="Normal 58 13 2" xfId="39212" xr:uid="{00000000-0005-0000-0000-000059990000}"/>
    <cellStyle name="Normal 58 13 3" xfId="39213" xr:uid="{00000000-0005-0000-0000-00005A990000}"/>
    <cellStyle name="Normal 58 14" xfId="39214" xr:uid="{00000000-0005-0000-0000-00005B990000}"/>
    <cellStyle name="Normal 58 14 2" xfId="39215" xr:uid="{00000000-0005-0000-0000-00005C990000}"/>
    <cellStyle name="Normal 58 15" xfId="39216" xr:uid="{00000000-0005-0000-0000-00005D990000}"/>
    <cellStyle name="Normal 58 16" xfId="39217" xr:uid="{00000000-0005-0000-0000-00005E990000}"/>
    <cellStyle name="Normal 58 2" xfId="39218" xr:uid="{00000000-0005-0000-0000-00005F990000}"/>
    <cellStyle name="Normal 58 2 10" xfId="39219" xr:uid="{00000000-0005-0000-0000-000060990000}"/>
    <cellStyle name="Normal 58 2 2" xfId="39220" xr:uid="{00000000-0005-0000-0000-000061990000}"/>
    <cellStyle name="Normal 58 2 2 2" xfId="39221" xr:uid="{00000000-0005-0000-0000-000062990000}"/>
    <cellStyle name="Normal 58 2 2 2 2" xfId="39222" xr:uid="{00000000-0005-0000-0000-000063990000}"/>
    <cellStyle name="Normal 58 2 2 2 2 2" xfId="39223" xr:uid="{00000000-0005-0000-0000-000064990000}"/>
    <cellStyle name="Normal 58 2 2 2 2 2 2" xfId="39224" xr:uid="{00000000-0005-0000-0000-000065990000}"/>
    <cellStyle name="Normal 58 2 2 2 2 3" xfId="39225" xr:uid="{00000000-0005-0000-0000-000066990000}"/>
    <cellStyle name="Normal 58 2 2 2 3" xfId="39226" xr:uid="{00000000-0005-0000-0000-000067990000}"/>
    <cellStyle name="Normal 58 2 2 2 3 2" xfId="39227" xr:uid="{00000000-0005-0000-0000-000068990000}"/>
    <cellStyle name="Normal 58 2 2 2 3 2 2" xfId="39228" xr:uid="{00000000-0005-0000-0000-000069990000}"/>
    <cellStyle name="Normal 58 2 2 2 3 3" xfId="39229" xr:uid="{00000000-0005-0000-0000-00006A990000}"/>
    <cellStyle name="Normal 58 2 2 2 4" xfId="39230" xr:uid="{00000000-0005-0000-0000-00006B990000}"/>
    <cellStyle name="Normal 58 2 2 2 4 2" xfId="39231" xr:uid="{00000000-0005-0000-0000-00006C990000}"/>
    <cellStyle name="Normal 58 2 2 2 5" xfId="39232" xr:uid="{00000000-0005-0000-0000-00006D990000}"/>
    <cellStyle name="Normal 58 2 2 2_Lcc_inputs" xfId="39233" xr:uid="{00000000-0005-0000-0000-00006E990000}"/>
    <cellStyle name="Normal 58 2 2 3" xfId="39234" xr:uid="{00000000-0005-0000-0000-00006F990000}"/>
    <cellStyle name="Normal 58 2 2 3 2" xfId="39235" xr:uid="{00000000-0005-0000-0000-000070990000}"/>
    <cellStyle name="Normal 58 2 2 3 2 2" xfId="39236" xr:uid="{00000000-0005-0000-0000-000071990000}"/>
    <cellStyle name="Normal 58 2 2 3 2 3" xfId="39237" xr:uid="{00000000-0005-0000-0000-000072990000}"/>
    <cellStyle name="Normal 58 2 2 3 3" xfId="39238" xr:uid="{00000000-0005-0000-0000-000073990000}"/>
    <cellStyle name="Normal 58 2 2 3 4" xfId="39239" xr:uid="{00000000-0005-0000-0000-000074990000}"/>
    <cellStyle name="Normal 58 2 2 3_Lcc_inputs" xfId="39240" xr:uid="{00000000-0005-0000-0000-000075990000}"/>
    <cellStyle name="Normal 58 2 2 4" xfId="39241" xr:uid="{00000000-0005-0000-0000-000076990000}"/>
    <cellStyle name="Normal 58 2 2 4 2" xfId="39242" xr:uid="{00000000-0005-0000-0000-000077990000}"/>
    <cellStyle name="Normal 58 2 2 4 2 2" xfId="39243" xr:uid="{00000000-0005-0000-0000-000078990000}"/>
    <cellStyle name="Normal 58 2 2 4 3" xfId="39244" xr:uid="{00000000-0005-0000-0000-000079990000}"/>
    <cellStyle name="Normal 58 2 2 5" xfId="39245" xr:uid="{00000000-0005-0000-0000-00007A990000}"/>
    <cellStyle name="Normal 58 2 2 5 2" xfId="39246" xr:uid="{00000000-0005-0000-0000-00007B990000}"/>
    <cellStyle name="Normal 58 2 2 6" xfId="39247" xr:uid="{00000000-0005-0000-0000-00007C990000}"/>
    <cellStyle name="Normal 58 2 2 7" xfId="39248" xr:uid="{00000000-0005-0000-0000-00007D990000}"/>
    <cellStyle name="Normal 58 2 2 8" xfId="39249" xr:uid="{00000000-0005-0000-0000-00007E990000}"/>
    <cellStyle name="Normal 58 2 2_Lcc_inputs" xfId="39250" xr:uid="{00000000-0005-0000-0000-00007F990000}"/>
    <cellStyle name="Normal 58 2 3" xfId="39251" xr:uid="{00000000-0005-0000-0000-000080990000}"/>
    <cellStyle name="Normal 58 2 3 2" xfId="39252" xr:uid="{00000000-0005-0000-0000-000081990000}"/>
    <cellStyle name="Normal 58 2 3 2 2" xfId="39253" xr:uid="{00000000-0005-0000-0000-000082990000}"/>
    <cellStyle name="Normal 58 2 3 2 2 2" xfId="39254" xr:uid="{00000000-0005-0000-0000-000083990000}"/>
    <cellStyle name="Normal 58 2 3 2 2 3" xfId="39255" xr:uid="{00000000-0005-0000-0000-000084990000}"/>
    <cellStyle name="Normal 58 2 3 2 3" xfId="39256" xr:uid="{00000000-0005-0000-0000-000085990000}"/>
    <cellStyle name="Normal 58 2 3 2 4" xfId="39257" xr:uid="{00000000-0005-0000-0000-000086990000}"/>
    <cellStyle name="Normal 58 2 3 2_Lcc_inputs" xfId="39258" xr:uid="{00000000-0005-0000-0000-000087990000}"/>
    <cellStyle name="Normal 58 2 3 3" xfId="39259" xr:uid="{00000000-0005-0000-0000-000088990000}"/>
    <cellStyle name="Normal 58 2 3 3 2" xfId="39260" xr:uid="{00000000-0005-0000-0000-000089990000}"/>
    <cellStyle name="Normal 58 2 3 3 2 2" xfId="39261" xr:uid="{00000000-0005-0000-0000-00008A990000}"/>
    <cellStyle name="Normal 58 2 3 3 3" xfId="39262" xr:uid="{00000000-0005-0000-0000-00008B990000}"/>
    <cellStyle name="Normal 58 2 3 4" xfId="39263" xr:uid="{00000000-0005-0000-0000-00008C990000}"/>
    <cellStyle name="Normal 58 2 3 4 2" xfId="39264" xr:uid="{00000000-0005-0000-0000-00008D990000}"/>
    <cellStyle name="Normal 58 2 3 5" xfId="39265" xr:uid="{00000000-0005-0000-0000-00008E990000}"/>
    <cellStyle name="Normal 58 2 3 6" xfId="39266" xr:uid="{00000000-0005-0000-0000-00008F990000}"/>
    <cellStyle name="Normal 58 2 3 7" xfId="39267" xr:uid="{00000000-0005-0000-0000-000090990000}"/>
    <cellStyle name="Normal 58 2 3_Lcc_inputs" xfId="39268" xr:uid="{00000000-0005-0000-0000-000091990000}"/>
    <cellStyle name="Normal 58 2 4" xfId="39269" xr:uid="{00000000-0005-0000-0000-000092990000}"/>
    <cellStyle name="Normal 58 2 4 2" xfId="39270" xr:uid="{00000000-0005-0000-0000-000093990000}"/>
    <cellStyle name="Normal 58 2 4 2 2" xfId="39271" xr:uid="{00000000-0005-0000-0000-000094990000}"/>
    <cellStyle name="Normal 58 2 4 2 3" xfId="39272" xr:uid="{00000000-0005-0000-0000-000095990000}"/>
    <cellStyle name="Normal 58 2 4 3" xfId="39273" xr:uid="{00000000-0005-0000-0000-000096990000}"/>
    <cellStyle name="Normal 58 2 4 3 2" xfId="39274" xr:uid="{00000000-0005-0000-0000-000097990000}"/>
    <cellStyle name="Normal 58 2 4 4" xfId="39275" xr:uid="{00000000-0005-0000-0000-000098990000}"/>
    <cellStyle name="Normal 58 2 4 5" xfId="39276" xr:uid="{00000000-0005-0000-0000-000099990000}"/>
    <cellStyle name="Normal 58 2 4_Lcc_inputs" xfId="39277" xr:uid="{00000000-0005-0000-0000-00009A990000}"/>
    <cellStyle name="Normal 58 2 5" xfId="39278" xr:uid="{00000000-0005-0000-0000-00009B990000}"/>
    <cellStyle name="Normal 58 2 5 2" xfId="39279" xr:uid="{00000000-0005-0000-0000-00009C990000}"/>
    <cellStyle name="Normal 58 2 5 2 2" xfId="39280" xr:uid="{00000000-0005-0000-0000-00009D990000}"/>
    <cellStyle name="Normal 58 2 5 2 3" xfId="39281" xr:uid="{00000000-0005-0000-0000-00009E990000}"/>
    <cellStyle name="Normal 58 2 5 3" xfId="39282" xr:uid="{00000000-0005-0000-0000-00009F990000}"/>
    <cellStyle name="Normal 58 2 5 3 2" xfId="39283" xr:uid="{00000000-0005-0000-0000-0000A0990000}"/>
    <cellStyle name="Normal 58 2 5 4" xfId="39284" xr:uid="{00000000-0005-0000-0000-0000A1990000}"/>
    <cellStyle name="Normal 58 2 5 5" xfId="39285" xr:uid="{00000000-0005-0000-0000-0000A2990000}"/>
    <cellStyle name="Normal 58 2 5_Lcc_inputs" xfId="39286" xr:uid="{00000000-0005-0000-0000-0000A3990000}"/>
    <cellStyle name="Normal 58 2 6" xfId="39287" xr:uid="{00000000-0005-0000-0000-0000A4990000}"/>
    <cellStyle name="Normal 58 2 6 2" xfId="39288" xr:uid="{00000000-0005-0000-0000-0000A5990000}"/>
    <cellStyle name="Normal 58 2 6 2 2" xfId="39289" xr:uid="{00000000-0005-0000-0000-0000A6990000}"/>
    <cellStyle name="Normal 58 2 6 3" xfId="39290" xr:uid="{00000000-0005-0000-0000-0000A7990000}"/>
    <cellStyle name="Normal 58 2 6 4" xfId="39291" xr:uid="{00000000-0005-0000-0000-0000A8990000}"/>
    <cellStyle name="Normal 58 2 6_Lcc_inputs" xfId="39292" xr:uid="{00000000-0005-0000-0000-0000A9990000}"/>
    <cellStyle name="Normal 58 2 7" xfId="39293" xr:uid="{00000000-0005-0000-0000-0000AA990000}"/>
    <cellStyle name="Normal 58 2 7 2" xfId="39294" xr:uid="{00000000-0005-0000-0000-0000AB990000}"/>
    <cellStyle name="Normal 58 2 7 3" xfId="39295" xr:uid="{00000000-0005-0000-0000-0000AC990000}"/>
    <cellStyle name="Normal 58 2 8" xfId="39296" xr:uid="{00000000-0005-0000-0000-0000AD990000}"/>
    <cellStyle name="Normal 58 2 8 2" xfId="39297" xr:uid="{00000000-0005-0000-0000-0000AE990000}"/>
    <cellStyle name="Normal 58 2 9" xfId="39298" xr:uid="{00000000-0005-0000-0000-0000AF990000}"/>
    <cellStyle name="Normal 58 2_Lcc_inputs" xfId="39299" xr:uid="{00000000-0005-0000-0000-0000B0990000}"/>
    <cellStyle name="Normal 58 3" xfId="39300" xr:uid="{00000000-0005-0000-0000-0000B1990000}"/>
    <cellStyle name="Normal 58 3 2" xfId="39301" xr:uid="{00000000-0005-0000-0000-0000B2990000}"/>
    <cellStyle name="Normal 58 3 2 2" xfId="39302" xr:uid="{00000000-0005-0000-0000-0000B3990000}"/>
    <cellStyle name="Normal 58 3 2 2 2" xfId="39303" xr:uid="{00000000-0005-0000-0000-0000B4990000}"/>
    <cellStyle name="Normal 58 3 2 2 2 2" xfId="39304" xr:uid="{00000000-0005-0000-0000-0000B5990000}"/>
    <cellStyle name="Normal 58 3 2 2 2 2 2" xfId="39305" xr:uid="{00000000-0005-0000-0000-0000B6990000}"/>
    <cellStyle name="Normal 58 3 2 2 2 3" xfId="39306" xr:uid="{00000000-0005-0000-0000-0000B7990000}"/>
    <cellStyle name="Normal 58 3 2 2 3" xfId="39307" xr:uid="{00000000-0005-0000-0000-0000B8990000}"/>
    <cellStyle name="Normal 58 3 2 2 3 2" xfId="39308" xr:uid="{00000000-0005-0000-0000-0000B9990000}"/>
    <cellStyle name="Normal 58 3 2 2 3 2 2" xfId="39309" xr:uid="{00000000-0005-0000-0000-0000BA990000}"/>
    <cellStyle name="Normal 58 3 2 2 3 3" xfId="39310" xr:uid="{00000000-0005-0000-0000-0000BB990000}"/>
    <cellStyle name="Normal 58 3 2 2 4" xfId="39311" xr:uid="{00000000-0005-0000-0000-0000BC990000}"/>
    <cellStyle name="Normal 58 3 2 2 4 2" xfId="39312" xr:uid="{00000000-0005-0000-0000-0000BD990000}"/>
    <cellStyle name="Normal 58 3 2 2 5" xfId="39313" xr:uid="{00000000-0005-0000-0000-0000BE990000}"/>
    <cellStyle name="Normal 58 3 2 2_Lcc_inputs" xfId="39314" xr:uid="{00000000-0005-0000-0000-0000BF990000}"/>
    <cellStyle name="Normal 58 3 2 3" xfId="39315" xr:uid="{00000000-0005-0000-0000-0000C0990000}"/>
    <cellStyle name="Normal 58 3 2 3 2" xfId="39316" xr:uid="{00000000-0005-0000-0000-0000C1990000}"/>
    <cellStyle name="Normal 58 3 2 3 2 2" xfId="39317" xr:uid="{00000000-0005-0000-0000-0000C2990000}"/>
    <cellStyle name="Normal 58 3 2 3 2 3" xfId="39318" xr:uid="{00000000-0005-0000-0000-0000C3990000}"/>
    <cellStyle name="Normal 58 3 2 3 3" xfId="39319" xr:uid="{00000000-0005-0000-0000-0000C4990000}"/>
    <cellStyle name="Normal 58 3 2 3 4" xfId="39320" xr:uid="{00000000-0005-0000-0000-0000C5990000}"/>
    <cellStyle name="Normal 58 3 2 3_Lcc_inputs" xfId="39321" xr:uid="{00000000-0005-0000-0000-0000C6990000}"/>
    <cellStyle name="Normal 58 3 2 4" xfId="39322" xr:uid="{00000000-0005-0000-0000-0000C7990000}"/>
    <cellStyle name="Normal 58 3 2 4 2" xfId="39323" xr:uid="{00000000-0005-0000-0000-0000C8990000}"/>
    <cellStyle name="Normal 58 3 2 4 2 2" xfId="39324" xr:uid="{00000000-0005-0000-0000-0000C9990000}"/>
    <cellStyle name="Normal 58 3 2 4 3" xfId="39325" xr:uid="{00000000-0005-0000-0000-0000CA990000}"/>
    <cellStyle name="Normal 58 3 2 5" xfId="39326" xr:uid="{00000000-0005-0000-0000-0000CB990000}"/>
    <cellStyle name="Normal 58 3 2 5 2" xfId="39327" xr:uid="{00000000-0005-0000-0000-0000CC990000}"/>
    <cellStyle name="Normal 58 3 2 6" xfId="39328" xr:uid="{00000000-0005-0000-0000-0000CD990000}"/>
    <cellStyle name="Normal 58 3 2 7" xfId="39329" xr:uid="{00000000-0005-0000-0000-0000CE990000}"/>
    <cellStyle name="Normal 58 3 2 8" xfId="39330" xr:uid="{00000000-0005-0000-0000-0000CF990000}"/>
    <cellStyle name="Normal 58 3 2_Lcc_inputs" xfId="39331" xr:uid="{00000000-0005-0000-0000-0000D0990000}"/>
    <cellStyle name="Normal 58 3 3" xfId="39332" xr:uid="{00000000-0005-0000-0000-0000D1990000}"/>
    <cellStyle name="Normal 58 3 3 2" xfId="39333" xr:uid="{00000000-0005-0000-0000-0000D2990000}"/>
    <cellStyle name="Normal 58 3 3 2 2" xfId="39334" xr:uid="{00000000-0005-0000-0000-0000D3990000}"/>
    <cellStyle name="Normal 58 3 3 2 2 2" xfId="39335" xr:uid="{00000000-0005-0000-0000-0000D4990000}"/>
    <cellStyle name="Normal 58 3 3 2 2 3" xfId="39336" xr:uid="{00000000-0005-0000-0000-0000D5990000}"/>
    <cellStyle name="Normal 58 3 3 2 3" xfId="39337" xr:uid="{00000000-0005-0000-0000-0000D6990000}"/>
    <cellStyle name="Normal 58 3 3 2 4" xfId="39338" xr:uid="{00000000-0005-0000-0000-0000D7990000}"/>
    <cellStyle name="Normal 58 3 3 2_Lcc_inputs" xfId="39339" xr:uid="{00000000-0005-0000-0000-0000D8990000}"/>
    <cellStyle name="Normal 58 3 3 3" xfId="39340" xr:uid="{00000000-0005-0000-0000-0000D9990000}"/>
    <cellStyle name="Normal 58 3 3 3 2" xfId="39341" xr:uid="{00000000-0005-0000-0000-0000DA990000}"/>
    <cellStyle name="Normal 58 3 3 3 2 2" xfId="39342" xr:uid="{00000000-0005-0000-0000-0000DB990000}"/>
    <cellStyle name="Normal 58 3 3 3 3" xfId="39343" xr:uid="{00000000-0005-0000-0000-0000DC990000}"/>
    <cellStyle name="Normal 58 3 3 4" xfId="39344" xr:uid="{00000000-0005-0000-0000-0000DD990000}"/>
    <cellStyle name="Normal 58 3 3 4 2" xfId="39345" xr:uid="{00000000-0005-0000-0000-0000DE990000}"/>
    <cellStyle name="Normal 58 3 3 5" xfId="39346" xr:uid="{00000000-0005-0000-0000-0000DF990000}"/>
    <cellStyle name="Normal 58 3 3 6" xfId="39347" xr:uid="{00000000-0005-0000-0000-0000E0990000}"/>
    <cellStyle name="Normal 58 3 3 7" xfId="39348" xr:uid="{00000000-0005-0000-0000-0000E1990000}"/>
    <cellStyle name="Normal 58 3 3_Lcc_inputs" xfId="39349" xr:uid="{00000000-0005-0000-0000-0000E2990000}"/>
    <cellStyle name="Normal 58 3 4" xfId="39350" xr:uid="{00000000-0005-0000-0000-0000E3990000}"/>
    <cellStyle name="Normal 58 3 4 2" xfId="39351" xr:uid="{00000000-0005-0000-0000-0000E4990000}"/>
    <cellStyle name="Normal 58 3 4 2 2" xfId="39352" xr:uid="{00000000-0005-0000-0000-0000E5990000}"/>
    <cellStyle name="Normal 58 3 4 2 3" xfId="39353" xr:uid="{00000000-0005-0000-0000-0000E6990000}"/>
    <cellStyle name="Normal 58 3 4 3" xfId="39354" xr:uid="{00000000-0005-0000-0000-0000E7990000}"/>
    <cellStyle name="Normal 58 3 4 3 2" xfId="39355" xr:uid="{00000000-0005-0000-0000-0000E8990000}"/>
    <cellStyle name="Normal 58 3 4 4" xfId="39356" xr:uid="{00000000-0005-0000-0000-0000E9990000}"/>
    <cellStyle name="Normal 58 3 4 5" xfId="39357" xr:uid="{00000000-0005-0000-0000-0000EA990000}"/>
    <cellStyle name="Normal 58 3 4_Lcc_inputs" xfId="39358" xr:uid="{00000000-0005-0000-0000-0000EB990000}"/>
    <cellStyle name="Normal 58 3 5" xfId="39359" xr:uid="{00000000-0005-0000-0000-0000EC990000}"/>
    <cellStyle name="Normal 58 3 5 2" xfId="39360" xr:uid="{00000000-0005-0000-0000-0000ED990000}"/>
    <cellStyle name="Normal 58 3 5 2 2" xfId="39361" xr:uid="{00000000-0005-0000-0000-0000EE990000}"/>
    <cellStyle name="Normal 58 3 5 2 3" xfId="39362" xr:uid="{00000000-0005-0000-0000-0000EF990000}"/>
    <cellStyle name="Normal 58 3 5 3" xfId="39363" xr:uid="{00000000-0005-0000-0000-0000F0990000}"/>
    <cellStyle name="Normal 58 3 5 4" xfId="39364" xr:uid="{00000000-0005-0000-0000-0000F1990000}"/>
    <cellStyle name="Normal 58 3 5_Lcc_inputs" xfId="39365" xr:uid="{00000000-0005-0000-0000-0000F2990000}"/>
    <cellStyle name="Normal 58 3 6" xfId="39366" xr:uid="{00000000-0005-0000-0000-0000F3990000}"/>
    <cellStyle name="Normal 58 3 6 2" xfId="39367" xr:uid="{00000000-0005-0000-0000-0000F4990000}"/>
    <cellStyle name="Normal 58 3 6 3" xfId="39368" xr:uid="{00000000-0005-0000-0000-0000F5990000}"/>
    <cellStyle name="Normal 58 3 7" xfId="39369" xr:uid="{00000000-0005-0000-0000-0000F6990000}"/>
    <cellStyle name="Normal 58 3 7 2" xfId="39370" xr:uid="{00000000-0005-0000-0000-0000F7990000}"/>
    <cellStyle name="Normal 58 3 8" xfId="39371" xr:uid="{00000000-0005-0000-0000-0000F8990000}"/>
    <cellStyle name="Normal 58 3 9" xfId="39372" xr:uid="{00000000-0005-0000-0000-0000F9990000}"/>
    <cellStyle name="Normal 58 3_Lcc_inputs" xfId="39373" xr:uid="{00000000-0005-0000-0000-0000FA990000}"/>
    <cellStyle name="Normal 58 4" xfId="39374" xr:uid="{00000000-0005-0000-0000-0000FB990000}"/>
    <cellStyle name="Normal 58 4 2" xfId="39375" xr:uid="{00000000-0005-0000-0000-0000FC990000}"/>
    <cellStyle name="Normal 58 4 2 2" xfId="39376" xr:uid="{00000000-0005-0000-0000-0000FD990000}"/>
    <cellStyle name="Normal 58 4 2 2 2" xfId="39377" xr:uid="{00000000-0005-0000-0000-0000FE990000}"/>
    <cellStyle name="Normal 58 4 2 2 2 2" xfId="39378" xr:uid="{00000000-0005-0000-0000-0000FF990000}"/>
    <cellStyle name="Normal 58 4 2 2 2 2 2" xfId="39379" xr:uid="{00000000-0005-0000-0000-0000009A0000}"/>
    <cellStyle name="Normal 58 4 2 2 2 3" xfId="39380" xr:uid="{00000000-0005-0000-0000-0000019A0000}"/>
    <cellStyle name="Normal 58 4 2 2 3" xfId="39381" xr:uid="{00000000-0005-0000-0000-0000029A0000}"/>
    <cellStyle name="Normal 58 4 2 2 3 2" xfId="39382" xr:uid="{00000000-0005-0000-0000-0000039A0000}"/>
    <cellStyle name="Normal 58 4 2 2 3 2 2" xfId="39383" xr:uid="{00000000-0005-0000-0000-0000049A0000}"/>
    <cellStyle name="Normal 58 4 2 2 3 3" xfId="39384" xr:uid="{00000000-0005-0000-0000-0000059A0000}"/>
    <cellStyle name="Normal 58 4 2 2 4" xfId="39385" xr:uid="{00000000-0005-0000-0000-0000069A0000}"/>
    <cellStyle name="Normal 58 4 2 2 4 2" xfId="39386" xr:uid="{00000000-0005-0000-0000-0000079A0000}"/>
    <cellStyle name="Normal 58 4 2 2 5" xfId="39387" xr:uid="{00000000-0005-0000-0000-0000089A0000}"/>
    <cellStyle name="Normal 58 4 2 2_Lcc_inputs" xfId="39388" xr:uid="{00000000-0005-0000-0000-0000099A0000}"/>
    <cellStyle name="Normal 58 4 2 3" xfId="39389" xr:uid="{00000000-0005-0000-0000-00000A9A0000}"/>
    <cellStyle name="Normal 58 4 2 3 2" xfId="39390" xr:uid="{00000000-0005-0000-0000-00000B9A0000}"/>
    <cellStyle name="Normal 58 4 2 3 2 2" xfId="39391" xr:uid="{00000000-0005-0000-0000-00000C9A0000}"/>
    <cellStyle name="Normal 58 4 2 3 2 3" xfId="39392" xr:uid="{00000000-0005-0000-0000-00000D9A0000}"/>
    <cellStyle name="Normal 58 4 2 3 3" xfId="39393" xr:uid="{00000000-0005-0000-0000-00000E9A0000}"/>
    <cellStyle name="Normal 58 4 2 3 4" xfId="39394" xr:uid="{00000000-0005-0000-0000-00000F9A0000}"/>
    <cellStyle name="Normal 58 4 2 3_Lcc_inputs" xfId="39395" xr:uid="{00000000-0005-0000-0000-0000109A0000}"/>
    <cellStyle name="Normal 58 4 2 4" xfId="39396" xr:uid="{00000000-0005-0000-0000-0000119A0000}"/>
    <cellStyle name="Normal 58 4 2 4 2" xfId="39397" xr:uid="{00000000-0005-0000-0000-0000129A0000}"/>
    <cellStyle name="Normal 58 4 2 4 2 2" xfId="39398" xr:uid="{00000000-0005-0000-0000-0000139A0000}"/>
    <cellStyle name="Normal 58 4 2 4 3" xfId="39399" xr:uid="{00000000-0005-0000-0000-0000149A0000}"/>
    <cellStyle name="Normal 58 4 2 5" xfId="39400" xr:uid="{00000000-0005-0000-0000-0000159A0000}"/>
    <cellStyle name="Normal 58 4 2 5 2" xfId="39401" xr:uid="{00000000-0005-0000-0000-0000169A0000}"/>
    <cellStyle name="Normal 58 4 2 6" xfId="39402" xr:uid="{00000000-0005-0000-0000-0000179A0000}"/>
    <cellStyle name="Normal 58 4 2 7" xfId="39403" xr:uid="{00000000-0005-0000-0000-0000189A0000}"/>
    <cellStyle name="Normal 58 4 2 8" xfId="39404" xr:uid="{00000000-0005-0000-0000-0000199A0000}"/>
    <cellStyle name="Normal 58 4 2_Lcc_inputs" xfId="39405" xr:uid="{00000000-0005-0000-0000-00001A9A0000}"/>
    <cellStyle name="Normal 58 4 3" xfId="39406" xr:uid="{00000000-0005-0000-0000-00001B9A0000}"/>
    <cellStyle name="Normal 58 4 3 2" xfId="39407" xr:uid="{00000000-0005-0000-0000-00001C9A0000}"/>
    <cellStyle name="Normal 58 4 3 2 2" xfId="39408" xr:uid="{00000000-0005-0000-0000-00001D9A0000}"/>
    <cellStyle name="Normal 58 4 3 2 2 2" xfId="39409" xr:uid="{00000000-0005-0000-0000-00001E9A0000}"/>
    <cellStyle name="Normal 58 4 3 2 3" xfId="39410" xr:uid="{00000000-0005-0000-0000-00001F9A0000}"/>
    <cellStyle name="Normal 58 4 3 3" xfId="39411" xr:uid="{00000000-0005-0000-0000-0000209A0000}"/>
    <cellStyle name="Normal 58 4 3 3 2" xfId="39412" xr:uid="{00000000-0005-0000-0000-0000219A0000}"/>
    <cellStyle name="Normal 58 4 3 3 2 2" xfId="39413" xr:uid="{00000000-0005-0000-0000-0000229A0000}"/>
    <cellStyle name="Normal 58 4 3 3 3" xfId="39414" xr:uid="{00000000-0005-0000-0000-0000239A0000}"/>
    <cellStyle name="Normal 58 4 3 4" xfId="39415" xr:uid="{00000000-0005-0000-0000-0000249A0000}"/>
    <cellStyle name="Normal 58 4 3 4 2" xfId="39416" xr:uid="{00000000-0005-0000-0000-0000259A0000}"/>
    <cellStyle name="Normal 58 4 3 5" xfId="39417" xr:uid="{00000000-0005-0000-0000-0000269A0000}"/>
    <cellStyle name="Normal 58 4 3_Lcc_inputs" xfId="39418" xr:uid="{00000000-0005-0000-0000-0000279A0000}"/>
    <cellStyle name="Normal 58 4 4" xfId="39419" xr:uid="{00000000-0005-0000-0000-0000289A0000}"/>
    <cellStyle name="Normal 58 4 4 2" xfId="39420" xr:uid="{00000000-0005-0000-0000-0000299A0000}"/>
    <cellStyle name="Normal 58 4 4 2 2" xfId="39421" xr:uid="{00000000-0005-0000-0000-00002A9A0000}"/>
    <cellStyle name="Normal 58 4 4 2 3" xfId="39422" xr:uid="{00000000-0005-0000-0000-00002B9A0000}"/>
    <cellStyle name="Normal 58 4 4 3" xfId="39423" xr:uid="{00000000-0005-0000-0000-00002C9A0000}"/>
    <cellStyle name="Normal 58 4 4 4" xfId="39424" xr:uid="{00000000-0005-0000-0000-00002D9A0000}"/>
    <cellStyle name="Normal 58 4 4_Lcc_inputs" xfId="39425" xr:uid="{00000000-0005-0000-0000-00002E9A0000}"/>
    <cellStyle name="Normal 58 4 5" xfId="39426" xr:uid="{00000000-0005-0000-0000-00002F9A0000}"/>
    <cellStyle name="Normal 58 4 5 2" xfId="39427" xr:uid="{00000000-0005-0000-0000-0000309A0000}"/>
    <cellStyle name="Normal 58 4 5 2 2" xfId="39428" xr:uid="{00000000-0005-0000-0000-0000319A0000}"/>
    <cellStyle name="Normal 58 4 5 3" xfId="39429" xr:uid="{00000000-0005-0000-0000-0000329A0000}"/>
    <cellStyle name="Normal 58 4 6" xfId="39430" xr:uid="{00000000-0005-0000-0000-0000339A0000}"/>
    <cellStyle name="Normal 58 4 6 2" xfId="39431" xr:uid="{00000000-0005-0000-0000-0000349A0000}"/>
    <cellStyle name="Normal 58 4 7" xfId="39432" xr:uid="{00000000-0005-0000-0000-0000359A0000}"/>
    <cellStyle name="Normal 58 4 8" xfId="39433" xr:uid="{00000000-0005-0000-0000-0000369A0000}"/>
    <cellStyle name="Normal 58 4 9" xfId="39434" xr:uid="{00000000-0005-0000-0000-0000379A0000}"/>
    <cellStyle name="Normal 58 4_Lcc_inputs" xfId="39435" xr:uid="{00000000-0005-0000-0000-0000389A0000}"/>
    <cellStyle name="Normal 58 5" xfId="39436" xr:uid="{00000000-0005-0000-0000-0000399A0000}"/>
    <cellStyle name="Normal 58 5 2" xfId="39437" xr:uid="{00000000-0005-0000-0000-00003A9A0000}"/>
    <cellStyle name="Normal 58 5 2 2" xfId="39438" xr:uid="{00000000-0005-0000-0000-00003B9A0000}"/>
    <cellStyle name="Normal 58 5 2 2 2" xfId="39439" xr:uid="{00000000-0005-0000-0000-00003C9A0000}"/>
    <cellStyle name="Normal 58 5 2 2 2 2" xfId="39440" xr:uid="{00000000-0005-0000-0000-00003D9A0000}"/>
    <cellStyle name="Normal 58 5 2 2 2 2 2" xfId="39441" xr:uid="{00000000-0005-0000-0000-00003E9A0000}"/>
    <cellStyle name="Normal 58 5 2 2 2 3" xfId="39442" xr:uid="{00000000-0005-0000-0000-00003F9A0000}"/>
    <cellStyle name="Normal 58 5 2 2 3" xfId="39443" xr:uid="{00000000-0005-0000-0000-0000409A0000}"/>
    <cellStyle name="Normal 58 5 2 2 3 2" xfId="39444" xr:uid="{00000000-0005-0000-0000-0000419A0000}"/>
    <cellStyle name="Normal 58 5 2 2 3 2 2" xfId="39445" xr:uid="{00000000-0005-0000-0000-0000429A0000}"/>
    <cellStyle name="Normal 58 5 2 2 3 3" xfId="39446" xr:uid="{00000000-0005-0000-0000-0000439A0000}"/>
    <cellStyle name="Normal 58 5 2 2 4" xfId="39447" xr:uid="{00000000-0005-0000-0000-0000449A0000}"/>
    <cellStyle name="Normal 58 5 2 2 4 2" xfId="39448" xr:uid="{00000000-0005-0000-0000-0000459A0000}"/>
    <cellStyle name="Normal 58 5 2 2 5" xfId="39449" xr:uid="{00000000-0005-0000-0000-0000469A0000}"/>
    <cellStyle name="Normal 58 5 2 2_Lcc_inputs" xfId="39450" xr:uid="{00000000-0005-0000-0000-0000479A0000}"/>
    <cellStyle name="Normal 58 5 2 3" xfId="39451" xr:uid="{00000000-0005-0000-0000-0000489A0000}"/>
    <cellStyle name="Normal 58 5 2 3 2" xfId="39452" xr:uid="{00000000-0005-0000-0000-0000499A0000}"/>
    <cellStyle name="Normal 58 5 2 3 2 2" xfId="39453" xr:uid="{00000000-0005-0000-0000-00004A9A0000}"/>
    <cellStyle name="Normal 58 5 2 3 2 3" xfId="39454" xr:uid="{00000000-0005-0000-0000-00004B9A0000}"/>
    <cellStyle name="Normal 58 5 2 3 3" xfId="39455" xr:uid="{00000000-0005-0000-0000-00004C9A0000}"/>
    <cellStyle name="Normal 58 5 2 3 4" xfId="39456" xr:uid="{00000000-0005-0000-0000-00004D9A0000}"/>
    <cellStyle name="Normal 58 5 2 3_Lcc_inputs" xfId="39457" xr:uid="{00000000-0005-0000-0000-00004E9A0000}"/>
    <cellStyle name="Normal 58 5 2 4" xfId="39458" xr:uid="{00000000-0005-0000-0000-00004F9A0000}"/>
    <cellStyle name="Normal 58 5 2 4 2" xfId="39459" xr:uid="{00000000-0005-0000-0000-0000509A0000}"/>
    <cellStyle name="Normal 58 5 2 4 2 2" xfId="39460" xr:uid="{00000000-0005-0000-0000-0000519A0000}"/>
    <cellStyle name="Normal 58 5 2 4 3" xfId="39461" xr:uid="{00000000-0005-0000-0000-0000529A0000}"/>
    <cellStyle name="Normal 58 5 2 5" xfId="39462" xr:uid="{00000000-0005-0000-0000-0000539A0000}"/>
    <cellStyle name="Normal 58 5 2 5 2" xfId="39463" xr:uid="{00000000-0005-0000-0000-0000549A0000}"/>
    <cellStyle name="Normal 58 5 2 6" xfId="39464" xr:uid="{00000000-0005-0000-0000-0000559A0000}"/>
    <cellStyle name="Normal 58 5 2 7" xfId="39465" xr:uid="{00000000-0005-0000-0000-0000569A0000}"/>
    <cellStyle name="Normal 58 5 2 8" xfId="39466" xr:uid="{00000000-0005-0000-0000-0000579A0000}"/>
    <cellStyle name="Normal 58 5 2_Lcc_inputs" xfId="39467" xr:uid="{00000000-0005-0000-0000-0000589A0000}"/>
    <cellStyle name="Normal 58 5 3" xfId="39468" xr:uid="{00000000-0005-0000-0000-0000599A0000}"/>
    <cellStyle name="Normal 58 5 3 2" xfId="39469" xr:uid="{00000000-0005-0000-0000-00005A9A0000}"/>
    <cellStyle name="Normal 58 5 3 2 2" xfId="39470" xr:uid="{00000000-0005-0000-0000-00005B9A0000}"/>
    <cellStyle name="Normal 58 5 3 2 2 2" xfId="39471" xr:uid="{00000000-0005-0000-0000-00005C9A0000}"/>
    <cellStyle name="Normal 58 5 3 2 3" xfId="39472" xr:uid="{00000000-0005-0000-0000-00005D9A0000}"/>
    <cellStyle name="Normal 58 5 3 3" xfId="39473" xr:uid="{00000000-0005-0000-0000-00005E9A0000}"/>
    <cellStyle name="Normal 58 5 3 3 2" xfId="39474" xr:uid="{00000000-0005-0000-0000-00005F9A0000}"/>
    <cellStyle name="Normal 58 5 3 3 2 2" xfId="39475" xr:uid="{00000000-0005-0000-0000-0000609A0000}"/>
    <cellStyle name="Normal 58 5 3 3 3" xfId="39476" xr:uid="{00000000-0005-0000-0000-0000619A0000}"/>
    <cellStyle name="Normal 58 5 3 4" xfId="39477" xr:uid="{00000000-0005-0000-0000-0000629A0000}"/>
    <cellStyle name="Normal 58 5 3 4 2" xfId="39478" xr:uid="{00000000-0005-0000-0000-0000639A0000}"/>
    <cellStyle name="Normal 58 5 3 5" xfId="39479" xr:uid="{00000000-0005-0000-0000-0000649A0000}"/>
    <cellStyle name="Normal 58 5 3_Lcc_inputs" xfId="39480" xr:uid="{00000000-0005-0000-0000-0000659A0000}"/>
    <cellStyle name="Normal 58 5 4" xfId="39481" xr:uid="{00000000-0005-0000-0000-0000669A0000}"/>
    <cellStyle name="Normal 58 5 4 2" xfId="39482" xr:uid="{00000000-0005-0000-0000-0000679A0000}"/>
    <cellStyle name="Normal 58 5 4 2 2" xfId="39483" xr:uid="{00000000-0005-0000-0000-0000689A0000}"/>
    <cellStyle name="Normal 58 5 4 2 3" xfId="39484" xr:uid="{00000000-0005-0000-0000-0000699A0000}"/>
    <cellStyle name="Normal 58 5 4 3" xfId="39485" xr:uid="{00000000-0005-0000-0000-00006A9A0000}"/>
    <cellStyle name="Normal 58 5 4 4" xfId="39486" xr:uid="{00000000-0005-0000-0000-00006B9A0000}"/>
    <cellStyle name="Normal 58 5 4_Lcc_inputs" xfId="39487" xr:uid="{00000000-0005-0000-0000-00006C9A0000}"/>
    <cellStyle name="Normal 58 5 5" xfId="39488" xr:uid="{00000000-0005-0000-0000-00006D9A0000}"/>
    <cellStyle name="Normal 58 5 5 2" xfId="39489" xr:uid="{00000000-0005-0000-0000-00006E9A0000}"/>
    <cellStyle name="Normal 58 5 5 2 2" xfId="39490" xr:uid="{00000000-0005-0000-0000-00006F9A0000}"/>
    <cellStyle name="Normal 58 5 5 3" xfId="39491" xr:uid="{00000000-0005-0000-0000-0000709A0000}"/>
    <cellStyle name="Normal 58 5 6" xfId="39492" xr:uid="{00000000-0005-0000-0000-0000719A0000}"/>
    <cellStyle name="Normal 58 5 6 2" xfId="39493" xr:uid="{00000000-0005-0000-0000-0000729A0000}"/>
    <cellStyle name="Normal 58 5 7" xfId="39494" xr:uid="{00000000-0005-0000-0000-0000739A0000}"/>
    <cellStyle name="Normal 58 5 8" xfId="39495" xr:uid="{00000000-0005-0000-0000-0000749A0000}"/>
    <cellStyle name="Normal 58 5 9" xfId="39496" xr:uid="{00000000-0005-0000-0000-0000759A0000}"/>
    <cellStyle name="Normal 58 5_Lcc_inputs" xfId="39497" xr:uid="{00000000-0005-0000-0000-0000769A0000}"/>
    <cellStyle name="Normal 58 6" xfId="39498" xr:uid="{00000000-0005-0000-0000-0000779A0000}"/>
    <cellStyle name="Normal 58 6 2" xfId="39499" xr:uid="{00000000-0005-0000-0000-0000789A0000}"/>
    <cellStyle name="Normal 58 6 2 2" xfId="39500" xr:uid="{00000000-0005-0000-0000-0000799A0000}"/>
    <cellStyle name="Normal 58 6 2 2 2" xfId="39501" xr:uid="{00000000-0005-0000-0000-00007A9A0000}"/>
    <cellStyle name="Normal 58 6 2 2 2 2" xfId="39502" xr:uid="{00000000-0005-0000-0000-00007B9A0000}"/>
    <cellStyle name="Normal 58 6 2 2 2 2 2" xfId="39503" xr:uid="{00000000-0005-0000-0000-00007C9A0000}"/>
    <cellStyle name="Normal 58 6 2 2 2 3" xfId="39504" xr:uid="{00000000-0005-0000-0000-00007D9A0000}"/>
    <cellStyle name="Normal 58 6 2 2 3" xfId="39505" xr:uid="{00000000-0005-0000-0000-00007E9A0000}"/>
    <cellStyle name="Normal 58 6 2 2 3 2" xfId="39506" xr:uid="{00000000-0005-0000-0000-00007F9A0000}"/>
    <cellStyle name="Normal 58 6 2 2 3 2 2" xfId="39507" xr:uid="{00000000-0005-0000-0000-0000809A0000}"/>
    <cellStyle name="Normal 58 6 2 2 3 3" xfId="39508" xr:uid="{00000000-0005-0000-0000-0000819A0000}"/>
    <cellStyle name="Normal 58 6 2 2 4" xfId="39509" xr:uid="{00000000-0005-0000-0000-0000829A0000}"/>
    <cellStyle name="Normal 58 6 2 2 4 2" xfId="39510" xr:uid="{00000000-0005-0000-0000-0000839A0000}"/>
    <cellStyle name="Normal 58 6 2 2 5" xfId="39511" xr:uid="{00000000-0005-0000-0000-0000849A0000}"/>
    <cellStyle name="Normal 58 6 2 2_Lcc_inputs" xfId="39512" xr:uid="{00000000-0005-0000-0000-0000859A0000}"/>
    <cellStyle name="Normal 58 6 2 3" xfId="39513" xr:uid="{00000000-0005-0000-0000-0000869A0000}"/>
    <cellStyle name="Normal 58 6 2 3 2" xfId="39514" xr:uid="{00000000-0005-0000-0000-0000879A0000}"/>
    <cellStyle name="Normal 58 6 2 3 2 2" xfId="39515" xr:uid="{00000000-0005-0000-0000-0000889A0000}"/>
    <cellStyle name="Normal 58 6 2 3 2 3" xfId="39516" xr:uid="{00000000-0005-0000-0000-0000899A0000}"/>
    <cellStyle name="Normal 58 6 2 3 3" xfId="39517" xr:uid="{00000000-0005-0000-0000-00008A9A0000}"/>
    <cellStyle name="Normal 58 6 2 3 4" xfId="39518" xr:uid="{00000000-0005-0000-0000-00008B9A0000}"/>
    <cellStyle name="Normal 58 6 2 3_Lcc_inputs" xfId="39519" xr:uid="{00000000-0005-0000-0000-00008C9A0000}"/>
    <cellStyle name="Normal 58 6 2 4" xfId="39520" xr:uid="{00000000-0005-0000-0000-00008D9A0000}"/>
    <cellStyle name="Normal 58 6 2 4 2" xfId="39521" xr:uid="{00000000-0005-0000-0000-00008E9A0000}"/>
    <cellStyle name="Normal 58 6 2 4 2 2" xfId="39522" xr:uid="{00000000-0005-0000-0000-00008F9A0000}"/>
    <cellStyle name="Normal 58 6 2 4 3" xfId="39523" xr:uid="{00000000-0005-0000-0000-0000909A0000}"/>
    <cellStyle name="Normal 58 6 2 5" xfId="39524" xr:uid="{00000000-0005-0000-0000-0000919A0000}"/>
    <cellStyle name="Normal 58 6 2 5 2" xfId="39525" xr:uid="{00000000-0005-0000-0000-0000929A0000}"/>
    <cellStyle name="Normal 58 6 2 6" xfId="39526" xr:uid="{00000000-0005-0000-0000-0000939A0000}"/>
    <cellStyle name="Normal 58 6 2 7" xfId="39527" xr:uid="{00000000-0005-0000-0000-0000949A0000}"/>
    <cellStyle name="Normal 58 6 2 8" xfId="39528" xr:uid="{00000000-0005-0000-0000-0000959A0000}"/>
    <cellStyle name="Normal 58 6 2_Lcc_inputs" xfId="39529" xr:uid="{00000000-0005-0000-0000-0000969A0000}"/>
    <cellStyle name="Normal 58 6 3" xfId="39530" xr:uid="{00000000-0005-0000-0000-0000979A0000}"/>
    <cellStyle name="Normal 58 6 3 2" xfId="39531" xr:uid="{00000000-0005-0000-0000-0000989A0000}"/>
    <cellStyle name="Normal 58 6 3 2 2" xfId="39532" xr:uid="{00000000-0005-0000-0000-0000999A0000}"/>
    <cellStyle name="Normal 58 6 3 2 2 2" xfId="39533" xr:uid="{00000000-0005-0000-0000-00009A9A0000}"/>
    <cellStyle name="Normal 58 6 3 2 3" xfId="39534" xr:uid="{00000000-0005-0000-0000-00009B9A0000}"/>
    <cellStyle name="Normal 58 6 3 3" xfId="39535" xr:uid="{00000000-0005-0000-0000-00009C9A0000}"/>
    <cellStyle name="Normal 58 6 3 3 2" xfId="39536" xr:uid="{00000000-0005-0000-0000-00009D9A0000}"/>
    <cellStyle name="Normal 58 6 3 3 2 2" xfId="39537" xr:uid="{00000000-0005-0000-0000-00009E9A0000}"/>
    <cellStyle name="Normal 58 6 3 3 3" xfId="39538" xr:uid="{00000000-0005-0000-0000-00009F9A0000}"/>
    <cellStyle name="Normal 58 6 3 4" xfId="39539" xr:uid="{00000000-0005-0000-0000-0000A09A0000}"/>
    <cellStyle name="Normal 58 6 3 4 2" xfId="39540" xr:uid="{00000000-0005-0000-0000-0000A19A0000}"/>
    <cellStyle name="Normal 58 6 3 5" xfId="39541" xr:uid="{00000000-0005-0000-0000-0000A29A0000}"/>
    <cellStyle name="Normal 58 6 3_Lcc_inputs" xfId="39542" xr:uid="{00000000-0005-0000-0000-0000A39A0000}"/>
    <cellStyle name="Normal 58 6 4" xfId="39543" xr:uid="{00000000-0005-0000-0000-0000A49A0000}"/>
    <cellStyle name="Normal 58 6 4 2" xfId="39544" xr:uid="{00000000-0005-0000-0000-0000A59A0000}"/>
    <cellStyle name="Normal 58 6 4 2 2" xfId="39545" xr:uid="{00000000-0005-0000-0000-0000A69A0000}"/>
    <cellStyle name="Normal 58 6 4 2 3" xfId="39546" xr:uid="{00000000-0005-0000-0000-0000A79A0000}"/>
    <cellStyle name="Normal 58 6 4 3" xfId="39547" xr:uid="{00000000-0005-0000-0000-0000A89A0000}"/>
    <cellStyle name="Normal 58 6 4 4" xfId="39548" xr:uid="{00000000-0005-0000-0000-0000A99A0000}"/>
    <cellStyle name="Normal 58 6 4_Lcc_inputs" xfId="39549" xr:uid="{00000000-0005-0000-0000-0000AA9A0000}"/>
    <cellStyle name="Normal 58 6 5" xfId="39550" xr:uid="{00000000-0005-0000-0000-0000AB9A0000}"/>
    <cellStyle name="Normal 58 6 5 2" xfId="39551" xr:uid="{00000000-0005-0000-0000-0000AC9A0000}"/>
    <cellStyle name="Normal 58 6 5 2 2" xfId="39552" xr:uid="{00000000-0005-0000-0000-0000AD9A0000}"/>
    <cellStyle name="Normal 58 6 5 3" xfId="39553" xr:uid="{00000000-0005-0000-0000-0000AE9A0000}"/>
    <cellStyle name="Normal 58 6 6" xfId="39554" xr:uid="{00000000-0005-0000-0000-0000AF9A0000}"/>
    <cellStyle name="Normal 58 6 6 2" xfId="39555" xr:uid="{00000000-0005-0000-0000-0000B09A0000}"/>
    <cellStyle name="Normal 58 6 7" xfId="39556" xr:uid="{00000000-0005-0000-0000-0000B19A0000}"/>
    <cellStyle name="Normal 58 6 8" xfId="39557" xr:uid="{00000000-0005-0000-0000-0000B29A0000}"/>
    <cellStyle name="Normal 58 6 9" xfId="39558" xr:uid="{00000000-0005-0000-0000-0000B39A0000}"/>
    <cellStyle name="Normal 58 6_Lcc_inputs" xfId="39559" xr:uid="{00000000-0005-0000-0000-0000B49A0000}"/>
    <cellStyle name="Normal 58 7" xfId="39560" xr:uid="{00000000-0005-0000-0000-0000B59A0000}"/>
    <cellStyle name="Normal 58 7 2" xfId="39561" xr:uid="{00000000-0005-0000-0000-0000B69A0000}"/>
    <cellStyle name="Normal 58 7 2 2" xfId="39562" xr:uid="{00000000-0005-0000-0000-0000B79A0000}"/>
    <cellStyle name="Normal 58 7 2 2 2" xfId="39563" xr:uid="{00000000-0005-0000-0000-0000B89A0000}"/>
    <cellStyle name="Normal 58 7 2 2 2 2" xfId="39564" xr:uid="{00000000-0005-0000-0000-0000B99A0000}"/>
    <cellStyle name="Normal 58 7 2 2 2 2 2" xfId="39565" xr:uid="{00000000-0005-0000-0000-0000BA9A0000}"/>
    <cellStyle name="Normal 58 7 2 2 2 3" xfId="39566" xr:uid="{00000000-0005-0000-0000-0000BB9A0000}"/>
    <cellStyle name="Normal 58 7 2 2 3" xfId="39567" xr:uid="{00000000-0005-0000-0000-0000BC9A0000}"/>
    <cellStyle name="Normal 58 7 2 2 3 2" xfId="39568" xr:uid="{00000000-0005-0000-0000-0000BD9A0000}"/>
    <cellStyle name="Normal 58 7 2 2 3 2 2" xfId="39569" xr:uid="{00000000-0005-0000-0000-0000BE9A0000}"/>
    <cellStyle name="Normal 58 7 2 2 3 3" xfId="39570" xr:uid="{00000000-0005-0000-0000-0000BF9A0000}"/>
    <cellStyle name="Normal 58 7 2 2 4" xfId="39571" xr:uid="{00000000-0005-0000-0000-0000C09A0000}"/>
    <cellStyle name="Normal 58 7 2 2 4 2" xfId="39572" xr:uid="{00000000-0005-0000-0000-0000C19A0000}"/>
    <cellStyle name="Normal 58 7 2 2 5" xfId="39573" xr:uid="{00000000-0005-0000-0000-0000C29A0000}"/>
    <cellStyle name="Normal 58 7 2 2_Lcc_inputs" xfId="39574" xr:uid="{00000000-0005-0000-0000-0000C39A0000}"/>
    <cellStyle name="Normal 58 7 2 3" xfId="39575" xr:uid="{00000000-0005-0000-0000-0000C49A0000}"/>
    <cellStyle name="Normal 58 7 2 3 2" xfId="39576" xr:uid="{00000000-0005-0000-0000-0000C59A0000}"/>
    <cellStyle name="Normal 58 7 2 3 2 2" xfId="39577" xr:uid="{00000000-0005-0000-0000-0000C69A0000}"/>
    <cellStyle name="Normal 58 7 2 3 2 3" xfId="39578" xr:uid="{00000000-0005-0000-0000-0000C79A0000}"/>
    <cellStyle name="Normal 58 7 2 3 3" xfId="39579" xr:uid="{00000000-0005-0000-0000-0000C89A0000}"/>
    <cellStyle name="Normal 58 7 2 3 4" xfId="39580" xr:uid="{00000000-0005-0000-0000-0000C99A0000}"/>
    <cellStyle name="Normal 58 7 2 3_Lcc_inputs" xfId="39581" xr:uid="{00000000-0005-0000-0000-0000CA9A0000}"/>
    <cellStyle name="Normal 58 7 2 4" xfId="39582" xr:uid="{00000000-0005-0000-0000-0000CB9A0000}"/>
    <cellStyle name="Normal 58 7 2 4 2" xfId="39583" xr:uid="{00000000-0005-0000-0000-0000CC9A0000}"/>
    <cellStyle name="Normal 58 7 2 4 2 2" xfId="39584" xr:uid="{00000000-0005-0000-0000-0000CD9A0000}"/>
    <cellStyle name="Normal 58 7 2 4 3" xfId="39585" xr:uid="{00000000-0005-0000-0000-0000CE9A0000}"/>
    <cellStyle name="Normal 58 7 2 5" xfId="39586" xr:uid="{00000000-0005-0000-0000-0000CF9A0000}"/>
    <cellStyle name="Normal 58 7 2 5 2" xfId="39587" xr:uid="{00000000-0005-0000-0000-0000D09A0000}"/>
    <cellStyle name="Normal 58 7 2 6" xfId="39588" xr:uid="{00000000-0005-0000-0000-0000D19A0000}"/>
    <cellStyle name="Normal 58 7 2 7" xfId="39589" xr:uid="{00000000-0005-0000-0000-0000D29A0000}"/>
    <cellStyle name="Normal 58 7 2 8" xfId="39590" xr:uid="{00000000-0005-0000-0000-0000D39A0000}"/>
    <cellStyle name="Normal 58 7 2_Lcc_inputs" xfId="39591" xr:uid="{00000000-0005-0000-0000-0000D49A0000}"/>
    <cellStyle name="Normal 58 7 3" xfId="39592" xr:uid="{00000000-0005-0000-0000-0000D59A0000}"/>
    <cellStyle name="Normal 58 7 3 2" xfId="39593" xr:uid="{00000000-0005-0000-0000-0000D69A0000}"/>
    <cellStyle name="Normal 58 7 3 2 2" xfId="39594" xr:uid="{00000000-0005-0000-0000-0000D79A0000}"/>
    <cellStyle name="Normal 58 7 3 2 2 2" xfId="39595" xr:uid="{00000000-0005-0000-0000-0000D89A0000}"/>
    <cellStyle name="Normal 58 7 3 2 3" xfId="39596" xr:uid="{00000000-0005-0000-0000-0000D99A0000}"/>
    <cellStyle name="Normal 58 7 3 3" xfId="39597" xr:uid="{00000000-0005-0000-0000-0000DA9A0000}"/>
    <cellStyle name="Normal 58 7 3 3 2" xfId="39598" xr:uid="{00000000-0005-0000-0000-0000DB9A0000}"/>
    <cellStyle name="Normal 58 7 3 3 2 2" xfId="39599" xr:uid="{00000000-0005-0000-0000-0000DC9A0000}"/>
    <cellStyle name="Normal 58 7 3 3 3" xfId="39600" xr:uid="{00000000-0005-0000-0000-0000DD9A0000}"/>
    <cellStyle name="Normal 58 7 3 4" xfId="39601" xr:uid="{00000000-0005-0000-0000-0000DE9A0000}"/>
    <cellStyle name="Normal 58 7 3 4 2" xfId="39602" xr:uid="{00000000-0005-0000-0000-0000DF9A0000}"/>
    <cellStyle name="Normal 58 7 3 5" xfId="39603" xr:uid="{00000000-0005-0000-0000-0000E09A0000}"/>
    <cellStyle name="Normal 58 7 3_Lcc_inputs" xfId="39604" xr:uid="{00000000-0005-0000-0000-0000E19A0000}"/>
    <cellStyle name="Normal 58 7 4" xfId="39605" xr:uid="{00000000-0005-0000-0000-0000E29A0000}"/>
    <cellStyle name="Normal 58 7 4 2" xfId="39606" xr:uid="{00000000-0005-0000-0000-0000E39A0000}"/>
    <cellStyle name="Normal 58 7 4 2 2" xfId="39607" xr:uid="{00000000-0005-0000-0000-0000E49A0000}"/>
    <cellStyle name="Normal 58 7 4 2 3" xfId="39608" xr:uid="{00000000-0005-0000-0000-0000E59A0000}"/>
    <cellStyle name="Normal 58 7 4 3" xfId="39609" xr:uid="{00000000-0005-0000-0000-0000E69A0000}"/>
    <cellStyle name="Normal 58 7 4 4" xfId="39610" xr:uid="{00000000-0005-0000-0000-0000E79A0000}"/>
    <cellStyle name="Normal 58 7 4_Lcc_inputs" xfId="39611" xr:uid="{00000000-0005-0000-0000-0000E89A0000}"/>
    <cellStyle name="Normal 58 7 5" xfId="39612" xr:uid="{00000000-0005-0000-0000-0000E99A0000}"/>
    <cellStyle name="Normal 58 7 5 2" xfId="39613" xr:uid="{00000000-0005-0000-0000-0000EA9A0000}"/>
    <cellStyle name="Normal 58 7 5 2 2" xfId="39614" xr:uid="{00000000-0005-0000-0000-0000EB9A0000}"/>
    <cellStyle name="Normal 58 7 5 3" xfId="39615" xr:uid="{00000000-0005-0000-0000-0000EC9A0000}"/>
    <cellStyle name="Normal 58 7 6" xfId="39616" xr:uid="{00000000-0005-0000-0000-0000ED9A0000}"/>
    <cellStyle name="Normal 58 7 6 2" xfId="39617" xr:uid="{00000000-0005-0000-0000-0000EE9A0000}"/>
    <cellStyle name="Normal 58 7 7" xfId="39618" xr:uid="{00000000-0005-0000-0000-0000EF9A0000}"/>
    <cellStyle name="Normal 58 7 8" xfId="39619" xr:uid="{00000000-0005-0000-0000-0000F09A0000}"/>
    <cellStyle name="Normal 58 7 9" xfId="39620" xr:uid="{00000000-0005-0000-0000-0000F19A0000}"/>
    <cellStyle name="Normal 58 7_Lcc_inputs" xfId="39621" xr:uid="{00000000-0005-0000-0000-0000F29A0000}"/>
    <cellStyle name="Normal 58 8" xfId="39622" xr:uid="{00000000-0005-0000-0000-0000F39A0000}"/>
    <cellStyle name="Normal 58 8 2" xfId="39623" xr:uid="{00000000-0005-0000-0000-0000F49A0000}"/>
    <cellStyle name="Normal 58 8 2 2" xfId="39624" xr:uid="{00000000-0005-0000-0000-0000F59A0000}"/>
    <cellStyle name="Normal 58 8 2 2 2" xfId="39625" xr:uid="{00000000-0005-0000-0000-0000F69A0000}"/>
    <cellStyle name="Normal 58 8 2 2 2 2" xfId="39626" xr:uid="{00000000-0005-0000-0000-0000F79A0000}"/>
    <cellStyle name="Normal 58 8 2 2 3" xfId="39627" xr:uid="{00000000-0005-0000-0000-0000F89A0000}"/>
    <cellStyle name="Normal 58 8 2 3" xfId="39628" xr:uid="{00000000-0005-0000-0000-0000F99A0000}"/>
    <cellStyle name="Normal 58 8 2 3 2" xfId="39629" xr:uid="{00000000-0005-0000-0000-0000FA9A0000}"/>
    <cellStyle name="Normal 58 8 2 3 2 2" xfId="39630" xr:uid="{00000000-0005-0000-0000-0000FB9A0000}"/>
    <cellStyle name="Normal 58 8 2 3 3" xfId="39631" xr:uid="{00000000-0005-0000-0000-0000FC9A0000}"/>
    <cellStyle name="Normal 58 8 2 4" xfId="39632" xr:uid="{00000000-0005-0000-0000-0000FD9A0000}"/>
    <cellStyle name="Normal 58 8 2 4 2" xfId="39633" xr:uid="{00000000-0005-0000-0000-0000FE9A0000}"/>
    <cellStyle name="Normal 58 8 2 5" xfId="39634" xr:uid="{00000000-0005-0000-0000-0000FF9A0000}"/>
    <cellStyle name="Normal 58 8 2_Lcc_inputs" xfId="39635" xr:uid="{00000000-0005-0000-0000-0000009B0000}"/>
    <cellStyle name="Normal 58 8 3" xfId="39636" xr:uid="{00000000-0005-0000-0000-0000019B0000}"/>
    <cellStyle name="Normal 58 8 3 2" xfId="39637" xr:uid="{00000000-0005-0000-0000-0000029B0000}"/>
    <cellStyle name="Normal 58 8 3 2 2" xfId="39638" xr:uid="{00000000-0005-0000-0000-0000039B0000}"/>
    <cellStyle name="Normal 58 8 3 2 3" xfId="39639" xr:uid="{00000000-0005-0000-0000-0000049B0000}"/>
    <cellStyle name="Normal 58 8 3 3" xfId="39640" xr:uid="{00000000-0005-0000-0000-0000059B0000}"/>
    <cellStyle name="Normal 58 8 3 4" xfId="39641" xr:uid="{00000000-0005-0000-0000-0000069B0000}"/>
    <cellStyle name="Normal 58 8 3_Lcc_inputs" xfId="39642" xr:uid="{00000000-0005-0000-0000-0000079B0000}"/>
    <cellStyle name="Normal 58 8 4" xfId="39643" xr:uid="{00000000-0005-0000-0000-0000089B0000}"/>
    <cellStyle name="Normal 58 8 4 2" xfId="39644" xr:uid="{00000000-0005-0000-0000-0000099B0000}"/>
    <cellStyle name="Normal 58 8 4 2 2" xfId="39645" xr:uid="{00000000-0005-0000-0000-00000A9B0000}"/>
    <cellStyle name="Normal 58 8 4 3" xfId="39646" xr:uid="{00000000-0005-0000-0000-00000B9B0000}"/>
    <cellStyle name="Normal 58 8 5" xfId="39647" xr:uid="{00000000-0005-0000-0000-00000C9B0000}"/>
    <cellStyle name="Normal 58 8 5 2" xfId="39648" xr:uid="{00000000-0005-0000-0000-00000D9B0000}"/>
    <cellStyle name="Normal 58 8 6" xfId="39649" xr:uid="{00000000-0005-0000-0000-00000E9B0000}"/>
    <cellStyle name="Normal 58 8 7" xfId="39650" xr:uid="{00000000-0005-0000-0000-00000F9B0000}"/>
    <cellStyle name="Normal 58 8 8" xfId="39651" xr:uid="{00000000-0005-0000-0000-0000109B0000}"/>
    <cellStyle name="Normal 58 8_Lcc_inputs" xfId="39652" xr:uid="{00000000-0005-0000-0000-0000119B0000}"/>
    <cellStyle name="Normal 58 9" xfId="39653" xr:uid="{00000000-0005-0000-0000-0000129B0000}"/>
    <cellStyle name="Normal 58 9 2" xfId="39654" xr:uid="{00000000-0005-0000-0000-0000139B0000}"/>
    <cellStyle name="Normal 58 9 2 2" xfId="39655" xr:uid="{00000000-0005-0000-0000-0000149B0000}"/>
    <cellStyle name="Normal 58 9 2 2 2" xfId="39656" xr:uid="{00000000-0005-0000-0000-0000159B0000}"/>
    <cellStyle name="Normal 58 9 2 2 2 2" xfId="39657" xr:uid="{00000000-0005-0000-0000-0000169B0000}"/>
    <cellStyle name="Normal 58 9 2 2 3" xfId="39658" xr:uid="{00000000-0005-0000-0000-0000179B0000}"/>
    <cellStyle name="Normal 58 9 2 3" xfId="39659" xr:uid="{00000000-0005-0000-0000-0000189B0000}"/>
    <cellStyle name="Normal 58 9 2 3 2" xfId="39660" xr:uid="{00000000-0005-0000-0000-0000199B0000}"/>
    <cellStyle name="Normal 58 9 2 3 2 2" xfId="39661" xr:uid="{00000000-0005-0000-0000-00001A9B0000}"/>
    <cellStyle name="Normal 58 9 2 3 3" xfId="39662" xr:uid="{00000000-0005-0000-0000-00001B9B0000}"/>
    <cellStyle name="Normal 58 9 2 4" xfId="39663" xr:uid="{00000000-0005-0000-0000-00001C9B0000}"/>
    <cellStyle name="Normal 58 9 2 4 2" xfId="39664" xr:uid="{00000000-0005-0000-0000-00001D9B0000}"/>
    <cellStyle name="Normal 58 9 2 5" xfId="39665" xr:uid="{00000000-0005-0000-0000-00001E9B0000}"/>
    <cellStyle name="Normal 58 9 2_Lcc_inputs" xfId="39666" xr:uid="{00000000-0005-0000-0000-00001F9B0000}"/>
    <cellStyle name="Normal 58 9 3" xfId="39667" xr:uid="{00000000-0005-0000-0000-0000209B0000}"/>
    <cellStyle name="Normal 58 9 3 2" xfId="39668" xr:uid="{00000000-0005-0000-0000-0000219B0000}"/>
    <cellStyle name="Normal 58 9 3 2 2" xfId="39669" xr:uid="{00000000-0005-0000-0000-0000229B0000}"/>
    <cellStyle name="Normal 58 9 3 2 3" xfId="39670" xr:uid="{00000000-0005-0000-0000-0000239B0000}"/>
    <cellStyle name="Normal 58 9 3 3" xfId="39671" xr:uid="{00000000-0005-0000-0000-0000249B0000}"/>
    <cellStyle name="Normal 58 9 3 4" xfId="39672" xr:uid="{00000000-0005-0000-0000-0000259B0000}"/>
    <cellStyle name="Normal 58 9 3_Lcc_inputs" xfId="39673" xr:uid="{00000000-0005-0000-0000-0000269B0000}"/>
    <cellStyle name="Normal 58 9 4" xfId="39674" xr:uid="{00000000-0005-0000-0000-0000279B0000}"/>
    <cellStyle name="Normal 58 9 4 2" xfId="39675" xr:uid="{00000000-0005-0000-0000-0000289B0000}"/>
    <cellStyle name="Normal 58 9 4 2 2" xfId="39676" xr:uid="{00000000-0005-0000-0000-0000299B0000}"/>
    <cellStyle name="Normal 58 9 4 3" xfId="39677" xr:uid="{00000000-0005-0000-0000-00002A9B0000}"/>
    <cellStyle name="Normal 58 9 5" xfId="39678" xr:uid="{00000000-0005-0000-0000-00002B9B0000}"/>
    <cellStyle name="Normal 58 9 5 2" xfId="39679" xr:uid="{00000000-0005-0000-0000-00002C9B0000}"/>
    <cellStyle name="Normal 58 9 6" xfId="39680" xr:uid="{00000000-0005-0000-0000-00002D9B0000}"/>
    <cellStyle name="Normal 58 9 7" xfId="39681" xr:uid="{00000000-0005-0000-0000-00002E9B0000}"/>
    <cellStyle name="Normal 58 9 8" xfId="39682" xr:uid="{00000000-0005-0000-0000-00002F9B0000}"/>
    <cellStyle name="Normal 58 9_Lcc_inputs" xfId="39683" xr:uid="{00000000-0005-0000-0000-0000309B0000}"/>
    <cellStyle name="Normal 58_Lcc_inputs" xfId="39684" xr:uid="{00000000-0005-0000-0000-0000319B0000}"/>
    <cellStyle name="Normal 59" xfId="39685" xr:uid="{00000000-0005-0000-0000-0000329B0000}"/>
    <cellStyle name="Normal 59 10" xfId="39686" xr:uid="{00000000-0005-0000-0000-0000339B0000}"/>
    <cellStyle name="Normal 59 10 2" xfId="39687" xr:uid="{00000000-0005-0000-0000-0000349B0000}"/>
    <cellStyle name="Normal 59 10 2 2" xfId="39688" xr:uid="{00000000-0005-0000-0000-0000359B0000}"/>
    <cellStyle name="Normal 59 10 2 2 2" xfId="39689" xr:uid="{00000000-0005-0000-0000-0000369B0000}"/>
    <cellStyle name="Normal 59 10 2 2 3" xfId="39690" xr:uid="{00000000-0005-0000-0000-0000379B0000}"/>
    <cellStyle name="Normal 59 10 2 3" xfId="39691" xr:uid="{00000000-0005-0000-0000-0000389B0000}"/>
    <cellStyle name="Normal 59 10 2 4" xfId="39692" xr:uid="{00000000-0005-0000-0000-0000399B0000}"/>
    <cellStyle name="Normal 59 10 2_Lcc_inputs" xfId="39693" xr:uid="{00000000-0005-0000-0000-00003A9B0000}"/>
    <cellStyle name="Normal 59 10 3" xfId="39694" xr:uid="{00000000-0005-0000-0000-00003B9B0000}"/>
    <cellStyle name="Normal 59 10 3 2" xfId="39695" xr:uid="{00000000-0005-0000-0000-00003C9B0000}"/>
    <cellStyle name="Normal 59 10 3 2 2" xfId="39696" xr:uid="{00000000-0005-0000-0000-00003D9B0000}"/>
    <cellStyle name="Normal 59 10 3 3" xfId="39697" xr:uid="{00000000-0005-0000-0000-00003E9B0000}"/>
    <cellStyle name="Normal 59 10 4" xfId="39698" xr:uid="{00000000-0005-0000-0000-00003F9B0000}"/>
    <cellStyle name="Normal 59 10 4 2" xfId="39699" xr:uid="{00000000-0005-0000-0000-0000409B0000}"/>
    <cellStyle name="Normal 59 10 5" xfId="39700" xr:uid="{00000000-0005-0000-0000-0000419B0000}"/>
    <cellStyle name="Normal 59 10 6" xfId="39701" xr:uid="{00000000-0005-0000-0000-0000429B0000}"/>
    <cellStyle name="Normal 59 10 7" xfId="39702" xr:uid="{00000000-0005-0000-0000-0000439B0000}"/>
    <cellStyle name="Normal 59 10_Lcc_inputs" xfId="39703" xr:uid="{00000000-0005-0000-0000-0000449B0000}"/>
    <cellStyle name="Normal 59 11" xfId="39704" xr:uid="{00000000-0005-0000-0000-0000459B0000}"/>
    <cellStyle name="Normal 59 11 2" xfId="39705" xr:uid="{00000000-0005-0000-0000-0000469B0000}"/>
    <cellStyle name="Normal 59 11 2 2" xfId="39706" xr:uid="{00000000-0005-0000-0000-0000479B0000}"/>
    <cellStyle name="Normal 59 11 2 3" xfId="39707" xr:uid="{00000000-0005-0000-0000-0000489B0000}"/>
    <cellStyle name="Normal 59 11 3" xfId="39708" xr:uid="{00000000-0005-0000-0000-0000499B0000}"/>
    <cellStyle name="Normal 59 11 3 2" xfId="39709" xr:uid="{00000000-0005-0000-0000-00004A9B0000}"/>
    <cellStyle name="Normal 59 11 4" xfId="39710" xr:uid="{00000000-0005-0000-0000-00004B9B0000}"/>
    <cellStyle name="Normal 59 11 5" xfId="39711" xr:uid="{00000000-0005-0000-0000-00004C9B0000}"/>
    <cellStyle name="Normal 59 11_Lcc_inputs" xfId="39712" xr:uid="{00000000-0005-0000-0000-00004D9B0000}"/>
    <cellStyle name="Normal 59 12" xfId="39713" xr:uid="{00000000-0005-0000-0000-00004E9B0000}"/>
    <cellStyle name="Normal 59 12 2" xfId="39714" xr:uid="{00000000-0005-0000-0000-00004F9B0000}"/>
    <cellStyle name="Normal 59 12 2 2" xfId="39715" xr:uid="{00000000-0005-0000-0000-0000509B0000}"/>
    <cellStyle name="Normal 59 12 2 3" xfId="39716" xr:uid="{00000000-0005-0000-0000-0000519B0000}"/>
    <cellStyle name="Normal 59 12 3" xfId="39717" xr:uid="{00000000-0005-0000-0000-0000529B0000}"/>
    <cellStyle name="Normal 59 12 4" xfId="39718" xr:uid="{00000000-0005-0000-0000-0000539B0000}"/>
    <cellStyle name="Normal 59 12_Lcc_inputs" xfId="39719" xr:uid="{00000000-0005-0000-0000-0000549B0000}"/>
    <cellStyle name="Normal 59 13" xfId="39720" xr:uid="{00000000-0005-0000-0000-0000559B0000}"/>
    <cellStyle name="Normal 59 13 2" xfId="39721" xr:uid="{00000000-0005-0000-0000-0000569B0000}"/>
    <cellStyle name="Normal 59 13 3" xfId="39722" xr:uid="{00000000-0005-0000-0000-0000579B0000}"/>
    <cellStyle name="Normal 59 14" xfId="39723" xr:uid="{00000000-0005-0000-0000-0000589B0000}"/>
    <cellStyle name="Normal 59 14 2" xfId="39724" xr:uid="{00000000-0005-0000-0000-0000599B0000}"/>
    <cellStyle name="Normal 59 15" xfId="39725" xr:uid="{00000000-0005-0000-0000-00005A9B0000}"/>
    <cellStyle name="Normal 59 16" xfId="39726" xr:uid="{00000000-0005-0000-0000-00005B9B0000}"/>
    <cellStyle name="Normal 59 2" xfId="39727" xr:uid="{00000000-0005-0000-0000-00005C9B0000}"/>
    <cellStyle name="Normal 59 2 10" xfId="39728" xr:uid="{00000000-0005-0000-0000-00005D9B0000}"/>
    <cellStyle name="Normal 59 2 2" xfId="39729" xr:uid="{00000000-0005-0000-0000-00005E9B0000}"/>
    <cellStyle name="Normal 59 2 2 2" xfId="39730" xr:uid="{00000000-0005-0000-0000-00005F9B0000}"/>
    <cellStyle name="Normal 59 2 2 2 2" xfId="39731" xr:uid="{00000000-0005-0000-0000-0000609B0000}"/>
    <cellStyle name="Normal 59 2 2 2 2 2" xfId="39732" xr:uid="{00000000-0005-0000-0000-0000619B0000}"/>
    <cellStyle name="Normal 59 2 2 2 2 2 2" xfId="39733" xr:uid="{00000000-0005-0000-0000-0000629B0000}"/>
    <cellStyle name="Normal 59 2 2 2 2 3" xfId="39734" xr:uid="{00000000-0005-0000-0000-0000639B0000}"/>
    <cellStyle name="Normal 59 2 2 2 3" xfId="39735" xr:uid="{00000000-0005-0000-0000-0000649B0000}"/>
    <cellStyle name="Normal 59 2 2 2 3 2" xfId="39736" xr:uid="{00000000-0005-0000-0000-0000659B0000}"/>
    <cellStyle name="Normal 59 2 2 2 3 2 2" xfId="39737" xr:uid="{00000000-0005-0000-0000-0000669B0000}"/>
    <cellStyle name="Normal 59 2 2 2 3 3" xfId="39738" xr:uid="{00000000-0005-0000-0000-0000679B0000}"/>
    <cellStyle name="Normal 59 2 2 2 4" xfId="39739" xr:uid="{00000000-0005-0000-0000-0000689B0000}"/>
    <cellStyle name="Normal 59 2 2 2 4 2" xfId="39740" xr:uid="{00000000-0005-0000-0000-0000699B0000}"/>
    <cellStyle name="Normal 59 2 2 2 5" xfId="39741" xr:uid="{00000000-0005-0000-0000-00006A9B0000}"/>
    <cellStyle name="Normal 59 2 2 2_Lcc_inputs" xfId="39742" xr:uid="{00000000-0005-0000-0000-00006B9B0000}"/>
    <cellStyle name="Normal 59 2 2 3" xfId="39743" xr:uid="{00000000-0005-0000-0000-00006C9B0000}"/>
    <cellStyle name="Normal 59 2 2 3 2" xfId="39744" xr:uid="{00000000-0005-0000-0000-00006D9B0000}"/>
    <cellStyle name="Normal 59 2 2 3 2 2" xfId="39745" xr:uid="{00000000-0005-0000-0000-00006E9B0000}"/>
    <cellStyle name="Normal 59 2 2 3 2 3" xfId="39746" xr:uid="{00000000-0005-0000-0000-00006F9B0000}"/>
    <cellStyle name="Normal 59 2 2 3 3" xfId="39747" xr:uid="{00000000-0005-0000-0000-0000709B0000}"/>
    <cellStyle name="Normal 59 2 2 3 4" xfId="39748" xr:uid="{00000000-0005-0000-0000-0000719B0000}"/>
    <cellStyle name="Normal 59 2 2 3_Lcc_inputs" xfId="39749" xr:uid="{00000000-0005-0000-0000-0000729B0000}"/>
    <cellStyle name="Normal 59 2 2 4" xfId="39750" xr:uid="{00000000-0005-0000-0000-0000739B0000}"/>
    <cellStyle name="Normal 59 2 2 4 2" xfId="39751" xr:uid="{00000000-0005-0000-0000-0000749B0000}"/>
    <cellStyle name="Normal 59 2 2 4 2 2" xfId="39752" xr:uid="{00000000-0005-0000-0000-0000759B0000}"/>
    <cellStyle name="Normal 59 2 2 4 3" xfId="39753" xr:uid="{00000000-0005-0000-0000-0000769B0000}"/>
    <cellStyle name="Normal 59 2 2 5" xfId="39754" xr:uid="{00000000-0005-0000-0000-0000779B0000}"/>
    <cellStyle name="Normal 59 2 2 5 2" xfId="39755" xr:uid="{00000000-0005-0000-0000-0000789B0000}"/>
    <cellStyle name="Normal 59 2 2 6" xfId="39756" xr:uid="{00000000-0005-0000-0000-0000799B0000}"/>
    <cellStyle name="Normal 59 2 2 7" xfId="39757" xr:uid="{00000000-0005-0000-0000-00007A9B0000}"/>
    <cellStyle name="Normal 59 2 2 8" xfId="39758" xr:uid="{00000000-0005-0000-0000-00007B9B0000}"/>
    <cellStyle name="Normal 59 2 2_Lcc_inputs" xfId="39759" xr:uid="{00000000-0005-0000-0000-00007C9B0000}"/>
    <cellStyle name="Normal 59 2 3" xfId="39760" xr:uid="{00000000-0005-0000-0000-00007D9B0000}"/>
    <cellStyle name="Normal 59 2 3 2" xfId="39761" xr:uid="{00000000-0005-0000-0000-00007E9B0000}"/>
    <cellStyle name="Normal 59 2 3 2 2" xfId="39762" xr:uid="{00000000-0005-0000-0000-00007F9B0000}"/>
    <cellStyle name="Normal 59 2 3 2 2 2" xfId="39763" xr:uid="{00000000-0005-0000-0000-0000809B0000}"/>
    <cellStyle name="Normal 59 2 3 2 2 3" xfId="39764" xr:uid="{00000000-0005-0000-0000-0000819B0000}"/>
    <cellStyle name="Normal 59 2 3 2 3" xfId="39765" xr:uid="{00000000-0005-0000-0000-0000829B0000}"/>
    <cellStyle name="Normal 59 2 3 2 4" xfId="39766" xr:uid="{00000000-0005-0000-0000-0000839B0000}"/>
    <cellStyle name="Normal 59 2 3 2_Lcc_inputs" xfId="39767" xr:uid="{00000000-0005-0000-0000-0000849B0000}"/>
    <cellStyle name="Normal 59 2 3 3" xfId="39768" xr:uid="{00000000-0005-0000-0000-0000859B0000}"/>
    <cellStyle name="Normal 59 2 3 3 2" xfId="39769" xr:uid="{00000000-0005-0000-0000-0000869B0000}"/>
    <cellStyle name="Normal 59 2 3 3 2 2" xfId="39770" xr:uid="{00000000-0005-0000-0000-0000879B0000}"/>
    <cellStyle name="Normal 59 2 3 3 3" xfId="39771" xr:uid="{00000000-0005-0000-0000-0000889B0000}"/>
    <cellStyle name="Normal 59 2 3 4" xfId="39772" xr:uid="{00000000-0005-0000-0000-0000899B0000}"/>
    <cellStyle name="Normal 59 2 3 4 2" xfId="39773" xr:uid="{00000000-0005-0000-0000-00008A9B0000}"/>
    <cellStyle name="Normal 59 2 3 5" xfId="39774" xr:uid="{00000000-0005-0000-0000-00008B9B0000}"/>
    <cellStyle name="Normal 59 2 3 6" xfId="39775" xr:uid="{00000000-0005-0000-0000-00008C9B0000}"/>
    <cellStyle name="Normal 59 2 3 7" xfId="39776" xr:uid="{00000000-0005-0000-0000-00008D9B0000}"/>
    <cellStyle name="Normal 59 2 3_Lcc_inputs" xfId="39777" xr:uid="{00000000-0005-0000-0000-00008E9B0000}"/>
    <cellStyle name="Normal 59 2 4" xfId="39778" xr:uid="{00000000-0005-0000-0000-00008F9B0000}"/>
    <cellStyle name="Normal 59 2 4 2" xfId="39779" xr:uid="{00000000-0005-0000-0000-0000909B0000}"/>
    <cellStyle name="Normal 59 2 4 2 2" xfId="39780" xr:uid="{00000000-0005-0000-0000-0000919B0000}"/>
    <cellStyle name="Normal 59 2 4 2 3" xfId="39781" xr:uid="{00000000-0005-0000-0000-0000929B0000}"/>
    <cellStyle name="Normal 59 2 4 3" xfId="39782" xr:uid="{00000000-0005-0000-0000-0000939B0000}"/>
    <cellStyle name="Normal 59 2 4 3 2" xfId="39783" xr:uid="{00000000-0005-0000-0000-0000949B0000}"/>
    <cellStyle name="Normal 59 2 4 4" xfId="39784" xr:uid="{00000000-0005-0000-0000-0000959B0000}"/>
    <cellStyle name="Normal 59 2 4 5" xfId="39785" xr:uid="{00000000-0005-0000-0000-0000969B0000}"/>
    <cellStyle name="Normal 59 2 4_Lcc_inputs" xfId="39786" xr:uid="{00000000-0005-0000-0000-0000979B0000}"/>
    <cellStyle name="Normal 59 2 5" xfId="39787" xr:uid="{00000000-0005-0000-0000-0000989B0000}"/>
    <cellStyle name="Normal 59 2 5 2" xfId="39788" xr:uid="{00000000-0005-0000-0000-0000999B0000}"/>
    <cellStyle name="Normal 59 2 5 2 2" xfId="39789" xr:uid="{00000000-0005-0000-0000-00009A9B0000}"/>
    <cellStyle name="Normal 59 2 5 2 3" xfId="39790" xr:uid="{00000000-0005-0000-0000-00009B9B0000}"/>
    <cellStyle name="Normal 59 2 5 3" xfId="39791" xr:uid="{00000000-0005-0000-0000-00009C9B0000}"/>
    <cellStyle name="Normal 59 2 5 3 2" xfId="39792" xr:uid="{00000000-0005-0000-0000-00009D9B0000}"/>
    <cellStyle name="Normal 59 2 5 4" xfId="39793" xr:uid="{00000000-0005-0000-0000-00009E9B0000}"/>
    <cellStyle name="Normal 59 2 5 5" xfId="39794" xr:uid="{00000000-0005-0000-0000-00009F9B0000}"/>
    <cellStyle name="Normal 59 2 5_Lcc_inputs" xfId="39795" xr:uid="{00000000-0005-0000-0000-0000A09B0000}"/>
    <cellStyle name="Normal 59 2 6" xfId="39796" xr:uid="{00000000-0005-0000-0000-0000A19B0000}"/>
    <cellStyle name="Normal 59 2 6 2" xfId="39797" xr:uid="{00000000-0005-0000-0000-0000A29B0000}"/>
    <cellStyle name="Normal 59 2 6 2 2" xfId="39798" xr:uid="{00000000-0005-0000-0000-0000A39B0000}"/>
    <cellStyle name="Normal 59 2 6 3" xfId="39799" xr:uid="{00000000-0005-0000-0000-0000A49B0000}"/>
    <cellStyle name="Normal 59 2 6 4" xfId="39800" xr:uid="{00000000-0005-0000-0000-0000A59B0000}"/>
    <cellStyle name="Normal 59 2 6_Lcc_inputs" xfId="39801" xr:uid="{00000000-0005-0000-0000-0000A69B0000}"/>
    <cellStyle name="Normal 59 2 7" xfId="39802" xr:uid="{00000000-0005-0000-0000-0000A79B0000}"/>
    <cellStyle name="Normal 59 2 7 2" xfId="39803" xr:uid="{00000000-0005-0000-0000-0000A89B0000}"/>
    <cellStyle name="Normal 59 2 7 3" xfId="39804" xr:uid="{00000000-0005-0000-0000-0000A99B0000}"/>
    <cellStyle name="Normal 59 2 8" xfId="39805" xr:uid="{00000000-0005-0000-0000-0000AA9B0000}"/>
    <cellStyle name="Normal 59 2 8 2" xfId="39806" xr:uid="{00000000-0005-0000-0000-0000AB9B0000}"/>
    <cellStyle name="Normal 59 2 9" xfId="39807" xr:uid="{00000000-0005-0000-0000-0000AC9B0000}"/>
    <cellStyle name="Normal 59 2_Lcc_inputs" xfId="39808" xr:uid="{00000000-0005-0000-0000-0000AD9B0000}"/>
    <cellStyle name="Normal 59 3" xfId="39809" xr:uid="{00000000-0005-0000-0000-0000AE9B0000}"/>
    <cellStyle name="Normal 59 3 2" xfId="39810" xr:uid="{00000000-0005-0000-0000-0000AF9B0000}"/>
    <cellStyle name="Normal 59 3 2 2" xfId="39811" xr:uid="{00000000-0005-0000-0000-0000B09B0000}"/>
    <cellStyle name="Normal 59 3 2 2 2" xfId="39812" xr:uid="{00000000-0005-0000-0000-0000B19B0000}"/>
    <cellStyle name="Normal 59 3 2 2 2 2" xfId="39813" xr:uid="{00000000-0005-0000-0000-0000B29B0000}"/>
    <cellStyle name="Normal 59 3 2 2 2 2 2" xfId="39814" xr:uid="{00000000-0005-0000-0000-0000B39B0000}"/>
    <cellStyle name="Normal 59 3 2 2 2 3" xfId="39815" xr:uid="{00000000-0005-0000-0000-0000B49B0000}"/>
    <cellStyle name="Normal 59 3 2 2 3" xfId="39816" xr:uid="{00000000-0005-0000-0000-0000B59B0000}"/>
    <cellStyle name="Normal 59 3 2 2 3 2" xfId="39817" xr:uid="{00000000-0005-0000-0000-0000B69B0000}"/>
    <cellStyle name="Normal 59 3 2 2 3 2 2" xfId="39818" xr:uid="{00000000-0005-0000-0000-0000B79B0000}"/>
    <cellStyle name="Normal 59 3 2 2 3 3" xfId="39819" xr:uid="{00000000-0005-0000-0000-0000B89B0000}"/>
    <cellStyle name="Normal 59 3 2 2 4" xfId="39820" xr:uid="{00000000-0005-0000-0000-0000B99B0000}"/>
    <cellStyle name="Normal 59 3 2 2 4 2" xfId="39821" xr:uid="{00000000-0005-0000-0000-0000BA9B0000}"/>
    <cellStyle name="Normal 59 3 2 2 5" xfId="39822" xr:uid="{00000000-0005-0000-0000-0000BB9B0000}"/>
    <cellStyle name="Normal 59 3 2 2_Lcc_inputs" xfId="39823" xr:uid="{00000000-0005-0000-0000-0000BC9B0000}"/>
    <cellStyle name="Normal 59 3 2 3" xfId="39824" xr:uid="{00000000-0005-0000-0000-0000BD9B0000}"/>
    <cellStyle name="Normal 59 3 2 3 2" xfId="39825" xr:uid="{00000000-0005-0000-0000-0000BE9B0000}"/>
    <cellStyle name="Normal 59 3 2 3 2 2" xfId="39826" xr:uid="{00000000-0005-0000-0000-0000BF9B0000}"/>
    <cellStyle name="Normal 59 3 2 3 2 3" xfId="39827" xr:uid="{00000000-0005-0000-0000-0000C09B0000}"/>
    <cellStyle name="Normal 59 3 2 3 3" xfId="39828" xr:uid="{00000000-0005-0000-0000-0000C19B0000}"/>
    <cellStyle name="Normal 59 3 2 3 4" xfId="39829" xr:uid="{00000000-0005-0000-0000-0000C29B0000}"/>
    <cellStyle name="Normal 59 3 2 3_Lcc_inputs" xfId="39830" xr:uid="{00000000-0005-0000-0000-0000C39B0000}"/>
    <cellStyle name="Normal 59 3 2 4" xfId="39831" xr:uid="{00000000-0005-0000-0000-0000C49B0000}"/>
    <cellStyle name="Normal 59 3 2 4 2" xfId="39832" xr:uid="{00000000-0005-0000-0000-0000C59B0000}"/>
    <cellStyle name="Normal 59 3 2 4 2 2" xfId="39833" xr:uid="{00000000-0005-0000-0000-0000C69B0000}"/>
    <cellStyle name="Normal 59 3 2 4 3" xfId="39834" xr:uid="{00000000-0005-0000-0000-0000C79B0000}"/>
    <cellStyle name="Normal 59 3 2 5" xfId="39835" xr:uid="{00000000-0005-0000-0000-0000C89B0000}"/>
    <cellStyle name="Normal 59 3 2 5 2" xfId="39836" xr:uid="{00000000-0005-0000-0000-0000C99B0000}"/>
    <cellStyle name="Normal 59 3 2 6" xfId="39837" xr:uid="{00000000-0005-0000-0000-0000CA9B0000}"/>
    <cellStyle name="Normal 59 3 2 7" xfId="39838" xr:uid="{00000000-0005-0000-0000-0000CB9B0000}"/>
    <cellStyle name="Normal 59 3 2 8" xfId="39839" xr:uid="{00000000-0005-0000-0000-0000CC9B0000}"/>
    <cellStyle name="Normal 59 3 2_Lcc_inputs" xfId="39840" xr:uid="{00000000-0005-0000-0000-0000CD9B0000}"/>
    <cellStyle name="Normal 59 3 3" xfId="39841" xr:uid="{00000000-0005-0000-0000-0000CE9B0000}"/>
    <cellStyle name="Normal 59 3 3 2" xfId="39842" xr:uid="{00000000-0005-0000-0000-0000CF9B0000}"/>
    <cellStyle name="Normal 59 3 3 2 2" xfId="39843" xr:uid="{00000000-0005-0000-0000-0000D09B0000}"/>
    <cellStyle name="Normal 59 3 3 2 2 2" xfId="39844" xr:uid="{00000000-0005-0000-0000-0000D19B0000}"/>
    <cellStyle name="Normal 59 3 3 2 2 3" xfId="39845" xr:uid="{00000000-0005-0000-0000-0000D29B0000}"/>
    <cellStyle name="Normal 59 3 3 2 3" xfId="39846" xr:uid="{00000000-0005-0000-0000-0000D39B0000}"/>
    <cellStyle name="Normal 59 3 3 2 4" xfId="39847" xr:uid="{00000000-0005-0000-0000-0000D49B0000}"/>
    <cellStyle name="Normal 59 3 3 2_Lcc_inputs" xfId="39848" xr:uid="{00000000-0005-0000-0000-0000D59B0000}"/>
    <cellStyle name="Normal 59 3 3 3" xfId="39849" xr:uid="{00000000-0005-0000-0000-0000D69B0000}"/>
    <cellStyle name="Normal 59 3 3 3 2" xfId="39850" xr:uid="{00000000-0005-0000-0000-0000D79B0000}"/>
    <cellStyle name="Normal 59 3 3 3 2 2" xfId="39851" xr:uid="{00000000-0005-0000-0000-0000D89B0000}"/>
    <cellStyle name="Normal 59 3 3 3 3" xfId="39852" xr:uid="{00000000-0005-0000-0000-0000D99B0000}"/>
    <cellStyle name="Normal 59 3 3 4" xfId="39853" xr:uid="{00000000-0005-0000-0000-0000DA9B0000}"/>
    <cellStyle name="Normal 59 3 3 4 2" xfId="39854" xr:uid="{00000000-0005-0000-0000-0000DB9B0000}"/>
    <cellStyle name="Normal 59 3 3 5" xfId="39855" xr:uid="{00000000-0005-0000-0000-0000DC9B0000}"/>
    <cellStyle name="Normal 59 3 3 6" xfId="39856" xr:uid="{00000000-0005-0000-0000-0000DD9B0000}"/>
    <cellStyle name="Normal 59 3 3 7" xfId="39857" xr:uid="{00000000-0005-0000-0000-0000DE9B0000}"/>
    <cellStyle name="Normal 59 3 3_Lcc_inputs" xfId="39858" xr:uid="{00000000-0005-0000-0000-0000DF9B0000}"/>
    <cellStyle name="Normal 59 3 4" xfId="39859" xr:uid="{00000000-0005-0000-0000-0000E09B0000}"/>
    <cellStyle name="Normal 59 3 4 2" xfId="39860" xr:uid="{00000000-0005-0000-0000-0000E19B0000}"/>
    <cellStyle name="Normal 59 3 4 2 2" xfId="39861" xr:uid="{00000000-0005-0000-0000-0000E29B0000}"/>
    <cellStyle name="Normal 59 3 4 2 3" xfId="39862" xr:uid="{00000000-0005-0000-0000-0000E39B0000}"/>
    <cellStyle name="Normal 59 3 4 3" xfId="39863" xr:uid="{00000000-0005-0000-0000-0000E49B0000}"/>
    <cellStyle name="Normal 59 3 4 3 2" xfId="39864" xr:uid="{00000000-0005-0000-0000-0000E59B0000}"/>
    <cellStyle name="Normal 59 3 4 4" xfId="39865" xr:uid="{00000000-0005-0000-0000-0000E69B0000}"/>
    <cellStyle name="Normal 59 3 4 5" xfId="39866" xr:uid="{00000000-0005-0000-0000-0000E79B0000}"/>
    <cellStyle name="Normal 59 3 4_Lcc_inputs" xfId="39867" xr:uid="{00000000-0005-0000-0000-0000E89B0000}"/>
    <cellStyle name="Normal 59 3 5" xfId="39868" xr:uid="{00000000-0005-0000-0000-0000E99B0000}"/>
    <cellStyle name="Normal 59 3 5 2" xfId="39869" xr:uid="{00000000-0005-0000-0000-0000EA9B0000}"/>
    <cellStyle name="Normal 59 3 5 2 2" xfId="39870" xr:uid="{00000000-0005-0000-0000-0000EB9B0000}"/>
    <cellStyle name="Normal 59 3 5 2 3" xfId="39871" xr:uid="{00000000-0005-0000-0000-0000EC9B0000}"/>
    <cellStyle name="Normal 59 3 5 3" xfId="39872" xr:uid="{00000000-0005-0000-0000-0000ED9B0000}"/>
    <cellStyle name="Normal 59 3 5 4" xfId="39873" xr:uid="{00000000-0005-0000-0000-0000EE9B0000}"/>
    <cellStyle name="Normal 59 3 5_Lcc_inputs" xfId="39874" xr:uid="{00000000-0005-0000-0000-0000EF9B0000}"/>
    <cellStyle name="Normal 59 3 6" xfId="39875" xr:uid="{00000000-0005-0000-0000-0000F09B0000}"/>
    <cellStyle name="Normal 59 3 6 2" xfId="39876" xr:uid="{00000000-0005-0000-0000-0000F19B0000}"/>
    <cellStyle name="Normal 59 3 6 3" xfId="39877" xr:uid="{00000000-0005-0000-0000-0000F29B0000}"/>
    <cellStyle name="Normal 59 3 7" xfId="39878" xr:uid="{00000000-0005-0000-0000-0000F39B0000}"/>
    <cellStyle name="Normal 59 3 7 2" xfId="39879" xr:uid="{00000000-0005-0000-0000-0000F49B0000}"/>
    <cellStyle name="Normal 59 3 8" xfId="39880" xr:uid="{00000000-0005-0000-0000-0000F59B0000}"/>
    <cellStyle name="Normal 59 3 9" xfId="39881" xr:uid="{00000000-0005-0000-0000-0000F69B0000}"/>
    <cellStyle name="Normal 59 3_Lcc_inputs" xfId="39882" xr:uid="{00000000-0005-0000-0000-0000F79B0000}"/>
    <cellStyle name="Normal 59 4" xfId="39883" xr:uid="{00000000-0005-0000-0000-0000F89B0000}"/>
    <cellStyle name="Normal 59 4 2" xfId="39884" xr:uid="{00000000-0005-0000-0000-0000F99B0000}"/>
    <cellStyle name="Normal 59 4 2 2" xfId="39885" xr:uid="{00000000-0005-0000-0000-0000FA9B0000}"/>
    <cellStyle name="Normal 59 4 2 2 2" xfId="39886" xr:uid="{00000000-0005-0000-0000-0000FB9B0000}"/>
    <cellStyle name="Normal 59 4 2 2 2 2" xfId="39887" xr:uid="{00000000-0005-0000-0000-0000FC9B0000}"/>
    <cellStyle name="Normal 59 4 2 2 2 2 2" xfId="39888" xr:uid="{00000000-0005-0000-0000-0000FD9B0000}"/>
    <cellStyle name="Normal 59 4 2 2 2 3" xfId="39889" xr:uid="{00000000-0005-0000-0000-0000FE9B0000}"/>
    <cellStyle name="Normal 59 4 2 2 3" xfId="39890" xr:uid="{00000000-0005-0000-0000-0000FF9B0000}"/>
    <cellStyle name="Normal 59 4 2 2 3 2" xfId="39891" xr:uid="{00000000-0005-0000-0000-0000009C0000}"/>
    <cellStyle name="Normal 59 4 2 2 3 2 2" xfId="39892" xr:uid="{00000000-0005-0000-0000-0000019C0000}"/>
    <cellStyle name="Normal 59 4 2 2 3 3" xfId="39893" xr:uid="{00000000-0005-0000-0000-0000029C0000}"/>
    <cellStyle name="Normal 59 4 2 2 4" xfId="39894" xr:uid="{00000000-0005-0000-0000-0000039C0000}"/>
    <cellStyle name="Normal 59 4 2 2 4 2" xfId="39895" xr:uid="{00000000-0005-0000-0000-0000049C0000}"/>
    <cellStyle name="Normal 59 4 2 2 5" xfId="39896" xr:uid="{00000000-0005-0000-0000-0000059C0000}"/>
    <cellStyle name="Normal 59 4 2 2_Lcc_inputs" xfId="39897" xr:uid="{00000000-0005-0000-0000-0000069C0000}"/>
    <cellStyle name="Normal 59 4 2 3" xfId="39898" xr:uid="{00000000-0005-0000-0000-0000079C0000}"/>
    <cellStyle name="Normal 59 4 2 3 2" xfId="39899" xr:uid="{00000000-0005-0000-0000-0000089C0000}"/>
    <cellStyle name="Normal 59 4 2 3 2 2" xfId="39900" xr:uid="{00000000-0005-0000-0000-0000099C0000}"/>
    <cellStyle name="Normal 59 4 2 3 2 3" xfId="39901" xr:uid="{00000000-0005-0000-0000-00000A9C0000}"/>
    <cellStyle name="Normal 59 4 2 3 3" xfId="39902" xr:uid="{00000000-0005-0000-0000-00000B9C0000}"/>
    <cellStyle name="Normal 59 4 2 3 4" xfId="39903" xr:uid="{00000000-0005-0000-0000-00000C9C0000}"/>
    <cellStyle name="Normal 59 4 2 3_Lcc_inputs" xfId="39904" xr:uid="{00000000-0005-0000-0000-00000D9C0000}"/>
    <cellStyle name="Normal 59 4 2 4" xfId="39905" xr:uid="{00000000-0005-0000-0000-00000E9C0000}"/>
    <cellStyle name="Normal 59 4 2 4 2" xfId="39906" xr:uid="{00000000-0005-0000-0000-00000F9C0000}"/>
    <cellStyle name="Normal 59 4 2 4 2 2" xfId="39907" xr:uid="{00000000-0005-0000-0000-0000109C0000}"/>
    <cellStyle name="Normal 59 4 2 4 3" xfId="39908" xr:uid="{00000000-0005-0000-0000-0000119C0000}"/>
    <cellStyle name="Normal 59 4 2 5" xfId="39909" xr:uid="{00000000-0005-0000-0000-0000129C0000}"/>
    <cellStyle name="Normal 59 4 2 5 2" xfId="39910" xr:uid="{00000000-0005-0000-0000-0000139C0000}"/>
    <cellStyle name="Normal 59 4 2 6" xfId="39911" xr:uid="{00000000-0005-0000-0000-0000149C0000}"/>
    <cellStyle name="Normal 59 4 2 7" xfId="39912" xr:uid="{00000000-0005-0000-0000-0000159C0000}"/>
    <cellStyle name="Normal 59 4 2 8" xfId="39913" xr:uid="{00000000-0005-0000-0000-0000169C0000}"/>
    <cellStyle name="Normal 59 4 2_Lcc_inputs" xfId="39914" xr:uid="{00000000-0005-0000-0000-0000179C0000}"/>
    <cellStyle name="Normal 59 4 3" xfId="39915" xr:uid="{00000000-0005-0000-0000-0000189C0000}"/>
    <cellStyle name="Normal 59 4 3 2" xfId="39916" xr:uid="{00000000-0005-0000-0000-0000199C0000}"/>
    <cellStyle name="Normal 59 4 3 2 2" xfId="39917" xr:uid="{00000000-0005-0000-0000-00001A9C0000}"/>
    <cellStyle name="Normal 59 4 3 2 2 2" xfId="39918" xr:uid="{00000000-0005-0000-0000-00001B9C0000}"/>
    <cellStyle name="Normal 59 4 3 2 3" xfId="39919" xr:uid="{00000000-0005-0000-0000-00001C9C0000}"/>
    <cellStyle name="Normal 59 4 3 3" xfId="39920" xr:uid="{00000000-0005-0000-0000-00001D9C0000}"/>
    <cellStyle name="Normal 59 4 3 3 2" xfId="39921" xr:uid="{00000000-0005-0000-0000-00001E9C0000}"/>
    <cellStyle name="Normal 59 4 3 3 2 2" xfId="39922" xr:uid="{00000000-0005-0000-0000-00001F9C0000}"/>
    <cellStyle name="Normal 59 4 3 3 3" xfId="39923" xr:uid="{00000000-0005-0000-0000-0000209C0000}"/>
    <cellStyle name="Normal 59 4 3 4" xfId="39924" xr:uid="{00000000-0005-0000-0000-0000219C0000}"/>
    <cellStyle name="Normal 59 4 3 4 2" xfId="39925" xr:uid="{00000000-0005-0000-0000-0000229C0000}"/>
    <cellStyle name="Normal 59 4 3 5" xfId="39926" xr:uid="{00000000-0005-0000-0000-0000239C0000}"/>
    <cellStyle name="Normal 59 4 3_Lcc_inputs" xfId="39927" xr:uid="{00000000-0005-0000-0000-0000249C0000}"/>
    <cellStyle name="Normal 59 4 4" xfId="39928" xr:uid="{00000000-0005-0000-0000-0000259C0000}"/>
    <cellStyle name="Normal 59 4 4 2" xfId="39929" xr:uid="{00000000-0005-0000-0000-0000269C0000}"/>
    <cellStyle name="Normal 59 4 4 2 2" xfId="39930" xr:uid="{00000000-0005-0000-0000-0000279C0000}"/>
    <cellStyle name="Normal 59 4 4 2 3" xfId="39931" xr:uid="{00000000-0005-0000-0000-0000289C0000}"/>
    <cellStyle name="Normal 59 4 4 3" xfId="39932" xr:uid="{00000000-0005-0000-0000-0000299C0000}"/>
    <cellStyle name="Normal 59 4 4 4" xfId="39933" xr:uid="{00000000-0005-0000-0000-00002A9C0000}"/>
    <cellStyle name="Normal 59 4 4_Lcc_inputs" xfId="39934" xr:uid="{00000000-0005-0000-0000-00002B9C0000}"/>
    <cellStyle name="Normal 59 4 5" xfId="39935" xr:uid="{00000000-0005-0000-0000-00002C9C0000}"/>
    <cellStyle name="Normal 59 4 5 2" xfId="39936" xr:uid="{00000000-0005-0000-0000-00002D9C0000}"/>
    <cellStyle name="Normal 59 4 5 2 2" xfId="39937" xr:uid="{00000000-0005-0000-0000-00002E9C0000}"/>
    <cellStyle name="Normal 59 4 5 3" xfId="39938" xr:uid="{00000000-0005-0000-0000-00002F9C0000}"/>
    <cellStyle name="Normal 59 4 6" xfId="39939" xr:uid="{00000000-0005-0000-0000-0000309C0000}"/>
    <cellStyle name="Normal 59 4 6 2" xfId="39940" xr:uid="{00000000-0005-0000-0000-0000319C0000}"/>
    <cellStyle name="Normal 59 4 7" xfId="39941" xr:uid="{00000000-0005-0000-0000-0000329C0000}"/>
    <cellStyle name="Normal 59 4 8" xfId="39942" xr:uid="{00000000-0005-0000-0000-0000339C0000}"/>
    <cellStyle name="Normal 59 4 9" xfId="39943" xr:uid="{00000000-0005-0000-0000-0000349C0000}"/>
    <cellStyle name="Normal 59 4_Lcc_inputs" xfId="39944" xr:uid="{00000000-0005-0000-0000-0000359C0000}"/>
    <cellStyle name="Normal 59 5" xfId="39945" xr:uid="{00000000-0005-0000-0000-0000369C0000}"/>
    <cellStyle name="Normal 59 5 2" xfId="39946" xr:uid="{00000000-0005-0000-0000-0000379C0000}"/>
    <cellStyle name="Normal 59 5 2 2" xfId="39947" xr:uid="{00000000-0005-0000-0000-0000389C0000}"/>
    <cellStyle name="Normal 59 5 2 2 2" xfId="39948" xr:uid="{00000000-0005-0000-0000-0000399C0000}"/>
    <cellStyle name="Normal 59 5 2 2 2 2" xfId="39949" xr:uid="{00000000-0005-0000-0000-00003A9C0000}"/>
    <cellStyle name="Normal 59 5 2 2 2 2 2" xfId="39950" xr:uid="{00000000-0005-0000-0000-00003B9C0000}"/>
    <cellStyle name="Normal 59 5 2 2 2 3" xfId="39951" xr:uid="{00000000-0005-0000-0000-00003C9C0000}"/>
    <cellStyle name="Normal 59 5 2 2 3" xfId="39952" xr:uid="{00000000-0005-0000-0000-00003D9C0000}"/>
    <cellStyle name="Normal 59 5 2 2 3 2" xfId="39953" xr:uid="{00000000-0005-0000-0000-00003E9C0000}"/>
    <cellStyle name="Normal 59 5 2 2 3 2 2" xfId="39954" xr:uid="{00000000-0005-0000-0000-00003F9C0000}"/>
    <cellStyle name="Normal 59 5 2 2 3 3" xfId="39955" xr:uid="{00000000-0005-0000-0000-0000409C0000}"/>
    <cellStyle name="Normal 59 5 2 2 4" xfId="39956" xr:uid="{00000000-0005-0000-0000-0000419C0000}"/>
    <cellStyle name="Normal 59 5 2 2 4 2" xfId="39957" xr:uid="{00000000-0005-0000-0000-0000429C0000}"/>
    <cellStyle name="Normal 59 5 2 2 5" xfId="39958" xr:uid="{00000000-0005-0000-0000-0000439C0000}"/>
    <cellStyle name="Normal 59 5 2 2_Lcc_inputs" xfId="39959" xr:uid="{00000000-0005-0000-0000-0000449C0000}"/>
    <cellStyle name="Normal 59 5 2 3" xfId="39960" xr:uid="{00000000-0005-0000-0000-0000459C0000}"/>
    <cellStyle name="Normal 59 5 2 3 2" xfId="39961" xr:uid="{00000000-0005-0000-0000-0000469C0000}"/>
    <cellStyle name="Normal 59 5 2 3 2 2" xfId="39962" xr:uid="{00000000-0005-0000-0000-0000479C0000}"/>
    <cellStyle name="Normal 59 5 2 3 2 3" xfId="39963" xr:uid="{00000000-0005-0000-0000-0000489C0000}"/>
    <cellStyle name="Normal 59 5 2 3 3" xfId="39964" xr:uid="{00000000-0005-0000-0000-0000499C0000}"/>
    <cellStyle name="Normal 59 5 2 3 4" xfId="39965" xr:uid="{00000000-0005-0000-0000-00004A9C0000}"/>
    <cellStyle name="Normal 59 5 2 3_Lcc_inputs" xfId="39966" xr:uid="{00000000-0005-0000-0000-00004B9C0000}"/>
    <cellStyle name="Normal 59 5 2 4" xfId="39967" xr:uid="{00000000-0005-0000-0000-00004C9C0000}"/>
    <cellStyle name="Normal 59 5 2 4 2" xfId="39968" xr:uid="{00000000-0005-0000-0000-00004D9C0000}"/>
    <cellStyle name="Normal 59 5 2 4 2 2" xfId="39969" xr:uid="{00000000-0005-0000-0000-00004E9C0000}"/>
    <cellStyle name="Normal 59 5 2 4 3" xfId="39970" xr:uid="{00000000-0005-0000-0000-00004F9C0000}"/>
    <cellStyle name="Normal 59 5 2 5" xfId="39971" xr:uid="{00000000-0005-0000-0000-0000509C0000}"/>
    <cellStyle name="Normal 59 5 2 5 2" xfId="39972" xr:uid="{00000000-0005-0000-0000-0000519C0000}"/>
    <cellStyle name="Normal 59 5 2 6" xfId="39973" xr:uid="{00000000-0005-0000-0000-0000529C0000}"/>
    <cellStyle name="Normal 59 5 2 7" xfId="39974" xr:uid="{00000000-0005-0000-0000-0000539C0000}"/>
    <cellStyle name="Normal 59 5 2 8" xfId="39975" xr:uid="{00000000-0005-0000-0000-0000549C0000}"/>
    <cellStyle name="Normal 59 5 2_Lcc_inputs" xfId="39976" xr:uid="{00000000-0005-0000-0000-0000559C0000}"/>
    <cellStyle name="Normal 59 5 3" xfId="39977" xr:uid="{00000000-0005-0000-0000-0000569C0000}"/>
    <cellStyle name="Normal 59 5 3 2" xfId="39978" xr:uid="{00000000-0005-0000-0000-0000579C0000}"/>
    <cellStyle name="Normal 59 5 3 2 2" xfId="39979" xr:uid="{00000000-0005-0000-0000-0000589C0000}"/>
    <cellStyle name="Normal 59 5 3 2 2 2" xfId="39980" xr:uid="{00000000-0005-0000-0000-0000599C0000}"/>
    <cellStyle name="Normal 59 5 3 2 3" xfId="39981" xr:uid="{00000000-0005-0000-0000-00005A9C0000}"/>
    <cellStyle name="Normal 59 5 3 3" xfId="39982" xr:uid="{00000000-0005-0000-0000-00005B9C0000}"/>
    <cellStyle name="Normal 59 5 3 3 2" xfId="39983" xr:uid="{00000000-0005-0000-0000-00005C9C0000}"/>
    <cellStyle name="Normal 59 5 3 3 2 2" xfId="39984" xr:uid="{00000000-0005-0000-0000-00005D9C0000}"/>
    <cellStyle name="Normal 59 5 3 3 3" xfId="39985" xr:uid="{00000000-0005-0000-0000-00005E9C0000}"/>
    <cellStyle name="Normal 59 5 3 4" xfId="39986" xr:uid="{00000000-0005-0000-0000-00005F9C0000}"/>
    <cellStyle name="Normal 59 5 3 4 2" xfId="39987" xr:uid="{00000000-0005-0000-0000-0000609C0000}"/>
    <cellStyle name="Normal 59 5 3 5" xfId="39988" xr:uid="{00000000-0005-0000-0000-0000619C0000}"/>
    <cellStyle name="Normal 59 5 3_Lcc_inputs" xfId="39989" xr:uid="{00000000-0005-0000-0000-0000629C0000}"/>
    <cellStyle name="Normal 59 5 4" xfId="39990" xr:uid="{00000000-0005-0000-0000-0000639C0000}"/>
    <cellStyle name="Normal 59 5 4 2" xfId="39991" xr:uid="{00000000-0005-0000-0000-0000649C0000}"/>
    <cellStyle name="Normal 59 5 4 2 2" xfId="39992" xr:uid="{00000000-0005-0000-0000-0000659C0000}"/>
    <cellStyle name="Normal 59 5 4 2 3" xfId="39993" xr:uid="{00000000-0005-0000-0000-0000669C0000}"/>
    <cellStyle name="Normal 59 5 4 3" xfId="39994" xr:uid="{00000000-0005-0000-0000-0000679C0000}"/>
    <cellStyle name="Normal 59 5 4 4" xfId="39995" xr:uid="{00000000-0005-0000-0000-0000689C0000}"/>
    <cellStyle name="Normal 59 5 4_Lcc_inputs" xfId="39996" xr:uid="{00000000-0005-0000-0000-0000699C0000}"/>
    <cellStyle name="Normal 59 5 5" xfId="39997" xr:uid="{00000000-0005-0000-0000-00006A9C0000}"/>
    <cellStyle name="Normal 59 5 5 2" xfId="39998" xr:uid="{00000000-0005-0000-0000-00006B9C0000}"/>
    <cellStyle name="Normal 59 5 5 2 2" xfId="39999" xr:uid="{00000000-0005-0000-0000-00006C9C0000}"/>
    <cellStyle name="Normal 59 5 5 3" xfId="40000" xr:uid="{00000000-0005-0000-0000-00006D9C0000}"/>
    <cellStyle name="Normal 59 5 6" xfId="40001" xr:uid="{00000000-0005-0000-0000-00006E9C0000}"/>
    <cellStyle name="Normal 59 5 6 2" xfId="40002" xr:uid="{00000000-0005-0000-0000-00006F9C0000}"/>
    <cellStyle name="Normal 59 5 7" xfId="40003" xr:uid="{00000000-0005-0000-0000-0000709C0000}"/>
    <cellStyle name="Normal 59 5 8" xfId="40004" xr:uid="{00000000-0005-0000-0000-0000719C0000}"/>
    <cellStyle name="Normal 59 5 9" xfId="40005" xr:uid="{00000000-0005-0000-0000-0000729C0000}"/>
    <cellStyle name="Normal 59 5_Lcc_inputs" xfId="40006" xr:uid="{00000000-0005-0000-0000-0000739C0000}"/>
    <cellStyle name="Normal 59 6" xfId="40007" xr:uid="{00000000-0005-0000-0000-0000749C0000}"/>
    <cellStyle name="Normal 59 6 2" xfId="40008" xr:uid="{00000000-0005-0000-0000-0000759C0000}"/>
    <cellStyle name="Normal 59 6 2 2" xfId="40009" xr:uid="{00000000-0005-0000-0000-0000769C0000}"/>
    <cellStyle name="Normal 59 6 2 2 2" xfId="40010" xr:uid="{00000000-0005-0000-0000-0000779C0000}"/>
    <cellStyle name="Normal 59 6 2 2 2 2" xfId="40011" xr:uid="{00000000-0005-0000-0000-0000789C0000}"/>
    <cellStyle name="Normal 59 6 2 2 2 2 2" xfId="40012" xr:uid="{00000000-0005-0000-0000-0000799C0000}"/>
    <cellStyle name="Normal 59 6 2 2 2 3" xfId="40013" xr:uid="{00000000-0005-0000-0000-00007A9C0000}"/>
    <cellStyle name="Normal 59 6 2 2 3" xfId="40014" xr:uid="{00000000-0005-0000-0000-00007B9C0000}"/>
    <cellStyle name="Normal 59 6 2 2 3 2" xfId="40015" xr:uid="{00000000-0005-0000-0000-00007C9C0000}"/>
    <cellStyle name="Normal 59 6 2 2 3 2 2" xfId="40016" xr:uid="{00000000-0005-0000-0000-00007D9C0000}"/>
    <cellStyle name="Normal 59 6 2 2 3 3" xfId="40017" xr:uid="{00000000-0005-0000-0000-00007E9C0000}"/>
    <cellStyle name="Normal 59 6 2 2 4" xfId="40018" xr:uid="{00000000-0005-0000-0000-00007F9C0000}"/>
    <cellStyle name="Normal 59 6 2 2 4 2" xfId="40019" xr:uid="{00000000-0005-0000-0000-0000809C0000}"/>
    <cellStyle name="Normal 59 6 2 2 5" xfId="40020" xr:uid="{00000000-0005-0000-0000-0000819C0000}"/>
    <cellStyle name="Normal 59 6 2 2_Lcc_inputs" xfId="40021" xr:uid="{00000000-0005-0000-0000-0000829C0000}"/>
    <cellStyle name="Normal 59 6 2 3" xfId="40022" xr:uid="{00000000-0005-0000-0000-0000839C0000}"/>
    <cellStyle name="Normal 59 6 2 3 2" xfId="40023" xr:uid="{00000000-0005-0000-0000-0000849C0000}"/>
    <cellStyle name="Normal 59 6 2 3 2 2" xfId="40024" xr:uid="{00000000-0005-0000-0000-0000859C0000}"/>
    <cellStyle name="Normal 59 6 2 3 2 3" xfId="40025" xr:uid="{00000000-0005-0000-0000-0000869C0000}"/>
    <cellStyle name="Normal 59 6 2 3 3" xfId="40026" xr:uid="{00000000-0005-0000-0000-0000879C0000}"/>
    <cellStyle name="Normal 59 6 2 3 4" xfId="40027" xr:uid="{00000000-0005-0000-0000-0000889C0000}"/>
    <cellStyle name="Normal 59 6 2 3_Lcc_inputs" xfId="40028" xr:uid="{00000000-0005-0000-0000-0000899C0000}"/>
    <cellStyle name="Normal 59 6 2 4" xfId="40029" xr:uid="{00000000-0005-0000-0000-00008A9C0000}"/>
    <cellStyle name="Normal 59 6 2 4 2" xfId="40030" xr:uid="{00000000-0005-0000-0000-00008B9C0000}"/>
    <cellStyle name="Normal 59 6 2 4 2 2" xfId="40031" xr:uid="{00000000-0005-0000-0000-00008C9C0000}"/>
    <cellStyle name="Normal 59 6 2 4 3" xfId="40032" xr:uid="{00000000-0005-0000-0000-00008D9C0000}"/>
    <cellStyle name="Normal 59 6 2 5" xfId="40033" xr:uid="{00000000-0005-0000-0000-00008E9C0000}"/>
    <cellStyle name="Normal 59 6 2 5 2" xfId="40034" xr:uid="{00000000-0005-0000-0000-00008F9C0000}"/>
    <cellStyle name="Normal 59 6 2 6" xfId="40035" xr:uid="{00000000-0005-0000-0000-0000909C0000}"/>
    <cellStyle name="Normal 59 6 2 7" xfId="40036" xr:uid="{00000000-0005-0000-0000-0000919C0000}"/>
    <cellStyle name="Normal 59 6 2 8" xfId="40037" xr:uid="{00000000-0005-0000-0000-0000929C0000}"/>
    <cellStyle name="Normal 59 6 2_Lcc_inputs" xfId="40038" xr:uid="{00000000-0005-0000-0000-0000939C0000}"/>
    <cellStyle name="Normal 59 6 3" xfId="40039" xr:uid="{00000000-0005-0000-0000-0000949C0000}"/>
    <cellStyle name="Normal 59 6 3 2" xfId="40040" xr:uid="{00000000-0005-0000-0000-0000959C0000}"/>
    <cellStyle name="Normal 59 6 3 2 2" xfId="40041" xr:uid="{00000000-0005-0000-0000-0000969C0000}"/>
    <cellStyle name="Normal 59 6 3 2 2 2" xfId="40042" xr:uid="{00000000-0005-0000-0000-0000979C0000}"/>
    <cellStyle name="Normal 59 6 3 2 3" xfId="40043" xr:uid="{00000000-0005-0000-0000-0000989C0000}"/>
    <cellStyle name="Normal 59 6 3 3" xfId="40044" xr:uid="{00000000-0005-0000-0000-0000999C0000}"/>
    <cellStyle name="Normal 59 6 3 3 2" xfId="40045" xr:uid="{00000000-0005-0000-0000-00009A9C0000}"/>
    <cellStyle name="Normal 59 6 3 3 2 2" xfId="40046" xr:uid="{00000000-0005-0000-0000-00009B9C0000}"/>
    <cellStyle name="Normal 59 6 3 3 3" xfId="40047" xr:uid="{00000000-0005-0000-0000-00009C9C0000}"/>
    <cellStyle name="Normal 59 6 3 4" xfId="40048" xr:uid="{00000000-0005-0000-0000-00009D9C0000}"/>
    <cellStyle name="Normal 59 6 3 4 2" xfId="40049" xr:uid="{00000000-0005-0000-0000-00009E9C0000}"/>
    <cellStyle name="Normal 59 6 3 5" xfId="40050" xr:uid="{00000000-0005-0000-0000-00009F9C0000}"/>
    <cellStyle name="Normal 59 6 3_Lcc_inputs" xfId="40051" xr:uid="{00000000-0005-0000-0000-0000A09C0000}"/>
    <cellStyle name="Normal 59 6 4" xfId="40052" xr:uid="{00000000-0005-0000-0000-0000A19C0000}"/>
    <cellStyle name="Normal 59 6 4 2" xfId="40053" xr:uid="{00000000-0005-0000-0000-0000A29C0000}"/>
    <cellStyle name="Normal 59 6 4 2 2" xfId="40054" xr:uid="{00000000-0005-0000-0000-0000A39C0000}"/>
    <cellStyle name="Normal 59 6 4 2 3" xfId="40055" xr:uid="{00000000-0005-0000-0000-0000A49C0000}"/>
    <cellStyle name="Normal 59 6 4 3" xfId="40056" xr:uid="{00000000-0005-0000-0000-0000A59C0000}"/>
    <cellStyle name="Normal 59 6 4 4" xfId="40057" xr:uid="{00000000-0005-0000-0000-0000A69C0000}"/>
    <cellStyle name="Normal 59 6 4_Lcc_inputs" xfId="40058" xr:uid="{00000000-0005-0000-0000-0000A79C0000}"/>
    <cellStyle name="Normal 59 6 5" xfId="40059" xr:uid="{00000000-0005-0000-0000-0000A89C0000}"/>
    <cellStyle name="Normal 59 6 5 2" xfId="40060" xr:uid="{00000000-0005-0000-0000-0000A99C0000}"/>
    <cellStyle name="Normal 59 6 5 2 2" xfId="40061" xr:uid="{00000000-0005-0000-0000-0000AA9C0000}"/>
    <cellStyle name="Normal 59 6 5 3" xfId="40062" xr:uid="{00000000-0005-0000-0000-0000AB9C0000}"/>
    <cellStyle name="Normal 59 6 6" xfId="40063" xr:uid="{00000000-0005-0000-0000-0000AC9C0000}"/>
    <cellStyle name="Normal 59 6 6 2" xfId="40064" xr:uid="{00000000-0005-0000-0000-0000AD9C0000}"/>
    <cellStyle name="Normal 59 6 7" xfId="40065" xr:uid="{00000000-0005-0000-0000-0000AE9C0000}"/>
    <cellStyle name="Normal 59 6 8" xfId="40066" xr:uid="{00000000-0005-0000-0000-0000AF9C0000}"/>
    <cellStyle name="Normal 59 6 9" xfId="40067" xr:uid="{00000000-0005-0000-0000-0000B09C0000}"/>
    <cellStyle name="Normal 59 6_Lcc_inputs" xfId="40068" xr:uid="{00000000-0005-0000-0000-0000B19C0000}"/>
    <cellStyle name="Normal 59 7" xfId="40069" xr:uid="{00000000-0005-0000-0000-0000B29C0000}"/>
    <cellStyle name="Normal 59 7 2" xfId="40070" xr:uid="{00000000-0005-0000-0000-0000B39C0000}"/>
    <cellStyle name="Normal 59 7 2 2" xfId="40071" xr:uid="{00000000-0005-0000-0000-0000B49C0000}"/>
    <cellStyle name="Normal 59 7 2 2 2" xfId="40072" xr:uid="{00000000-0005-0000-0000-0000B59C0000}"/>
    <cellStyle name="Normal 59 7 2 2 2 2" xfId="40073" xr:uid="{00000000-0005-0000-0000-0000B69C0000}"/>
    <cellStyle name="Normal 59 7 2 2 2 2 2" xfId="40074" xr:uid="{00000000-0005-0000-0000-0000B79C0000}"/>
    <cellStyle name="Normal 59 7 2 2 2 3" xfId="40075" xr:uid="{00000000-0005-0000-0000-0000B89C0000}"/>
    <cellStyle name="Normal 59 7 2 2 3" xfId="40076" xr:uid="{00000000-0005-0000-0000-0000B99C0000}"/>
    <cellStyle name="Normal 59 7 2 2 3 2" xfId="40077" xr:uid="{00000000-0005-0000-0000-0000BA9C0000}"/>
    <cellStyle name="Normal 59 7 2 2 3 2 2" xfId="40078" xr:uid="{00000000-0005-0000-0000-0000BB9C0000}"/>
    <cellStyle name="Normal 59 7 2 2 3 3" xfId="40079" xr:uid="{00000000-0005-0000-0000-0000BC9C0000}"/>
    <cellStyle name="Normal 59 7 2 2 4" xfId="40080" xr:uid="{00000000-0005-0000-0000-0000BD9C0000}"/>
    <cellStyle name="Normal 59 7 2 2 4 2" xfId="40081" xr:uid="{00000000-0005-0000-0000-0000BE9C0000}"/>
    <cellStyle name="Normal 59 7 2 2 5" xfId="40082" xr:uid="{00000000-0005-0000-0000-0000BF9C0000}"/>
    <cellStyle name="Normal 59 7 2 2_Lcc_inputs" xfId="40083" xr:uid="{00000000-0005-0000-0000-0000C09C0000}"/>
    <cellStyle name="Normal 59 7 2 3" xfId="40084" xr:uid="{00000000-0005-0000-0000-0000C19C0000}"/>
    <cellStyle name="Normal 59 7 2 3 2" xfId="40085" xr:uid="{00000000-0005-0000-0000-0000C29C0000}"/>
    <cellStyle name="Normal 59 7 2 3 2 2" xfId="40086" xr:uid="{00000000-0005-0000-0000-0000C39C0000}"/>
    <cellStyle name="Normal 59 7 2 3 2 3" xfId="40087" xr:uid="{00000000-0005-0000-0000-0000C49C0000}"/>
    <cellStyle name="Normal 59 7 2 3 3" xfId="40088" xr:uid="{00000000-0005-0000-0000-0000C59C0000}"/>
    <cellStyle name="Normal 59 7 2 3 4" xfId="40089" xr:uid="{00000000-0005-0000-0000-0000C69C0000}"/>
    <cellStyle name="Normal 59 7 2 3_Lcc_inputs" xfId="40090" xr:uid="{00000000-0005-0000-0000-0000C79C0000}"/>
    <cellStyle name="Normal 59 7 2 4" xfId="40091" xr:uid="{00000000-0005-0000-0000-0000C89C0000}"/>
    <cellStyle name="Normal 59 7 2 4 2" xfId="40092" xr:uid="{00000000-0005-0000-0000-0000C99C0000}"/>
    <cellStyle name="Normal 59 7 2 4 2 2" xfId="40093" xr:uid="{00000000-0005-0000-0000-0000CA9C0000}"/>
    <cellStyle name="Normal 59 7 2 4 3" xfId="40094" xr:uid="{00000000-0005-0000-0000-0000CB9C0000}"/>
    <cellStyle name="Normal 59 7 2 5" xfId="40095" xr:uid="{00000000-0005-0000-0000-0000CC9C0000}"/>
    <cellStyle name="Normal 59 7 2 5 2" xfId="40096" xr:uid="{00000000-0005-0000-0000-0000CD9C0000}"/>
    <cellStyle name="Normal 59 7 2 6" xfId="40097" xr:uid="{00000000-0005-0000-0000-0000CE9C0000}"/>
    <cellStyle name="Normal 59 7 2 7" xfId="40098" xr:uid="{00000000-0005-0000-0000-0000CF9C0000}"/>
    <cellStyle name="Normal 59 7 2 8" xfId="40099" xr:uid="{00000000-0005-0000-0000-0000D09C0000}"/>
    <cellStyle name="Normal 59 7 2_Lcc_inputs" xfId="40100" xr:uid="{00000000-0005-0000-0000-0000D19C0000}"/>
    <cellStyle name="Normal 59 7 3" xfId="40101" xr:uid="{00000000-0005-0000-0000-0000D29C0000}"/>
    <cellStyle name="Normal 59 7 3 2" xfId="40102" xr:uid="{00000000-0005-0000-0000-0000D39C0000}"/>
    <cellStyle name="Normal 59 7 3 2 2" xfId="40103" xr:uid="{00000000-0005-0000-0000-0000D49C0000}"/>
    <cellStyle name="Normal 59 7 3 2 2 2" xfId="40104" xr:uid="{00000000-0005-0000-0000-0000D59C0000}"/>
    <cellStyle name="Normal 59 7 3 2 3" xfId="40105" xr:uid="{00000000-0005-0000-0000-0000D69C0000}"/>
    <cellStyle name="Normal 59 7 3 3" xfId="40106" xr:uid="{00000000-0005-0000-0000-0000D79C0000}"/>
    <cellStyle name="Normal 59 7 3 3 2" xfId="40107" xr:uid="{00000000-0005-0000-0000-0000D89C0000}"/>
    <cellStyle name="Normal 59 7 3 3 2 2" xfId="40108" xr:uid="{00000000-0005-0000-0000-0000D99C0000}"/>
    <cellStyle name="Normal 59 7 3 3 3" xfId="40109" xr:uid="{00000000-0005-0000-0000-0000DA9C0000}"/>
    <cellStyle name="Normal 59 7 3 4" xfId="40110" xr:uid="{00000000-0005-0000-0000-0000DB9C0000}"/>
    <cellStyle name="Normal 59 7 3 4 2" xfId="40111" xr:uid="{00000000-0005-0000-0000-0000DC9C0000}"/>
    <cellStyle name="Normal 59 7 3 5" xfId="40112" xr:uid="{00000000-0005-0000-0000-0000DD9C0000}"/>
    <cellStyle name="Normal 59 7 3_Lcc_inputs" xfId="40113" xr:uid="{00000000-0005-0000-0000-0000DE9C0000}"/>
    <cellStyle name="Normal 59 7 4" xfId="40114" xr:uid="{00000000-0005-0000-0000-0000DF9C0000}"/>
    <cellStyle name="Normal 59 7 4 2" xfId="40115" xr:uid="{00000000-0005-0000-0000-0000E09C0000}"/>
    <cellStyle name="Normal 59 7 4 2 2" xfId="40116" xr:uid="{00000000-0005-0000-0000-0000E19C0000}"/>
    <cellStyle name="Normal 59 7 4 2 3" xfId="40117" xr:uid="{00000000-0005-0000-0000-0000E29C0000}"/>
    <cellStyle name="Normal 59 7 4 3" xfId="40118" xr:uid="{00000000-0005-0000-0000-0000E39C0000}"/>
    <cellStyle name="Normal 59 7 4 4" xfId="40119" xr:uid="{00000000-0005-0000-0000-0000E49C0000}"/>
    <cellStyle name="Normal 59 7 4_Lcc_inputs" xfId="40120" xr:uid="{00000000-0005-0000-0000-0000E59C0000}"/>
    <cellStyle name="Normal 59 7 5" xfId="40121" xr:uid="{00000000-0005-0000-0000-0000E69C0000}"/>
    <cellStyle name="Normal 59 7 5 2" xfId="40122" xr:uid="{00000000-0005-0000-0000-0000E79C0000}"/>
    <cellStyle name="Normal 59 7 5 2 2" xfId="40123" xr:uid="{00000000-0005-0000-0000-0000E89C0000}"/>
    <cellStyle name="Normal 59 7 5 3" xfId="40124" xr:uid="{00000000-0005-0000-0000-0000E99C0000}"/>
    <cellStyle name="Normal 59 7 6" xfId="40125" xr:uid="{00000000-0005-0000-0000-0000EA9C0000}"/>
    <cellStyle name="Normal 59 7 6 2" xfId="40126" xr:uid="{00000000-0005-0000-0000-0000EB9C0000}"/>
    <cellStyle name="Normal 59 7 7" xfId="40127" xr:uid="{00000000-0005-0000-0000-0000EC9C0000}"/>
    <cellStyle name="Normal 59 7 8" xfId="40128" xr:uid="{00000000-0005-0000-0000-0000ED9C0000}"/>
    <cellStyle name="Normal 59 7 9" xfId="40129" xr:uid="{00000000-0005-0000-0000-0000EE9C0000}"/>
    <cellStyle name="Normal 59 7_Lcc_inputs" xfId="40130" xr:uid="{00000000-0005-0000-0000-0000EF9C0000}"/>
    <cellStyle name="Normal 59 8" xfId="40131" xr:uid="{00000000-0005-0000-0000-0000F09C0000}"/>
    <cellStyle name="Normal 59 8 2" xfId="40132" xr:uid="{00000000-0005-0000-0000-0000F19C0000}"/>
    <cellStyle name="Normal 59 8 2 2" xfId="40133" xr:uid="{00000000-0005-0000-0000-0000F29C0000}"/>
    <cellStyle name="Normal 59 8 2 2 2" xfId="40134" xr:uid="{00000000-0005-0000-0000-0000F39C0000}"/>
    <cellStyle name="Normal 59 8 2 2 2 2" xfId="40135" xr:uid="{00000000-0005-0000-0000-0000F49C0000}"/>
    <cellStyle name="Normal 59 8 2 2 3" xfId="40136" xr:uid="{00000000-0005-0000-0000-0000F59C0000}"/>
    <cellStyle name="Normal 59 8 2 3" xfId="40137" xr:uid="{00000000-0005-0000-0000-0000F69C0000}"/>
    <cellStyle name="Normal 59 8 2 3 2" xfId="40138" xr:uid="{00000000-0005-0000-0000-0000F79C0000}"/>
    <cellStyle name="Normal 59 8 2 3 2 2" xfId="40139" xr:uid="{00000000-0005-0000-0000-0000F89C0000}"/>
    <cellStyle name="Normal 59 8 2 3 3" xfId="40140" xr:uid="{00000000-0005-0000-0000-0000F99C0000}"/>
    <cellStyle name="Normal 59 8 2 4" xfId="40141" xr:uid="{00000000-0005-0000-0000-0000FA9C0000}"/>
    <cellStyle name="Normal 59 8 2 4 2" xfId="40142" xr:uid="{00000000-0005-0000-0000-0000FB9C0000}"/>
    <cellStyle name="Normal 59 8 2 5" xfId="40143" xr:uid="{00000000-0005-0000-0000-0000FC9C0000}"/>
    <cellStyle name="Normal 59 8 2_Lcc_inputs" xfId="40144" xr:uid="{00000000-0005-0000-0000-0000FD9C0000}"/>
    <cellStyle name="Normal 59 8 3" xfId="40145" xr:uid="{00000000-0005-0000-0000-0000FE9C0000}"/>
    <cellStyle name="Normal 59 8 3 2" xfId="40146" xr:uid="{00000000-0005-0000-0000-0000FF9C0000}"/>
    <cellStyle name="Normal 59 8 3 2 2" xfId="40147" xr:uid="{00000000-0005-0000-0000-0000009D0000}"/>
    <cellStyle name="Normal 59 8 3 2 3" xfId="40148" xr:uid="{00000000-0005-0000-0000-0000019D0000}"/>
    <cellStyle name="Normal 59 8 3 3" xfId="40149" xr:uid="{00000000-0005-0000-0000-0000029D0000}"/>
    <cellStyle name="Normal 59 8 3 4" xfId="40150" xr:uid="{00000000-0005-0000-0000-0000039D0000}"/>
    <cellStyle name="Normal 59 8 3_Lcc_inputs" xfId="40151" xr:uid="{00000000-0005-0000-0000-0000049D0000}"/>
    <cellStyle name="Normal 59 8 4" xfId="40152" xr:uid="{00000000-0005-0000-0000-0000059D0000}"/>
    <cellStyle name="Normal 59 8 4 2" xfId="40153" xr:uid="{00000000-0005-0000-0000-0000069D0000}"/>
    <cellStyle name="Normal 59 8 4 2 2" xfId="40154" xr:uid="{00000000-0005-0000-0000-0000079D0000}"/>
    <cellStyle name="Normal 59 8 4 3" xfId="40155" xr:uid="{00000000-0005-0000-0000-0000089D0000}"/>
    <cellStyle name="Normal 59 8 5" xfId="40156" xr:uid="{00000000-0005-0000-0000-0000099D0000}"/>
    <cellStyle name="Normal 59 8 5 2" xfId="40157" xr:uid="{00000000-0005-0000-0000-00000A9D0000}"/>
    <cellStyle name="Normal 59 8 6" xfId="40158" xr:uid="{00000000-0005-0000-0000-00000B9D0000}"/>
    <cellStyle name="Normal 59 8 7" xfId="40159" xr:uid="{00000000-0005-0000-0000-00000C9D0000}"/>
    <cellStyle name="Normal 59 8 8" xfId="40160" xr:uid="{00000000-0005-0000-0000-00000D9D0000}"/>
    <cellStyle name="Normal 59 8_Lcc_inputs" xfId="40161" xr:uid="{00000000-0005-0000-0000-00000E9D0000}"/>
    <cellStyle name="Normal 59 9" xfId="40162" xr:uid="{00000000-0005-0000-0000-00000F9D0000}"/>
    <cellStyle name="Normal 59 9 2" xfId="40163" xr:uid="{00000000-0005-0000-0000-0000109D0000}"/>
    <cellStyle name="Normal 59 9 2 2" xfId="40164" xr:uid="{00000000-0005-0000-0000-0000119D0000}"/>
    <cellStyle name="Normal 59 9 2 2 2" xfId="40165" xr:uid="{00000000-0005-0000-0000-0000129D0000}"/>
    <cellStyle name="Normal 59 9 2 2 2 2" xfId="40166" xr:uid="{00000000-0005-0000-0000-0000139D0000}"/>
    <cellStyle name="Normal 59 9 2 2 3" xfId="40167" xr:uid="{00000000-0005-0000-0000-0000149D0000}"/>
    <cellStyle name="Normal 59 9 2 3" xfId="40168" xr:uid="{00000000-0005-0000-0000-0000159D0000}"/>
    <cellStyle name="Normal 59 9 2 3 2" xfId="40169" xr:uid="{00000000-0005-0000-0000-0000169D0000}"/>
    <cellStyle name="Normal 59 9 2 3 2 2" xfId="40170" xr:uid="{00000000-0005-0000-0000-0000179D0000}"/>
    <cellStyle name="Normal 59 9 2 3 3" xfId="40171" xr:uid="{00000000-0005-0000-0000-0000189D0000}"/>
    <cellStyle name="Normal 59 9 2 4" xfId="40172" xr:uid="{00000000-0005-0000-0000-0000199D0000}"/>
    <cellStyle name="Normal 59 9 2 4 2" xfId="40173" xr:uid="{00000000-0005-0000-0000-00001A9D0000}"/>
    <cellStyle name="Normal 59 9 2 5" xfId="40174" xr:uid="{00000000-0005-0000-0000-00001B9D0000}"/>
    <cellStyle name="Normal 59 9 2_Lcc_inputs" xfId="40175" xr:uid="{00000000-0005-0000-0000-00001C9D0000}"/>
    <cellStyle name="Normal 59 9 3" xfId="40176" xr:uid="{00000000-0005-0000-0000-00001D9D0000}"/>
    <cellStyle name="Normal 59 9 3 2" xfId="40177" xr:uid="{00000000-0005-0000-0000-00001E9D0000}"/>
    <cellStyle name="Normal 59 9 3 2 2" xfId="40178" xr:uid="{00000000-0005-0000-0000-00001F9D0000}"/>
    <cellStyle name="Normal 59 9 3 2 3" xfId="40179" xr:uid="{00000000-0005-0000-0000-0000209D0000}"/>
    <cellStyle name="Normal 59 9 3 3" xfId="40180" xr:uid="{00000000-0005-0000-0000-0000219D0000}"/>
    <cellStyle name="Normal 59 9 3 4" xfId="40181" xr:uid="{00000000-0005-0000-0000-0000229D0000}"/>
    <cellStyle name="Normal 59 9 3_Lcc_inputs" xfId="40182" xr:uid="{00000000-0005-0000-0000-0000239D0000}"/>
    <cellStyle name="Normal 59 9 4" xfId="40183" xr:uid="{00000000-0005-0000-0000-0000249D0000}"/>
    <cellStyle name="Normal 59 9 4 2" xfId="40184" xr:uid="{00000000-0005-0000-0000-0000259D0000}"/>
    <cellStyle name="Normal 59 9 4 2 2" xfId="40185" xr:uid="{00000000-0005-0000-0000-0000269D0000}"/>
    <cellStyle name="Normal 59 9 4 3" xfId="40186" xr:uid="{00000000-0005-0000-0000-0000279D0000}"/>
    <cellStyle name="Normal 59 9 5" xfId="40187" xr:uid="{00000000-0005-0000-0000-0000289D0000}"/>
    <cellStyle name="Normal 59 9 5 2" xfId="40188" xr:uid="{00000000-0005-0000-0000-0000299D0000}"/>
    <cellStyle name="Normal 59 9 6" xfId="40189" xr:uid="{00000000-0005-0000-0000-00002A9D0000}"/>
    <cellStyle name="Normal 59 9 7" xfId="40190" xr:uid="{00000000-0005-0000-0000-00002B9D0000}"/>
    <cellStyle name="Normal 59 9 8" xfId="40191" xr:uid="{00000000-0005-0000-0000-00002C9D0000}"/>
    <cellStyle name="Normal 59 9_Lcc_inputs" xfId="40192" xr:uid="{00000000-0005-0000-0000-00002D9D0000}"/>
    <cellStyle name="Normal 59_Lcc_inputs" xfId="40193" xr:uid="{00000000-0005-0000-0000-00002E9D0000}"/>
    <cellStyle name="Normal 6" xfId="25" xr:uid="{00000000-0005-0000-0000-00002F9D0000}"/>
    <cellStyle name="Normal 6 10" xfId="40194" xr:uid="{00000000-0005-0000-0000-0000309D0000}"/>
    <cellStyle name="Normal 6 10 2" xfId="40195" xr:uid="{00000000-0005-0000-0000-0000319D0000}"/>
    <cellStyle name="Normal 6 10 2 2" xfId="40196" xr:uid="{00000000-0005-0000-0000-0000329D0000}"/>
    <cellStyle name="Normal 6 10 2 2 2" xfId="40197" xr:uid="{00000000-0005-0000-0000-0000339D0000}"/>
    <cellStyle name="Normal 6 10 2 2 2 2" xfId="40198" xr:uid="{00000000-0005-0000-0000-0000349D0000}"/>
    <cellStyle name="Normal 6 10 2 2 3" xfId="40199" xr:uid="{00000000-0005-0000-0000-0000359D0000}"/>
    <cellStyle name="Normal 6 10 2 3" xfId="40200" xr:uid="{00000000-0005-0000-0000-0000369D0000}"/>
    <cellStyle name="Normal 6 10 2 3 2" xfId="40201" xr:uid="{00000000-0005-0000-0000-0000379D0000}"/>
    <cellStyle name="Normal 6 10 2 3 2 2" xfId="40202" xr:uid="{00000000-0005-0000-0000-0000389D0000}"/>
    <cellStyle name="Normal 6 10 2 3 3" xfId="40203" xr:uid="{00000000-0005-0000-0000-0000399D0000}"/>
    <cellStyle name="Normal 6 10 2 4" xfId="40204" xr:uid="{00000000-0005-0000-0000-00003A9D0000}"/>
    <cellStyle name="Normal 6 10 2 4 2" xfId="40205" xr:uid="{00000000-0005-0000-0000-00003B9D0000}"/>
    <cellStyle name="Normal 6 10 2 5" xfId="40206" xr:uid="{00000000-0005-0000-0000-00003C9D0000}"/>
    <cellStyle name="Normal 6 10 2_Lcc_inputs" xfId="40207" xr:uid="{00000000-0005-0000-0000-00003D9D0000}"/>
    <cellStyle name="Normal 6 10 3" xfId="40208" xr:uid="{00000000-0005-0000-0000-00003E9D0000}"/>
    <cellStyle name="Normal 6 10 3 2" xfId="40209" xr:uid="{00000000-0005-0000-0000-00003F9D0000}"/>
    <cellStyle name="Normal 6 10 3 2 2" xfId="40210" xr:uid="{00000000-0005-0000-0000-0000409D0000}"/>
    <cellStyle name="Normal 6 10 3 2 3" xfId="40211" xr:uid="{00000000-0005-0000-0000-0000419D0000}"/>
    <cellStyle name="Normal 6 10 3 3" xfId="40212" xr:uid="{00000000-0005-0000-0000-0000429D0000}"/>
    <cellStyle name="Normal 6 10 3 4" xfId="40213" xr:uid="{00000000-0005-0000-0000-0000439D0000}"/>
    <cellStyle name="Normal 6 10 3_Lcc_inputs" xfId="40214" xr:uid="{00000000-0005-0000-0000-0000449D0000}"/>
    <cellStyle name="Normal 6 10 4" xfId="40215" xr:uid="{00000000-0005-0000-0000-0000459D0000}"/>
    <cellStyle name="Normal 6 10 4 2" xfId="40216" xr:uid="{00000000-0005-0000-0000-0000469D0000}"/>
    <cellStyle name="Normal 6 10 4 2 2" xfId="40217" xr:uid="{00000000-0005-0000-0000-0000479D0000}"/>
    <cellStyle name="Normal 6 10 4 3" xfId="40218" xr:uid="{00000000-0005-0000-0000-0000489D0000}"/>
    <cellStyle name="Normal 6 10 5" xfId="40219" xr:uid="{00000000-0005-0000-0000-0000499D0000}"/>
    <cellStyle name="Normal 6 10 5 2" xfId="40220" xr:uid="{00000000-0005-0000-0000-00004A9D0000}"/>
    <cellStyle name="Normal 6 10 6" xfId="40221" xr:uid="{00000000-0005-0000-0000-00004B9D0000}"/>
    <cellStyle name="Normal 6 10 7" xfId="40222" xr:uid="{00000000-0005-0000-0000-00004C9D0000}"/>
    <cellStyle name="Normal 6 10 8" xfId="40223" xr:uid="{00000000-0005-0000-0000-00004D9D0000}"/>
    <cellStyle name="Normal 6 10_Lcc_inputs" xfId="40224" xr:uid="{00000000-0005-0000-0000-00004E9D0000}"/>
    <cellStyle name="Normal 6 11" xfId="40225" xr:uid="{00000000-0005-0000-0000-00004F9D0000}"/>
    <cellStyle name="Normal 6 11 2" xfId="40226" xr:uid="{00000000-0005-0000-0000-0000509D0000}"/>
    <cellStyle name="Normal 6 11 2 2" xfId="40227" xr:uid="{00000000-0005-0000-0000-0000519D0000}"/>
    <cellStyle name="Normal 6 11 2 2 2" xfId="40228" xr:uid="{00000000-0005-0000-0000-0000529D0000}"/>
    <cellStyle name="Normal 6 11 2 2 3" xfId="40229" xr:uid="{00000000-0005-0000-0000-0000539D0000}"/>
    <cellStyle name="Normal 6 11 2 3" xfId="40230" xr:uid="{00000000-0005-0000-0000-0000549D0000}"/>
    <cellStyle name="Normal 6 11 2 4" xfId="40231" xr:uid="{00000000-0005-0000-0000-0000559D0000}"/>
    <cellStyle name="Normal 6 11 2_Lcc_inputs" xfId="40232" xr:uid="{00000000-0005-0000-0000-0000569D0000}"/>
    <cellStyle name="Normal 6 11 3" xfId="40233" xr:uid="{00000000-0005-0000-0000-0000579D0000}"/>
    <cellStyle name="Normal 6 11 3 2" xfId="40234" xr:uid="{00000000-0005-0000-0000-0000589D0000}"/>
    <cellStyle name="Normal 6 11 3 2 2" xfId="40235" xr:uid="{00000000-0005-0000-0000-0000599D0000}"/>
    <cellStyle name="Normal 6 11 3 3" xfId="40236" xr:uid="{00000000-0005-0000-0000-00005A9D0000}"/>
    <cellStyle name="Normal 6 11 4" xfId="40237" xr:uid="{00000000-0005-0000-0000-00005B9D0000}"/>
    <cellStyle name="Normal 6 11 4 2" xfId="40238" xr:uid="{00000000-0005-0000-0000-00005C9D0000}"/>
    <cellStyle name="Normal 6 11 5" xfId="40239" xr:uid="{00000000-0005-0000-0000-00005D9D0000}"/>
    <cellStyle name="Normal 6 11 6" xfId="40240" xr:uid="{00000000-0005-0000-0000-00005E9D0000}"/>
    <cellStyle name="Normal 6 11 7" xfId="40241" xr:uid="{00000000-0005-0000-0000-00005F9D0000}"/>
    <cellStyle name="Normal 6 11_Lcc_inputs" xfId="40242" xr:uid="{00000000-0005-0000-0000-0000609D0000}"/>
    <cellStyle name="Normal 6 12" xfId="40243" xr:uid="{00000000-0005-0000-0000-0000619D0000}"/>
    <cellStyle name="Normal 6 12 2" xfId="40244" xr:uid="{00000000-0005-0000-0000-0000629D0000}"/>
    <cellStyle name="Normal 6 12 2 2" xfId="40245" xr:uid="{00000000-0005-0000-0000-0000639D0000}"/>
    <cellStyle name="Normal 6 12 2 3" xfId="40246" xr:uid="{00000000-0005-0000-0000-0000649D0000}"/>
    <cellStyle name="Normal 6 12 3" xfId="40247" xr:uid="{00000000-0005-0000-0000-0000659D0000}"/>
    <cellStyle name="Normal 6 12 3 2" xfId="40248" xr:uid="{00000000-0005-0000-0000-0000669D0000}"/>
    <cellStyle name="Normal 6 12 4" xfId="40249" xr:uid="{00000000-0005-0000-0000-0000679D0000}"/>
    <cellStyle name="Normal 6 12 5" xfId="40250" xr:uid="{00000000-0005-0000-0000-0000689D0000}"/>
    <cellStyle name="Normal 6 12_Lcc_inputs" xfId="40251" xr:uid="{00000000-0005-0000-0000-0000699D0000}"/>
    <cellStyle name="Normal 6 13" xfId="40252" xr:uid="{00000000-0005-0000-0000-00006A9D0000}"/>
    <cellStyle name="Normal 6 13 2" xfId="40253" xr:uid="{00000000-0005-0000-0000-00006B9D0000}"/>
    <cellStyle name="Normal 6 13 2 2" xfId="40254" xr:uid="{00000000-0005-0000-0000-00006C9D0000}"/>
    <cellStyle name="Normal 6 13 2 3" xfId="40255" xr:uid="{00000000-0005-0000-0000-00006D9D0000}"/>
    <cellStyle name="Normal 6 13 3" xfId="40256" xr:uid="{00000000-0005-0000-0000-00006E9D0000}"/>
    <cellStyle name="Normal 6 13 4" xfId="40257" xr:uid="{00000000-0005-0000-0000-00006F9D0000}"/>
    <cellStyle name="Normal 6 13_Lcc_inputs" xfId="40258" xr:uid="{00000000-0005-0000-0000-0000709D0000}"/>
    <cellStyle name="Normal 6 14" xfId="40259" xr:uid="{00000000-0005-0000-0000-0000719D0000}"/>
    <cellStyle name="Normal 6 14 2" xfId="40260" xr:uid="{00000000-0005-0000-0000-0000729D0000}"/>
    <cellStyle name="Normal 6 14 3" xfId="40261" xr:uid="{00000000-0005-0000-0000-0000739D0000}"/>
    <cellStyle name="Normal 6 15" xfId="40262" xr:uid="{00000000-0005-0000-0000-0000749D0000}"/>
    <cellStyle name="Normal 6 15 2" xfId="40263" xr:uid="{00000000-0005-0000-0000-0000759D0000}"/>
    <cellStyle name="Normal 6 16" xfId="40264" xr:uid="{00000000-0005-0000-0000-0000769D0000}"/>
    <cellStyle name="Normal 6 17" xfId="40265" xr:uid="{00000000-0005-0000-0000-0000779D0000}"/>
    <cellStyle name="Normal 6 18" xfId="40266" xr:uid="{00000000-0005-0000-0000-0000789D0000}"/>
    <cellStyle name="Normal 6 19" xfId="40267" xr:uid="{00000000-0005-0000-0000-0000799D0000}"/>
    <cellStyle name="Normal 6 2" xfId="85" xr:uid="{00000000-0005-0000-0000-00007A9D0000}"/>
    <cellStyle name="Normal 6 2 2" xfId="40268" xr:uid="{00000000-0005-0000-0000-00007B9D0000}"/>
    <cellStyle name="Normal 6 2 2 2" xfId="40269" xr:uid="{00000000-0005-0000-0000-00007C9D0000}"/>
    <cellStyle name="Normal 6 2 2 2 2" xfId="40270" xr:uid="{00000000-0005-0000-0000-00007D9D0000}"/>
    <cellStyle name="Normal 6 2 2 2 2 2" xfId="40271" xr:uid="{00000000-0005-0000-0000-00007E9D0000}"/>
    <cellStyle name="Normal 6 2 2 2 2 3" xfId="40272" xr:uid="{00000000-0005-0000-0000-00007F9D0000}"/>
    <cellStyle name="Normal 6 2 2 2 3" xfId="40273" xr:uid="{00000000-0005-0000-0000-0000809D0000}"/>
    <cellStyle name="Normal 6 2 2 2 3 2" xfId="40274" xr:uid="{00000000-0005-0000-0000-0000819D0000}"/>
    <cellStyle name="Normal 6 2 2 2 4" xfId="40275" xr:uid="{00000000-0005-0000-0000-0000829D0000}"/>
    <cellStyle name="Normal 6 2 2 2 5" xfId="40276" xr:uid="{00000000-0005-0000-0000-0000839D0000}"/>
    <cellStyle name="Normal 6 2 2 2_Lcc_inputs" xfId="40277" xr:uid="{00000000-0005-0000-0000-0000849D0000}"/>
    <cellStyle name="Normal 6 2 2 3" xfId="40278" xr:uid="{00000000-0005-0000-0000-0000859D0000}"/>
    <cellStyle name="Normal 6 2 2 3 2" xfId="40279" xr:uid="{00000000-0005-0000-0000-0000869D0000}"/>
    <cellStyle name="Normal 6 2 2 3 2 2" xfId="40280" xr:uid="{00000000-0005-0000-0000-0000879D0000}"/>
    <cellStyle name="Normal 6 2 2 3 3" xfId="40281" xr:uid="{00000000-0005-0000-0000-0000889D0000}"/>
    <cellStyle name="Normal 6 2 2 3 4" xfId="40282" xr:uid="{00000000-0005-0000-0000-0000899D0000}"/>
    <cellStyle name="Normal 6 2 2 3_Lcc_inputs" xfId="40283" xr:uid="{00000000-0005-0000-0000-00008A9D0000}"/>
    <cellStyle name="Normal 6 2 2 4" xfId="40284" xr:uid="{00000000-0005-0000-0000-00008B9D0000}"/>
    <cellStyle name="Normal 6 2 2 4 2" xfId="40285" xr:uid="{00000000-0005-0000-0000-00008C9D0000}"/>
    <cellStyle name="Normal 6 2 2 4 3" xfId="40286" xr:uid="{00000000-0005-0000-0000-00008D9D0000}"/>
    <cellStyle name="Normal 6 2 2 5" xfId="40287" xr:uid="{00000000-0005-0000-0000-00008E9D0000}"/>
    <cellStyle name="Normal 6 2 2 5 2" xfId="40288" xr:uid="{00000000-0005-0000-0000-00008F9D0000}"/>
    <cellStyle name="Normal 6 2 2 6" xfId="40289" xr:uid="{00000000-0005-0000-0000-0000909D0000}"/>
    <cellStyle name="Normal 6 2 2 7" xfId="40290" xr:uid="{00000000-0005-0000-0000-0000919D0000}"/>
    <cellStyle name="Normal 6 2 2_Lcc_inputs" xfId="40291" xr:uid="{00000000-0005-0000-0000-0000929D0000}"/>
    <cellStyle name="Normal 6 2 3" xfId="40292" xr:uid="{00000000-0005-0000-0000-0000939D0000}"/>
    <cellStyle name="Normal 6 2 3 2" xfId="40293" xr:uid="{00000000-0005-0000-0000-0000949D0000}"/>
    <cellStyle name="Normal 6 2 3 2 2" xfId="40294" xr:uid="{00000000-0005-0000-0000-0000959D0000}"/>
    <cellStyle name="Normal 6 2 3 2 3" xfId="40295" xr:uid="{00000000-0005-0000-0000-0000969D0000}"/>
    <cellStyle name="Normal 6 2 3 3" xfId="40296" xr:uid="{00000000-0005-0000-0000-0000979D0000}"/>
    <cellStyle name="Normal 6 2 3 3 2" xfId="40297" xr:uid="{00000000-0005-0000-0000-0000989D0000}"/>
    <cellStyle name="Normal 6 2 3 4" xfId="40298" xr:uid="{00000000-0005-0000-0000-0000999D0000}"/>
    <cellStyle name="Normal 6 2 3_Lcc_inputs" xfId="40299" xr:uid="{00000000-0005-0000-0000-00009A9D0000}"/>
    <cellStyle name="Normal 6 2 4" xfId="40300" xr:uid="{00000000-0005-0000-0000-00009B9D0000}"/>
    <cellStyle name="Normal 6 2 4 2" xfId="40301" xr:uid="{00000000-0005-0000-0000-00009C9D0000}"/>
    <cellStyle name="Normal 6 2 4 2 2" xfId="40302" xr:uid="{00000000-0005-0000-0000-00009D9D0000}"/>
    <cellStyle name="Normal 6 2 4 2 3" xfId="40303" xr:uid="{00000000-0005-0000-0000-00009E9D0000}"/>
    <cellStyle name="Normal 6 2 4 3" xfId="40304" xr:uid="{00000000-0005-0000-0000-00009F9D0000}"/>
    <cellStyle name="Normal 6 2 4 3 2" xfId="40305" xr:uid="{00000000-0005-0000-0000-0000A09D0000}"/>
    <cellStyle name="Normal 6 2 4 4" xfId="40306" xr:uid="{00000000-0005-0000-0000-0000A19D0000}"/>
    <cellStyle name="Normal 6 2 4_Lcc_inputs" xfId="40307" xr:uid="{00000000-0005-0000-0000-0000A29D0000}"/>
    <cellStyle name="Normal 6 2 5" xfId="40308" xr:uid="{00000000-0005-0000-0000-0000A39D0000}"/>
    <cellStyle name="Normal 6 2 6" xfId="40309" xr:uid="{00000000-0005-0000-0000-0000A49D0000}"/>
    <cellStyle name="Normal 6 2 7" xfId="40310" xr:uid="{00000000-0005-0000-0000-0000A59D0000}"/>
    <cellStyle name="Normal 6 2 8" xfId="40311" xr:uid="{00000000-0005-0000-0000-0000A69D0000}"/>
    <cellStyle name="Normal 6 2 9" xfId="40312" xr:uid="{00000000-0005-0000-0000-0000A79D0000}"/>
    <cellStyle name="Normal 6 2_Lcc_inputs" xfId="40313" xr:uid="{00000000-0005-0000-0000-0000A89D0000}"/>
    <cellStyle name="Normal 6 20" xfId="40314" xr:uid="{00000000-0005-0000-0000-0000A99D0000}"/>
    <cellStyle name="Normal 6 21" xfId="40315" xr:uid="{00000000-0005-0000-0000-0000AA9D0000}"/>
    <cellStyle name="Normal 6 22" xfId="40316" xr:uid="{00000000-0005-0000-0000-0000AB9D0000}"/>
    <cellStyle name="Normal 6 23" xfId="40317" xr:uid="{00000000-0005-0000-0000-0000AC9D0000}"/>
    <cellStyle name="Normal 6 24" xfId="40318" xr:uid="{00000000-0005-0000-0000-0000AD9D0000}"/>
    <cellStyle name="Normal 6 25" xfId="40319" xr:uid="{00000000-0005-0000-0000-0000AE9D0000}"/>
    <cellStyle name="Normal 6 26" xfId="40320" xr:uid="{00000000-0005-0000-0000-0000AF9D0000}"/>
    <cellStyle name="Normal 6 27" xfId="40321" xr:uid="{00000000-0005-0000-0000-0000B09D0000}"/>
    <cellStyle name="Normal 6 28" xfId="40322" xr:uid="{00000000-0005-0000-0000-0000B19D0000}"/>
    <cellStyle name="Normal 6 29" xfId="40323" xr:uid="{00000000-0005-0000-0000-0000B29D0000}"/>
    <cellStyle name="Normal 6 3" xfId="40324" xr:uid="{00000000-0005-0000-0000-0000B39D0000}"/>
    <cellStyle name="Normal 6 3 10" xfId="40325" xr:uid="{00000000-0005-0000-0000-0000B49D0000}"/>
    <cellStyle name="Normal 6 3 11" xfId="40326" xr:uid="{00000000-0005-0000-0000-0000B59D0000}"/>
    <cellStyle name="Normal 6 3 12" xfId="40327" xr:uid="{00000000-0005-0000-0000-0000B69D0000}"/>
    <cellStyle name="Normal 6 3 2" xfId="40328" xr:uid="{00000000-0005-0000-0000-0000B79D0000}"/>
    <cellStyle name="Normal 6 3 2 2" xfId="40329" xr:uid="{00000000-0005-0000-0000-0000B89D0000}"/>
    <cellStyle name="Normal 6 3 2 2 2" xfId="40330" xr:uid="{00000000-0005-0000-0000-0000B99D0000}"/>
    <cellStyle name="Normal 6 3 2 2 2 2" xfId="40331" xr:uid="{00000000-0005-0000-0000-0000BA9D0000}"/>
    <cellStyle name="Normal 6 3 2 2 2 2 2" xfId="40332" xr:uid="{00000000-0005-0000-0000-0000BB9D0000}"/>
    <cellStyle name="Normal 6 3 2 2 2 2 2 2" xfId="40333" xr:uid="{00000000-0005-0000-0000-0000BC9D0000}"/>
    <cellStyle name="Normal 6 3 2 2 2 2 3" xfId="40334" xr:uid="{00000000-0005-0000-0000-0000BD9D0000}"/>
    <cellStyle name="Normal 6 3 2 2 2 3" xfId="40335" xr:uid="{00000000-0005-0000-0000-0000BE9D0000}"/>
    <cellStyle name="Normal 6 3 2 2 2 3 2" xfId="40336" xr:uid="{00000000-0005-0000-0000-0000BF9D0000}"/>
    <cellStyle name="Normal 6 3 2 2 2 3 2 2" xfId="40337" xr:uid="{00000000-0005-0000-0000-0000C09D0000}"/>
    <cellStyle name="Normal 6 3 2 2 2 3 3" xfId="40338" xr:uid="{00000000-0005-0000-0000-0000C19D0000}"/>
    <cellStyle name="Normal 6 3 2 2 2 4" xfId="40339" xr:uid="{00000000-0005-0000-0000-0000C29D0000}"/>
    <cellStyle name="Normal 6 3 2 2 2 4 2" xfId="40340" xr:uid="{00000000-0005-0000-0000-0000C39D0000}"/>
    <cellStyle name="Normal 6 3 2 2 2 5" xfId="40341" xr:uid="{00000000-0005-0000-0000-0000C49D0000}"/>
    <cellStyle name="Normal 6 3 2 2 2_Lcc_inputs" xfId="40342" xr:uid="{00000000-0005-0000-0000-0000C59D0000}"/>
    <cellStyle name="Normal 6 3 2 2 3" xfId="40343" xr:uid="{00000000-0005-0000-0000-0000C69D0000}"/>
    <cellStyle name="Normal 6 3 2 2 3 2" xfId="40344" xr:uid="{00000000-0005-0000-0000-0000C79D0000}"/>
    <cellStyle name="Normal 6 3 2 2 3 2 2" xfId="40345" xr:uid="{00000000-0005-0000-0000-0000C89D0000}"/>
    <cellStyle name="Normal 6 3 2 2 3 2 3" xfId="40346" xr:uid="{00000000-0005-0000-0000-0000C99D0000}"/>
    <cellStyle name="Normal 6 3 2 2 3 3" xfId="40347" xr:uid="{00000000-0005-0000-0000-0000CA9D0000}"/>
    <cellStyle name="Normal 6 3 2 2 3 4" xfId="40348" xr:uid="{00000000-0005-0000-0000-0000CB9D0000}"/>
    <cellStyle name="Normal 6 3 2 2 3_Lcc_inputs" xfId="40349" xr:uid="{00000000-0005-0000-0000-0000CC9D0000}"/>
    <cellStyle name="Normal 6 3 2 2 4" xfId="40350" xr:uid="{00000000-0005-0000-0000-0000CD9D0000}"/>
    <cellStyle name="Normal 6 3 2 2 4 2" xfId="40351" xr:uid="{00000000-0005-0000-0000-0000CE9D0000}"/>
    <cellStyle name="Normal 6 3 2 2 4 2 2" xfId="40352" xr:uid="{00000000-0005-0000-0000-0000CF9D0000}"/>
    <cellStyle name="Normal 6 3 2 2 4 3" xfId="40353" xr:uid="{00000000-0005-0000-0000-0000D09D0000}"/>
    <cellStyle name="Normal 6 3 2 2 5" xfId="40354" xr:uid="{00000000-0005-0000-0000-0000D19D0000}"/>
    <cellStyle name="Normal 6 3 2 2 5 2" xfId="40355" xr:uid="{00000000-0005-0000-0000-0000D29D0000}"/>
    <cellStyle name="Normal 6 3 2 2 6" xfId="40356" xr:uid="{00000000-0005-0000-0000-0000D39D0000}"/>
    <cellStyle name="Normal 6 3 2 2 7" xfId="40357" xr:uid="{00000000-0005-0000-0000-0000D49D0000}"/>
    <cellStyle name="Normal 6 3 2 2 8" xfId="40358" xr:uid="{00000000-0005-0000-0000-0000D59D0000}"/>
    <cellStyle name="Normal 6 3 2 2_Lcc_inputs" xfId="40359" xr:uid="{00000000-0005-0000-0000-0000D69D0000}"/>
    <cellStyle name="Normal 6 3 2 3" xfId="40360" xr:uid="{00000000-0005-0000-0000-0000D79D0000}"/>
    <cellStyle name="Normal 6 3 2_Lcc_inputs" xfId="40361" xr:uid="{00000000-0005-0000-0000-0000D89D0000}"/>
    <cellStyle name="Normal 6 3 3" xfId="40362" xr:uid="{00000000-0005-0000-0000-0000D99D0000}"/>
    <cellStyle name="Normal 6 3 3 2" xfId="40363" xr:uid="{00000000-0005-0000-0000-0000DA9D0000}"/>
    <cellStyle name="Normal 6 3 3 2 2" xfId="40364" xr:uid="{00000000-0005-0000-0000-0000DB9D0000}"/>
    <cellStyle name="Normal 6 3 3 2 2 2" xfId="40365" xr:uid="{00000000-0005-0000-0000-0000DC9D0000}"/>
    <cellStyle name="Normal 6 3 3 2 2 2 2" xfId="40366" xr:uid="{00000000-0005-0000-0000-0000DD9D0000}"/>
    <cellStyle name="Normal 6 3 3 2 2 3" xfId="40367" xr:uid="{00000000-0005-0000-0000-0000DE9D0000}"/>
    <cellStyle name="Normal 6 3 3 2 3" xfId="40368" xr:uid="{00000000-0005-0000-0000-0000DF9D0000}"/>
    <cellStyle name="Normal 6 3 3 2 3 2" xfId="40369" xr:uid="{00000000-0005-0000-0000-0000E09D0000}"/>
    <cellStyle name="Normal 6 3 3 2 3 2 2" xfId="40370" xr:uid="{00000000-0005-0000-0000-0000E19D0000}"/>
    <cellStyle name="Normal 6 3 3 2 3 3" xfId="40371" xr:uid="{00000000-0005-0000-0000-0000E29D0000}"/>
    <cellStyle name="Normal 6 3 3 2 4" xfId="40372" xr:uid="{00000000-0005-0000-0000-0000E39D0000}"/>
    <cellStyle name="Normal 6 3 3 2 4 2" xfId="40373" xr:uid="{00000000-0005-0000-0000-0000E49D0000}"/>
    <cellStyle name="Normal 6 3 3 2 5" xfId="40374" xr:uid="{00000000-0005-0000-0000-0000E59D0000}"/>
    <cellStyle name="Normal 6 3 3 2_Lcc_inputs" xfId="40375" xr:uid="{00000000-0005-0000-0000-0000E69D0000}"/>
    <cellStyle name="Normal 6 3 3 3" xfId="40376" xr:uid="{00000000-0005-0000-0000-0000E79D0000}"/>
    <cellStyle name="Normal 6 3 3 3 2" xfId="40377" xr:uid="{00000000-0005-0000-0000-0000E89D0000}"/>
    <cellStyle name="Normal 6 3 3 3 2 2" xfId="40378" xr:uid="{00000000-0005-0000-0000-0000E99D0000}"/>
    <cellStyle name="Normal 6 3 3 3 2 3" xfId="40379" xr:uid="{00000000-0005-0000-0000-0000EA9D0000}"/>
    <cellStyle name="Normal 6 3 3 3 3" xfId="40380" xr:uid="{00000000-0005-0000-0000-0000EB9D0000}"/>
    <cellStyle name="Normal 6 3 3 3 4" xfId="40381" xr:uid="{00000000-0005-0000-0000-0000EC9D0000}"/>
    <cellStyle name="Normal 6 3 3 3_Lcc_inputs" xfId="40382" xr:uid="{00000000-0005-0000-0000-0000ED9D0000}"/>
    <cellStyle name="Normal 6 3 3 4" xfId="40383" xr:uid="{00000000-0005-0000-0000-0000EE9D0000}"/>
    <cellStyle name="Normal 6 3 3 4 2" xfId="40384" xr:uid="{00000000-0005-0000-0000-0000EF9D0000}"/>
    <cellStyle name="Normal 6 3 3 4 2 2" xfId="40385" xr:uid="{00000000-0005-0000-0000-0000F09D0000}"/>
    <cellStyle name="Normal 6 3 3 4 3" xfId="40386" xr:uid="{00000000-0005-0000-0000-0000F19D0000}"/>
    <cellStyle name="Normal 6 3 3 5" xfId="40387" xr:uid="{00000000-0005-0000-0000-0000F29D0000}"/>
    <cellStyle name="Normal 6 3 3 5 2" xfId="40388" xr:uid="{00000000-0005-0000-0000-0000F39D0000}"/>
    <cellStyle name="Normal 6 3 3 6" xfId="40389" xr:uid="{00000000-0005-0000-0000-0000F49D0000}"/>
    <cellStyle name="Normal 6 3 3 7" xfId="40390" xr:uid="{00000000-0005-0000-0000-0000F59D0000}"/>
    <cellStyle name="Normal 6 3 3 8" xfId="40391" xr:uid="{00000000-0005-0000-0000-0000F69D0000}"/>
    <cellStyle name="Normal 6 3 3_Lcc_inputs" xfId="40392" xr:uid="{00000000-0005-0000-0000-0000F79D0000}"/>
    <cellStyle name="Normal 6 3 4" xfId="40393" xr:uid="{00000000-0005-0000-0000-0000F89D0000}"/>
    <cellStyle name="Normal 6 3 4 2" xfId="40394" xr:uid="{00000000-0005-0000-0000-0000F99D0000}"/>
    <cellStyle name="Normal 6 3 4 2 2" xfId="40395" xr:uid="{00000000-0005-0000-0000-0000FA9D0000}"/>
    <cellStyle name="Normal 6 3 4 2 2 2" xfId="40396" xr:uid="{00000000-0005-0000-0000-0000FB9D0000}"/>
    <cellStyle name="Normal 6 3 4 2 2 2 2" xfId="40397" xr:uid="{00000000-0005-0000-0000-0000FC9D0000}"/>
    <cellStyle name="Normal 6 3 4 2 2 3" xfId="40398" xr:uid="{00000000-0005-0000-0000-0000FD9D0000}"/>
    <cellStyle name="Normal 6 3 4 2 3" xfId="40399" xr:uid="{00000000-0005-0000-0000-0000FE9D0000}"/>
    <cellStyle name="Normal 6 3 4 2 3 2" xfId="40400" xr:uid="{00000000-0005-0000-0000-0000FF9D0000}"/>
    <cellStyle name="Normal 6 3 4 2 3 2 2" xfId="40401" xr:uid="{00000000-0005-0000-0000-0000009E0000}"/>
    <cellStyle name="Normal 6 3 4 2 3 3" xfId="40402" xr:uid="{00000000-0005-0000-0000-0000019E0000}"/>
    <cellStyle name="Normal 6 3 4 2 4" xfId="40403" xr:uid="{00000000-0005-0000-0000-0000029E0000}"/>
    <cellStyle name="Normal 6 3 4 2 4 2" xfId="40404" xr:uid="{00000000-0005-0000-0000-0000039E0000}"/>
    <cellStyle name="Normal 6 3 4 2 5" xfId="40405" xr:uid="{00000000-0005-0000-0000-0000049E0000}"/>
    <cellStyle name="Normal 6 3 4 2_Lcc_inputs" xfId="40406" xr:uid="{00000000-0005-0000-0000-0000059E0000}"/>
    <cellStyle name="Normal 6 3 4 3" xfId="40407" xr:uid="{00000000-0005-0000-0000-0000069E0000}"/>
    <cellStyle name="Normal 6 3 4 3 2" xfId="40408" xr:uid="{00000000-0005-0000-0000-0000079E0000}"/>
    <cellStyle name="Normal 6 3 4 3 2 2" xfId="40409" xr:uid="{00000000-0005-0000-0000-0000089E0000}"/>
    <cellStyle name="Normal 6 3 4 3 2 3" xfId="40410" xr:uid="{00000000-0005-0000-0000-0000099E0000}"/>
    <cellStyle name="Normal 6 3 4 3 3" xfId="40411" xr:uid="{00000000-0005-0000-0000-00000A9E0000}"/>
    <cellStyle name="Normal 6 3 4 3 4" xfId="40412" xr:uid="{00000000-0005-0000-0000-00000B9E0000}"/>
    <cellStyle name="Normal 6 3 4 3_Lcc_inputs" xfId="40413" xr:uid="{00000000-0005-0000-0000-00000C9E0000}"/>
    <cellStyle name="Normal 6 3 4 4" xfId="40414" xr:uid="{00000000-0005-0000-0000-00000D9E0000}"/>
    <cellStyle name="Normal 6 3 4 4 2" xfId="40415" xr:uid="{00000000-0005-0000-0000-00000E9E0000}"/>
    <cellStyle name="Normal 6 3 4 4 2 2" xfId="40416" xr:uid="{00000000-0005-0000-0000-00000F9E0000}"/>
    <cellStyle name="Normal 6 3 4 4 3" xfId="40417" xr:uid="{00000000-0005-0000-0000-0000109E0000}"/>
    <cellStyle name="Normal 6 3 4 5" xfId="40418" xr:uid="{00000000-0005-0000-0000-0000119E0000}"/>
    <cellStyle name="Normal 6 3 4 5 2" xfId="40419" xr:uid="{00000000-0005-0000-0000-0000129E0000}"/>
    <cellStyle name="Normal 6 3 4 6" xfId="40420" xr:uid="{00000000-0005-0000-0000-0000139E0000}"/>
    <cellStyle name="Normal 6 3 4 7" xfId="40421" xr:uid="{00000000-0005-0000-0000-0000149E0000}"/>
    <cellStyle name="Normal 6 3 4 8" xfId="40422" xr:uid="{00000000-0005-0000-0000-0000159E0000}"/>
    <cellStyle name="Normal 6 3 4_Lcc_inputs" xfId="40423" xr:uid="{00000000-0005-0000-0000-0000169E0000}"/>
    <cellStyle name="Normal 6 3 5" xfId="40424" xr:uid="{00000000-0005-0000-0000-0000179E0000}"/>
    <cellStyle name="Normal 6 3 5 2" xfId="40425" xr:uid="{00000000-0005-0000-0000-0000189E0000}"/>
    <cellStyle name="Normal 6 3 5 2 2" xfId="40426" xr:uid="{00000000-0005-0000-0000-0000199E0000}"/>
    <cellStyle name="Normal 6 3 5 2 2 2" xfId="40427" xr:uid="{00000000-0005-0000-0000-00001A9E0000}"/>
    <cellStyle name="Normal 6 3 5 2 2 2 2" xfId="40428" xr:uid="{00000000-0005-0000-0000-00001B9E0000}"/>
    <cellStyle name="Normal 6 3 5 2 2 3" xfId="40429" xr:uid="{00000000-0005-0000-0000-00001C9E0000}"/>
    <cellStyle name="Normal 6 3 5 2 3" xfId="40430" xr:uid="{00000000-0005-0000-0000-00001D9E0000}"/>
    <cellStyle name="Normal 6 3 5 2 3 2" xfId="40431" xr:uid="{00000000-0005-0000-0000-00001E9E0000}"/>
    <cellStyle name="Normal 6 3 5 2 3 2 2" xfId="40432" xr:uid="{00000000-0005-0000-0000-00001F9E0000}"/>
    <cellStyle name="Normal 6 3 5 2 3 3" xfId="40433" xr:uid="{00000000-0005-0000-0000-0000209E0000}"/>
    <cellStyle name="Normal 6 3 5 2 4" xfId="40434" xr:uid="{00000000-0005-0000-0000-0000219E0000}"/>
    <cellStyle name="Normal 6 3 5 2 4 2" xfId="40435" xr:uid="{00000000-0005-0000-0000-0000229E0000}"/>
    <cellStyle name="Normal 6 3 5 2 5" xfId="40436" xr:uid="{00000000-0005-0000-0000-0000239E0000}"/>
    <cellStyle name="Normal 6 3 5 2_Lcc_inputs" xfId="40437" xr:uid="{00000000-0005-0000-0000-0000249E0000}"/>
    <cellStyle name="Normal 6 3 5 3" xfId="40438" xr:uid="{00000000-0005-0000-0000-0000259E0000}"/>
    <cellStyle name="Normal 6 3 5 3 2" xfId="40439" xr:uid="{00000000-0005-0000-0000-0000269E0000}"/>
    <cellStyle name="Normal 6 3 5 3 2 2" xfId="40440" xr:uid="{00000000-0005-0000-0000-0000279E0000}"/>
    <cellStyle name="Normal 6 3 5 3 2 3" xfId="40441" xr:uid="{00000000-0005-0000-0000-0000289E0000}"/>
    <cellStyle name="Normal 6 3 5 3 3" xfId="40442" xr:uid="{00000000-0005-0000-0000-0000299E0000}"/>
    <cellStyle name="Normal 6 3 5 3 4" xfId="40443" xr:uid="{00000000-0005-0000-0000-00002A9E0000}"/>
    <cellStyle name="Normal 6 3 5 3_Lcc_inputs" xfId="40444" xr:uid="{00000000-0005-0000-0000-00002B9E0000}"/>
    <cellStyle name="Normal 6 3 5 4" xfId="40445" xr:uid="{00000000-0005-0000-0000-00002C9E0000}"/>
    <cellStyle name="Normal 6 3 5 4 2" xfId="40446" xr:uid="{00000000-0005-0000-0000-00002D9E0000}"/>
    <cellStyle name="Normal 6 3 5 4 2 2" xfId="40447" xr:uid="{00000000-0005-0000-0000-00002E9E0000}"/>
    <cellStyle name="Normal 6 3 5 4 3" xfId="40448" xr:uid="{00000000-0005-0000-0000-00002F9E0000}"/>
    <cellStyle name="Normal 6 3 5 5" xfId="40449" xr:uid="{00000000-0005-0000-0000-0000309E0000}"/>
    <cellStyle name="Normal 6 3 5 5 2" xfId="40450" xr:uid="{00000000-0005-0000-0000-0000319E0000}"/>
    <cellStyle name="Normal 6 3 5 6" xfId="40451" xr:uid="{00000000-0005-0000-0000-0000329E0000}"/>
    <cellStyle name="Normal 6 3 5 7" xfId="40452" xr:uid="{00000000-0005-0000-0000-0000339E0000}"/>
    <cellStyle name="Normal 6 3 5 8" xfId="40453" xr:uid="{00000000-0005-0000-0000-0000349E0000}"/>
    <cellStyle name="Normal 6 3 5_Lcc_inputs" xfId="40454" xr:uid="{00000000-0005-0000-0000-0000359E0000}"/>
    <cellStyle name="Normal 6 3 6" xfId="40455" xr:uid="{00000000-0005-0000-0000-0000369E0000}"/>
    <cellStyle name="Normal 6 3 6 2" xfId="40456" xr:uid="{00000000-0005-0000-0000-0000379E0000}"/>
    <cellStyle name="Normal 6 3 6 2 2" xfId="40457" xr:uid="{00000000-0005-0000-0000-0000389E0000}"/>
    <cellStyle name="Normal 6 3 6 2 2 2" xfId="40458" xr:uid="{00000000-0005-0000-0000-0000399E0000}"/>
    <cellStyle name="Normal 6 3 6 2 2 3" xfId="40459" xr:uid="{00000000-0005-0000-0000-00003A9E0000}"/>
    <cellStyle name="Normal 6 3 6 2 3" xfId="40460" xr:uid="{00000000-0005-0000-0000-00003B9E0000}"/>
    <cellStyle name="Normal 6 3 6 2 4" xfId="40461" xr:uid="{00000000-0005-0000-0000-00003C9E0000}"/>
    <cellStyle name="Normal 6 3 6 2_Lcc_inputs" xfId="40462" xr:uid="{00000000-0005-0000-0000-00003D9E0000}"/>
    <cellStyle name="Normal 6 3 6 3" xfId="40463" xr:uid="{00000000-0005-0000-0000-00003E9E0000}"/>
    <cellStyle name="Normal 6 3 6 3 2" xfId="40464" xr:uid="{00000000-0005-0000-0000-00003F9E0000}"/>
    <cellStyle name="Normal 6 3 6 3 2 2" xfId="40465" xr:uid="{00000000-0005-0000-0000-0000409E0000}"/>
    <cellStyle name="Normal 6 3 6 3 3" xfId="40466" xr:uid="{00000000-0005-0000-0000-0000419E0000}"/>
    <cellStyle name="Normal 6 3 6 4" xfId="40467" xr:uid="{00000000-0005-0000-0000-0000429E0000}"/>
    <cellStyle name="Normal 6 3 6 4 2" xfId="40468" xr:uid="{00000000-0005-0000-0000-0000439E0000}"/>
    <cellStyle name="Normal 6 3 6 5" xfId="40469" xr:uid="{00000000-0005-0000-0000-0000449E0000}"/>
    <cellStyle name="Normal 6 3 6 6" xfId="40470" xr:uid="{00000000-0005-0000-0000-0000459E0000}"/>
    <cellStyle name="Normal 6 3 6 7" xfId="40471" xr:uid="{00000000-0005-0000-0000-0000469E0000}"/>
    <cellStyle name="Normal 6 3 6_Lcc_inputs" xfId="40472" xr:uid="{00000000-0005-0000-0000-0000479E0000}"/>
    <cellStyle name="Normal 6 3 7" xfId="40473" xr:uid="{00000000-0005-0000-0000-0000489E0000}"/>
    <cellStyle name="Normal 6 3 7 2" xfId="40474" xr:uid="{00000000-0005-0000-0000-0000499E0000}"/>
    <cellStyle name="Normal 6 3 7 2 2" xfId="40475" xr:uid="{00000000-0005-0000-0000-00004A9E0000}"/>
    <cellStyle name="Normal 6 3 7 2 3" xfId="40476" xr:uid="{00000000-0005-0000-0000-00004B9E0000}"/>
    <cellStyle name="Normal 6 3 7 3" xfId="40477" xr:uid="{00000000-0005-0000-0000-00004C9E0000}"/>
    <cellStyle name="Normal 6 3 7 4" xfId="40478" xr:uid="{00000000-0005-0000-0000-00004D9E0000}"/>
    <cellStyle name="Normal 6 3 7_Lcc_inputs" xfId="40479" xr:uid="{00000000-0005-0000-0000-00004E9E0000}"/>
    <cellStyle name="Normal 6 3 8" xfId="40480" xr:uid="{00000000-0005-0000-0000-00004F9E0000}"/>
    <cellStyle name="Normal 6 3 8 2" xfId="40481" xr:uid="{00000000-0005-0000-0000-0000509E0000}"/>
    <cellStyle name="Normal 6 3 8 2 2" xfId="40482" xr:uid="{00000000-0005-0000-0000-0000519E0000}"/>
    <cellStyle name="Normal 6 3 8 3" xfId="40483" xr:uid="{00000000-0005-0000-0000-0000529E0000}"/>
    <cellStyle name="Normal 6 3 9" xfId="40484" xr:uid="{00000000-0005-0000-0000-0000539E0000}"/>
    <cellStyle name="Normal 6 3 9 2" xfId="40485" xr:uid="{00000000-0005-0000-0000-0000549E0000}"/>
    <cellStyle name="Normal 6 3_Lcc_inputs" xfId="40486" xr:uid="{00000000-0005-0000-0000-0000559E0000}"/>
    <cellStyle name="Normal 6 30" xfId="40487" xr:uid="{00000000-0005-0000-0000-0000569E0000}"/>
    <cellStyle name="Normal 6 31" xfId="40488" xr:uid="{00000000-0005-0000-0000-0000579E0000}"/>
    <cellStyle name="Normal 6 32" xfId="40489" xr:uid="{00000000-0005-0000-0000-0000589E0000}"/>
    <cellStyle name="Normal 6 33" xfId="40490" xr:uid="{00000000-0005-0000-0000-0000599E0000}"/>
    <cellStyle name="Normal 6 34" xfId="55299" xr:uid="{00000000-0005-0000-0000-00005A9E0000}"/>
    <cellStyle name="Normal 6 35" xfId="55306" xr:uid="{00000000-0005-0000-0000-00005B9E0000}"/>
    <cellStyle name="Normal 6 4" xfId="40491" xr:uid="{00000000-0005-0000-0000-00005C9E0000}"/>
    <cellStyle name="Normal 6 4 2" xfId="40492" xr:uid="{00000000-0005-0000-0000-00005D9E0000}"/>
    <cellStyle name="Normal 6 4 2 2" xfId="40493" xr:uid="{00000000-0005-0000-0000-00005E9E0000}"/>
    <cellStyle name="Normal 6 4 2 3" xfId="40494" xr:uid="{00000000-0005-0000-0000-00005F9E0000}"/>
    <cellStyle name="Normal 6 4 2 3 2" xfId="40495" xr:uid="{00000000-0005-0000-0000-0000609E0000}"/>
    <cellStyle name="Normal 6 4 2 3 2 2" xfId="40496" xr:uid="{00000000-0005-0000-0000-0000619E0000}"/>
    <cellStyle name="Normal 6 4 2 3 2 2 2" xfId="40497" xr:uid="{00000000-0005-0000-0000-0000629E0000}"/>
    <cellStyle name="Normal 6 4 2 3 2 3" xfId="40498" xr:uid="{00000000-0005-0000-0000-0000639E0000}"/>
    <cellStyle name="Normal 6 4 2 3 3" xfId="40499" xr:uid="{00000000-0005-0000-0000-0000649E0000}"/>
    <cellStyle name="Normal 6 4 2 3 3 2" xfId="40500" xr:uid="{00000000-0005-0000-0000-0000659E0000}"/>
    <cellStyle name="Normal 6 4 2 3 3 2 2" xfId="40501" xr:uid="{00000000-0005-0000-0000-0000669E0000}"/>
    <cellStyle name="Normal 6 4 2 3 3 3" xfId="40502" xr:uid="{00000000-0005-0000-0000-0000679E0000}"/>
    <cellStyle name="Normal 6 4 2 3 4" xfId="40503" xr:uid="{00000000-0005-0000-0000-0000689E0000}"/>
    <cellStyle name="Normal 6 4 2 3 4 2" xfId="40504" xr:uid="{00000000-0005-0000-0000-0000699E0000}"/>
    <cellStyle name="Normal 6 4 2 3 5" xfId="40505" xr:uid="{00000000-0005-0000-0000-00006A9E0000}"/>
    <cellStyle name="Normal 6 4 2 3_Lcc_inputs" xfId="40506" xr:uid="{00000000-0005-0000-0000-00006B9E0000}"/>
    <cellStyle name="Normal 6 4 2 4" xfId="40507" xr:uid="{00000000-0005-0000-0000-00006C9E0000}"/>
    <cellStyle name="Normal 6 4 2 4 2" xfId="40508" xr:uid="{00000000-0005-0000-0000-00006D9E0000}"/>
    <cellStyle name="Normal 6 4 2 4 2 2" xfId="40509" xr:uid="{00000000-0005-0000-0000-00006E9E0000}"/>
    <cellStyle name="Normal 6 4 2 4 2 3" xfId="40510" xr:uid="{00000000-0005-0000-0000-00006F9E0000}"/>
    <cellStyle name="Normal 6 4 2 4 3" xfId="40511" xr:uid="{00000000-0005-0000-0000-0000709E0000}"/>
    <cellStyle name="Normal 6 4 2 4 4" xfId="40512" xr:uid="{00000000-0005-0000-0000-0000719E0000}"/>
    <cellStyle name="Normal 6 4 2 4_Lcc_inputs" xfId="40513" xr:uid="{00000000-0005-0000-0000-0000729E0000}"/>
    <cellStyle name="Normal 6 4 2 5" xfId="40514" xr:uid="{00000000-0005-0000-0000-0000739E0000}"/>
    <cellStyle name="Normal 6 4 2 5 2" xfId="40515" xr:uid="{00000000-0005-0000-0000-0000749E0000}"/>
    <cellStyle name="Normal 6 4 2 5 2 2" xfId="40516" xr:uid="{00000000-0005-0000-0000-0000759E0000}"/>
    <cellStyle name="Normal 6 4 2 5 3" xfId="40517" xr:uid="{00000000-0005-0000-0000-0000769E0000}"/>
    <cellStyle name="Normal 6 4 2 6" xfId="40518" xr:uid="{00000000-0005-0000-0000-0000779E0000}"/>
    <cellStyle name="Normal 6 4 2 6 2" xfId="40519" xr:uid="{00000000-0005-0000-0000-0000789E0000}"/>
    <cellStyle name="Normal 6 4 2 7" xfId="40520" xr:uid="{00000000-0005-0000-0000-0000799E0000}"/>
    <cellStyle name="Normal 6 4 2 8" xfId="40521" xr:uid="{00000000-0005-0000-0000-00007A9E0000}"/>
    <cellStyle name="Normal 6 4 2 9" xfId="40522" xr:uid="{00000000-0005-0000-0000-00007B9E0000}"/>
    <cellStyle name="Normal 6 4 2_Lcc_inputs" xfId="40523" xr:uid="{00000000-0005-0000-0000-00007C9E0000}"/>
    <cellStyle name="Normal 6 4 3" xfId="40524" xr:uid="{00000000-0005-0000-0000-00007D9E0000}"/>
    <cellStyle name="Normal 6 4 4" xfId="40525" xr:uid="{00000000-0005-0000-0000-00007E9E0000}"/>
    <cellStyle name="Normal 6 4 4 2" xfId="40526" xr:uid="{00000000-0005-0000-0000-00007F9E0000}"/>
    <cellStyle name="Normal 6 4 4 2 2" xfId="40527" xr:uid="{00000000-0005-0000-0000-0000809E0000}"/>
    <cellStyle name="Normal 6 4 4 2 2 2" xfId="40528" xr:uid="{00000000-0005-0000-0000-0000819E0000}"/>
    <cellStyle name="Normal 6 4 4 2 2 2 2" xfId="40529" xr:uid="{00000000-0005-0000-0000-0000829E0000}"/>
    <cellStyle name="Normal 6 4 4 2 2 3" xfId="40530" xr:uid="{00000000-0005-0000-0000-0000839E0000}"/>
    <cellStyle name="Normal 6 4 4 2 3" xfId="40531" xr:uid="{00000000-0005-0000-0000-0000849E0000}"/>
    <cellStyle name="Normal 6 4 4 2 3 2" xfId="40532" xr:uid="{00000000-0005-0000-0000-0000859E0000}"/>
    <cellStyle name="Normal 6 4 4 2 3 2 2" xfId="40533" xr:uid="{00000000-0005-0000-0000-0000869E0000}"/>
    <cellStyle name="Normal 6 4 4 2 3 3" xfId="40534" xr:uid="{00000000-0005-0000-0000-0000879E0000}"/>
    <cellStyle name="Normal 6 4 4 2 4" xfId="40535" xr:uid="{00000000-0005-0000-0000-0000889E0000}"/>
    <cellStyle name="Normal 6 4 4 2 4 2" xfId="40536" xr:uid="{00000000-0005-0000-0000-0000899E0000}"/>
    <cellStyle name="Normal 6 4 4 2 5" xfId="40537" xr:uid="{00000000-0005-0000-0000-00008A9E0000}"/>
    <cellStyle name="Normal 6 4 4 2_Lcc_inputs" xfId="40538" xr:uid="{00000000-0005-0000-0000-00008B9E0000}"/>
    <cellStyle name="Normal 6 4 4 3" xfId="40539" xr:uid="{00000000-0005-0000-0000-00008C9E0000}"/>
    <cellStyle name="Normal 6 4 4 3 2" xfId="40540" xr:uid="{00000000-0005-0000-0000-00008D9E0000}"/>
    <cellStyle name="Normal 6 4 4 3 2 2" xfId="40541" xr:uid="{00000000-0005-0000-0000-00008E9E0000}"/>
    <cellStyle name="Normal 6 4 4 3 2 3" xfId="40542" xr:uid="{00000000-0005-0000-0000-00008F9E0000}"/>
    <cellStyle name="Normal 6 4 4 3 3" xfId="40543" xr:uid="{00000000-0005-0000-0000-0000909E0000}"/>
    <cellStyle name="Normal 6 4 4 3 4" xfId="40544" xr:uid="{00000000-0005-0000-0000-0000919E0000}"/>
    <cellStyle name="Normal 6 4 4 3_Lcc_inputs" xfId="40545" xr:uid="{00000000-0005-0000-0000-0000929E0000}"/>
    <cellStyle name="Normal 6 4 4 4" xfId="40546" xr:uid="{00000000-0005-0000-0000-0000939E0000}"/>
    <cellStyle name="Normal 6 4 4 4 2" xfId="40547" xr:uid="{00000000-0005-0000-0000-0000949E0000}"/>
    <cellStyle name="Normal 6 4 4 4 2 2" xfId="40548" xr:uid="{00000000-0005-0000-0000-0000959E0000}"/>
    <cellStyle name="Normal 6 4 4 4 3" xfId="40549" xr:uid="{00000000-0005-0000-0000-0000969E0000}"/>
    <cellStyle name="Normal 6 4 4 5" xfId="40550" xr:uid="{00000000-0005-0000-0000-0000979E0000}"/>
    <cellStyle name="Normal 6 4 4 5 2" xfId="40551" xr:uid="{00000000-0005-0000-0000-0000989E0000}"/>
    <cellStyle name="Normal 6 4 4 6" xfId="40552" xr:uid="{00000000-0005-0000-0000-0000999E0000}"/>
    <cellStyle name="Normal 6 4 4 7" xfId="40553" xr:uid="{00000000-0005-0000-0000-00009A9E0000}"/>
    <cellStyle name="Normal 6 4 4 8" xfId="40554" xr:uid="{00000000-0005-0000-0000-00009B9E0000}"/>
    <cellStyle name="Normal 6 4 4_Lcc_inputs" xfId="40555" xr:uid="{00000000-0005-0000-0000-00009C9E0000}"/>
    <cellStyle name="Normal 6 4 5" xfId="40556" xr:uid="{00000000-0005-0000-0000-00009D9E0000}"/>
    <cellStyle name="Normal 6 4 6" xfId="40557" xr:uid="{00000000-0005-0000-0000-00009E9E0000}"/>
    <cellStyle name="Normal 6 4 7" xfId="40558" xr:uid="{00000000-0005-0000-0000-00009F9E0000}"/>
    <cellStyle name="Normal 6 4 8" xfId="40559" xr:uid="{00000000-0005-0000-0000-0000A09E0000}"/>
    <cellStyle name="Normal 6 4 9" xfId="40560" xr:uid="{00000000-0005-0000-0000-0000A19E0000}"/>
    <cellStyle name="Normal 6 5" xfId="40561" xr:uid="{00000000-0005-0000-0000-0000A29E0000}"/>
    <cellStyle name="Normal 6 5 10" xfId="40562" xr:uid="{00000000-0005-0000-0000-0000A39E0000}"/>
    <cellStyle name="Normal 6 5 2" xfId="40563" xr:uid="{00000000-0005-0000-0000-0000A49E0000}"/>
    <cellStyle name="Normal 6 5 2 2" xfId="40564" xr:uid="{00000000-0005-0000-0000-0000A59E0000}"/>
    <cellStyle name="Normal 6 5 2 2 2" xfId="40565" xr:uid="{00000000-0005-0000-0000-0000A69E0000}"/>
    <cellStyle name="Normal 6 5 2 2 2 2" xfId="40566" xr:uid="{00000000-0005-0000-0000-0000A79E0000}"/>
    <cellStyle name="Normal 6 5 2 2 2 2 2" xfId="40567" xr:uid="{00000000-0005-0000-0000-0000A89E0000}"/>
    <cellStyle name="Normal 6 5 2 2 2 3" xfId="40568" xr:uid="{00000000-0005-0000-0000-0000A99E0000}"/>
    <cellStyle name="Normal 6 5 2 2 3" xfId="40569" xr:uid="{00000000-0005-0000-0000-0000AA9E0000}"/>
    <cellStyle name="Normal 6 5 2 2 3 2" xfId="40570" xr:uid="{00000000-0005-0000-0000-0000AB9E0000}"/>
    <cellStyle name="Normal 6 5 2 2 3 2 2" xfId="40571" xr:uid="{00000000-0005-0000-0000-0000AC9E0000}"/>
    <cellStyle name="Normal 6 5 2 2 3 3" xfId="40572" xr:uid="{00000000-0005-0000-0000-0000AD9E0000}"/>
    <cellStyle name="Normal 6 5 2 2 4" xfId="40573" xr:uid="{00000000-0005-0000-0000-0000AE9E0000}"/>
    <cellStyle name="Normal 6 5 2 2 4 2" xfId="40574" xr:uid="{00000000-0005-0000-0000-0000AF9E0000}"/>
    <cellStyle name="Normal 6 5 2 2 5" xfId="40575" xr:uid="{00000000-0005-0000-0000-0000B09E0000}"/>
    <cellStyle name="Normal 6 5 2 2_Lcc_inputs" xfId="40576" xr:uid="{00000000-0005-0000-0000-0000B19E0000}"/>
    <cellStyle name="Normal 6 5 2 3" xfId="40577" xr:uid="{00000000-0005-0000-0000-0000B29E0000}"/>
    <cellStyle name="Normal 6 5 2 3 2" xfId="40578" xr:uid="{00000000-0005-0000-0000-0000B39E0000}"/>
    <cellStyle name="Normal 6 5 2 3 2 2" xfId="40579" xr:uid="{00000000-0005-0000-0000-0000B49E0000}"/>
    <cellStyle name="Normal 6 5 2 3 2 3" xfId="40580" xr:uid="{00000000-0005-0000-0000-0000B59E0000}"/>
    <cellStyle name="Normal 6 5 2 3 3" xfId="40581" xr:uid="{00000000-0005-0000-0000-0000B69E0000}"/>
    <cellStyle name="Normal 6 5 2 3 4" xfId="40582" xr:uid="{00000000-0005-0000-0000-0000B79E0000}"/>
    <cellStyle name="Normal 6 5 2 3_Lcc_inputs" xfId="40583" xr:uid="{00000000-0005-0000-0000-0000B89E0000}"/>
    <cellStyle name="Normal 6 5 2 4" xfId="40584" xr:uid="{00000000-0005-0000-0000-0000B99E0000}"/>
    <cellStyle name="Normal 6 5 2 4 2" xfId="40585" xr:uid="{00000000-0005-0000-0000-0000BA9E0000}"/>
    <cellStyle name="Normal 6 5 2 4 2 2" xfId="40586" xr:uid="{00000000-0005-0000-0000-0000BB9E0000}"/>
    <cellStyle name="Normal 6 5 2 4 3" xfId="40587" xr:uid="{00000000-0005-0000-0000-0000BC9E0000}"/>
    <cellStyle name="Normal 6 5 2 5" xfId="40588" xr:uid="{00000000-0005-0000-0000-0000BD9E0000}"/>
    <cellStyle name="Normal 6 5 2 5 2" xfId="40589" xr:uid="{00000000-0005-0000-0000-0000BE9E0000}"/>
    <cellStyle name="Normal 6 5 2 6" xfId="40590" xr:uid="{00000000-0005-0000-0000-0000BF9E0000}"/>
    <cellStyle name="Normal 6 5 2 7" xfId="40591" xr:uid="{00000000-0005-0000-0000-0000C09E0000}"/>
    <cellStyle name="Normal 6 5 2 8" xfId="40592" xr:uid="{00000000-0005-0000-0000-0000C19E0000}"/>
    <cellStyle name="Normal 6 5 2_Lcc_inputs" xfId="40593" xr:uid="{00000000-0005-0000-0000-0000C29E0000}"/>
    <cellStyle name="Normal 6 5 3" xfId="40594" xr:uid="{00000000-0005-0000-0000-0000C39E0000}"/>
    <cellStyle name="Normal 6 5 3 2" xfId="40595" xr:uid="{00000000-0005-0000-0000-0000C49E0000}"/>
    <cellStyle name="Normal 6 5 3 2 2" xfId="40596" xr:uid="{00000000-0005-0000-0000-0000C59E0000}"/>
    <cellStyle name="Normal 6 5 3 2 2 2" xfId="40597" xr:uid="{00000000-0005-0000-0000-0000C69E0000}"/>
    <cellStyle name="Normal 6 5 3 2 2 3" xfId="40598" xr:uid="{00000000-0005-0000-0000-0000C79E0000}"/>
    <cellStyle name="Normal 6 5 3 2 3" xfId="40599" xr:uid="{00000000-0005-0000-0000-0000C89E0000}"/>
    <cellStyle name="Normal 6 5 3 2 4" xfId="40600" xr:uid="{00000000-0005-0000-0000-0000C99E0000}"/>
    <cellStyle name="Normal 6 5 3 2_Lcc_inputs" xfId="40601" xr:uid="{00000000-0005-0000-0000-0000CA9E0000}"/>
    <cellStyle name="Normal 6 5 3 3" xfId="40602" xr:uid="{00000000-0005-0000-0000-0000CB9E0000}"/>
    <cellStyle name="Normal 6 5 3 3 2" xfId="40603" xr:uid="{00000000-0005-0000-0000-0000CC9E0000}"/>
    <cellStyle name="Normal 6 5 3 3 2 2" xfId="40604" xr:uid="{00000000-0005-0000-0000-0000CD9E0000}"/>
    <cellStyle name="Normal 6 5 3 3 3" xfId="40605" xr:uid="{00000000-0005-0000-0000-0000CE9E0000}"/>
    <cellStyle name="Normal 6 5 3 4" xfId="40606" xr:uid="{00000000-0005-0000-0000-0000CF9E0000}"/>
    <cellStyle name="Normal 6 5 3 4 2" xfId="40607" xr:uid="{00000000-0005-0000-0000-0000D09E0000}"/>
    <cellStyle name="Normal 6 5 3 5" xfId="40608" xr:uid="{00000000-0005-0000-0000-0000D19E0000}"/>
    <cellStyle name="Normal 6 5 3 6" xfId="40609" xr:uid="{00000000-0005-0000-0000-0000D29E0000}"/>
    <cellStyle name="Normal 6 5 3 7" xfId="40610" xr:uid="{00000000-0005-0000-0000-0000D39E0000}"/>
    <cellStyle name="Normal 6 5 3_Lcc_inputs" xfId="40611" xr:uid="{00000000-0005-0000-0000-0000D49E0000}"/>
    <cellStyle name="Normal 6 5 4" xfId="40612" xr:uid="{00000000-0005-0000-0000-0000D59E0000}"/>
    <cellStyle name="Normal 6 5 4 2" xfId="40613" xr:uid="{00000000-0005-0000-0000-0000D69E0000}"/>
    <cellStyle name="Normal 6 5 4 2 2" xfId="40614" xr:uid="{00000000-0005-0000-0000-0000D79E0000}"/>
    <cellStyle name="Normal 6 5 4 2 3" xfId="40615" xr:uid="{00000000-0005-0000-0000-0000D89E0000}"/>
    <cellStyle name="Normal 6 5 4 3" xfId="40616" xr:uid="{00000000-0005-0000-0000-0000D99E0000}"/>
    <cellStyle name="Normal 6 5 4 3 2" xfId="40617" xr:uid="{00000000-0005-0000-0000-0000DA9E0000}"/>
    <cellStyle name="Normal 6 5 4 4" xfId="40618" xr:uid="{00000000-0005-0000-0000-0000DB9E0000}"/>
    <cellStyle name="Normal 6 5 4 5" xfId="40619" xr:uid="{00000000-0005-0000-0000-0000DC9E0000}"/>
    <cellStyle name="Normal 6 5 4_Lcc_inputs" xfId="40620" xr:uid="{00000000-0005-0000-0000-0000DD9E0000}"/>
    <cellStyle name="Normal 6 5 5" xfId="40621" xr:uid="{00000000-0005-0000-0000-0000DE9E0000}"/>
    <cellStyle name="Normal 6 5 5 2" xfId="40622" xr:uid="{00000000-0005-0000-0000-0000DF9E0000}"/>
    <cellStyle name="Normal 6 5 5 2 2" xfId="40623" xr:uid="{00000000-0005-0000-0000-0000E09E0000}"/>
    <cellStyle name="Normal 6 5 5 2 3" xfId="40624" xr:uid="{00000000-0005-0000-0000-0000E19E0000}"/>
    <cellStyle name="Normal 6 5 5 3" xfId="40625" xr:uid="{00000000-0005-0000-0000-0000E29E0000}"/>
    <cellStyle name="Normal 6 5 5 4" xfId="40626" xr:uid="{00000000-0005-0000-0000-0000E39E0000}"/>
    <cellStyle name="Normal 6 5 5_Lcc_inputs" xfId="40627" xr:uid="{00000000-0005-0000-0000-0000E49E0000}"/>
    <cellStyle name="Normal 6 5 6" xfId="40628" xr:uid="{00000000-0005-0000-0000-0000E59E0000}"/>
    <cellStyle name="Normal 6 5 6 2" xfId="40629" xr:uid="{00000000-0005-0000-0000-0000E69E0000}"/>
    <cellStyle name="Normal 6 5 6 3" xfId="40630" xr:uid="{00000000-0005-0000-0000-0000E79E0000}"/>
    <cellStyle name="Normal 6 5 7" xfId="40631" xr:uid="{00000000-0005-0000-0000-0000E89E0000}"/>
    <cellStyle name="Normal 6 5 7 2" xfId="40632" xr:uid="{00000000-0005-0000-0000-0000E99E0000}"/>
    <cellStyle name="Normal 6 5 8" xfId="40633" xr:uid="{00000000-0005-0000-0000-0000EA9E0000}"/>
    <cellStyle name="Normal 6 5 9" xfId="40634" xr:uid="{00000000-0005-0000-0000-0000EB9E0000}"/>
    <cellStyle name="Normal 6 5_Lcc_inputs" xfId="40635" xr:uid="{00000000-0005-0000-0000-0000EC9E0000}"/>
    <cellStyle name="Normal 6 6" xfId="40636" xr:uid="{00000000-0005-0000-0000-0000ED9E0000}"/>
    <cellStyle name="Normal 6 6 2" xfId="40637" xr:uid="{00000000-0005-0000-0000-0000EE9E0000}"/>
    <cellStyle name="Normal 6 6 2 2" xfId="40638" xr:uid="{00000000-0005-0000-0000-0000EF9E0000}"/>
    <cellStyle name="Normal 6 6 2 2 2" xfId="40639" xr:uid="{00000000-0005-0000-0000-0000F09E0000}"/>
    <cellStyle name="Normal 6 6 2 2 2 2" xfId="40640" xr:uid="{00000000-0005-0000-0000-0000F19E0000}"/>
    <cellStyle name="Normal 6 6 2 2 2 2 2" xfId="40641" xr:uid="{00000000-0005-0000-0000-0000F29E0000}"/>
    <cellStyle name="Normal 6 6 2 2 2 3" xfId="40642" xr:uid="{00000000-0005-0000-0000-0000F39E0000}"/>
    <cellStyle name="Normal 6 6 2 2 3" xfId="40643" xr:uid="{00000000-0005-0000-0000-0000F49E0000}"/>
    <cellStyle name="Normal 6 6 2 2 3 2" xfId="40644" xr:uid="{00000000-0005-0000-0000-0000F59E0000}"/>
    <cellStyle name="Normal 6 6 2 2 3 2 2" xfId="40645" xr:uid="{00000000-0005-0000-0000-0000F69E0000}"/>
    <cellStyle name="Normal 6 6 2 2 3 3" xfId="40646" xr:uid="{00000000-0005-0000-0000-0000F79E0000}"/>
    <cellStyle name="Normal 6 6 2 2 4" xfId="40647" xr:uid="{00000000-0005-0000-0000-0000F89E0000}"/>
    <cellStyle name="Normal 6 6 2 2 4 2" xfId="40648" xr:uid="{00000000-0005-0000-0000-0000F99E0000}"/>
    <cellStyle name="Normal 6 6 2 2 5" xfId="40649" xr:uid="{00000000-0005-0000-0000-0000FA9E0000}"/>
    <cellStyle name="Normal 6 6 2 2_Lcc_inputs" xfId="40650" xr:uid="{00000000-0005-0000-0000-0000FB9E0000}"/>
    <cellStyle name="Normal 6 6 2 3" xfId="40651" xr:uid="{00000000-0005-0000-0000-0000FC9E0000}"/>
    <cellStyle name="Normal 6 6 2 3 2" xfId="40652" xr:uid="{00000000-0005-0000-0000-0000FD9E0000}"/>
    <cellStyle name="Normal 6 6 2 3 2 2" xfId="40653" xr:uid="{00000000-0005-0000-0000-0000FE9E0000}"/>
    <cellStyle name="Normal 6 6 2 3 2 3" xfId="40654" xr:uid="{00000000-0005-0000-0000-0000FF9E0000}"/>
    <cellStyle name="Normal 6 6 2 3 3" xfId="40655" xr:uid="{00000000-0005-0000-0000-0000009F0000}"/>
    <cellStyle name="Normal 6 6 2 3 4" xfId="40656" xr:uid="{00000000-0005-0000-0000-0000019F0000}"/>
    <cellStyle name="Normal 6 6 2 3_Lcc_inputs" xfId="40657" xr:uid="{00000000-0005-0000-0000-0000029F0000}"/>
    <cellStyle name="Normal 6 6 2 4" xfId="40658" xr:uid="{00000000-0005-0000-0000-0000039F0000}"/>
    <cellStyle name="Normal 6 6 2 4 2" xfId="40659" xr:uid="{00000000-0005-0000-0000-0000049F0000}"/>
    <cellStyle name="Normal 6 6 2 4 2 2" xfId="40660" xr:uid="{00000000-0005-0000-0000-0000059F0000}"/>
    <cellStyle name="Normal 6 6 2 4 3" xfId="40661" xr:uid="{00000000-0005-0000-0000-0000069F0000}"/>
    <cellStyle name="Normal 6 6 2 5" xfId="40662" xr:uid="{00000000-0005-0000-0000-0000079F0000}"/>
    <cellStyle name="Normal 6 6 2 5 2" xfId="40663" xr:uid="{00000000-0005-0000-0000-0000089F0000}"/>
    <cellStyle name="Normal 6 6 2 6" xfId="40664" xr:uid="{00000000-0005-0000-0000-0000099F0000}"/>
    <cellStyle name="Normal 6 6 2 7" xfId="40665" xr:uid="{00000000-0005-0000-0000-00000A9F0000}"/>
    <cellStyle name="Normal 6 6 2 8" xfId="40666" xr:uid="{00000000-0005-0000-0000-00000B9F0000}"/>
    <cellStyle name="Normal 6 6 2_Lcc_inputs" xfId="40667" xr:uid="{00000000-0005-0000-0000-00000C9F0000}"/>
    <cellStyle name="Normal 6 6 3" xfId="40668" xr:uid="{00000000-0005-0000-0000-00000D9F0000}"/>
    <cellStyle name="Normal 6 6 3 2" xfId="40669" xr:uid="{00000000-0005-0000-0000-00000E9F0000}"/>
    <cellStyle name="Normal 6 6 3 2 2" xfId="40670" xr:uid="{00000000-0005-0000-0000-00000F9F0000}"/>
    <cellStyle name="Normal 6 6 3 2 2 2" xfId="40671" xr:uid="{00000000-0005-0000-0000-0000109F0000}"/>
    <cellStyle name="Normal 6 6 3 2 2 3" xfId="40672" xr:uid="{00000000-0005-0000-0000-0000119F0000}"/>
    <cellStyle name="Normal 6 6 3 2 3" xfId="40673" xr:uid="{00000000-0005-0000-0000-0000129F0000}"/>
    <cellStyle name="Normal 6 6 3 2 4" xfId="40674" xr:uid="{00000000-0005-0000-0000-0000139F0000}"/>
    <cellStyle name="Normal 6 6 3 2_Lcc_inputs" xfId="40675" xr:uid="{00000000-0005-0000-0000-0000149F0000}"/>
    <cellStyle name="Normal 6 6 3 3" xfId="40676" xr:uid="{00000000-0005-0000-0000-0000159F0000}"/>
    <cellStyle name="Normal 6 6 3 3 2" xfId="40677" xr:uid="{00000000-0005-0000-0000-0000169F0000}"/>
    <cellStyle name="Normal 6 6 3 3 2 2" xfId="40678" xr:uid="{00000000-0005-0000-0000-0000179F0000}"/>
    <cellStyle name="Normal 6 6 3 3 3" xfId="40679" xr:uid="{00000000-0005-0000-0000-0000189F0000}"/>
    <cellStyle name="Normal 6 6 3 4" xfId="40680" xr:uid="{00000000-0005-0000-0000-0000199F0000}"/>
    <cellStyle name="Normal 6 6 3 4 2" xfId="40681" xr:uid="{00000000-0005-0000-0000-00001A9F0000}"/>
    <cellStyle name="Normal 6 6 3 5" xfId="40682" xr:uid="{00000000-0005-0000-0000-00001B9F0000}"/>
    <cellStyle name="Normal 6 6 3 6" xfId="40683" xr:uid="{00000000-0005-0000-0000-00001C9F0000}"/>
    <cellStyle name="Normal 6 6 3 7" xfId="40684" xr:uid="{00000000-0005-0000-0000-00001D9F0000}"/>
    <cellStyle name="Normal 6 6 3_Lcc_inputs" xfId="40685" xr:uid="{00000000-0005-0000-0000-00001E9F0000}"/>
    <cellStyle name="Normal 6 6 4" xfId="40686" xr:uid="{00000000-0005-0000-0000-00001F9F0000}"/>
    <cellStyle name="Normal 6 6 4 2" xfId="40687" xr:uid="{00000000-0005-0000-0000-0000209F0000}"/>
    <cellStyle name="Normal 6 6 4 2 2" xfId="40688" xr:uid="{00000000-0005-0000-0000-0000219F0000}"/>
    <cellStyle name="Normal 6 6 4 2 3" xfId="40689" xr:uid="{00000000-0005-0000-0000-0000229F0000}"/>
    <cellStyle name="Normal 6 6 4 3" xfId="40690" xr:uid="{00000000-0005-0000-0000-0000239F0000}"/>
    <cellStyle name="Normal 6 6 4 3 2" xfId="40691" xr:uid="{00000000-0005-0000-0000-0000249F0000}"/>
    <cellStyle name="Normal 6 6 4 4" xfId="40692" xr:uid="{00000000-0005-0000-0000-0000259F0000}"/>
    <cellStyle name="Normal 6 6 4 5" xfId="40693" xr:uid="{00000000-0005-0000-0000-0000269F0000}"/>
    <cellStyle name="Normal 6 6 4_Lcc_inputs" xfId="40694" xr:uid="{00000000-0005-0000-0000-0000279F0000}"/>
    <cellStyle name="Normal 6 6 5" xfId="40695" xr:uid="{00000000-0005-0000-0000-0000289F0000}"/>
    <cellStyle name="Normal 6 6 5 2" xfId="40696" xr:uid="{00000000-0005-0000-0000-0000299F0000}"/>
    <cellStyle name="Normal 6 6 5 2 2" xfId="40697" xr:uid="{00000000-0005-0000-0000-00002A9F0000}"/>
    <cellStyle name="Normal 6 6 5 2 3" xfId="40698" xr:uid="{00000000-0005-0000-0000-00002B9F0000}"/>
    <cellStyle name="Normal 6 6 5 3" xfId="40699" xr:uid="{00000000-0005-0000-0000-00002C9F0000}"/>
    <cellStyle name="Normal 6 6 5 4" xfId="40700" xr:uid="{00000000-0005-0000-0000-00002D9F0000}"/>
    <cellStyle name="Normal 6 6 5_Lcc_inputs" xfId="40701" xr:uid="{00000000-0005-0000-0000-00002E9F0000}"/>
    <cellStyle name="Normal 6 6 6" xfId="40702" xr:uid="{00000000-0005-0000-0000-00002F9F0000}"/>
    <cellStyle name="Normal 6 6 6 2" xfId="40703" xr:uid="{00000000-0005-0000-0000-0000309F0000}"/>
    <cellStyle name="Normal 6 6 6 3" xfId="40704" xr:uid="{00000000-0005-0000-0000-0000319F0000}"/>
    <cellStyle name="Normal 6 6 7" xfId="40705" xr:uid="{00000000-0005-0000-0000-0000329F0000}"/>
    <cellStyle name="Normal 6 6 7 2" xfId="40706" xr:uid="{00000000-0005-0000-0000-0000339F0000}"/>
    <cellStyle name="Normal 6 6 8" xfId="40707" xr:uid="{00000000-0005-0000-0000-0000349F0000}"/>
    <cellStyle name="Normal 6 6 9" xfId="40708" xr:uid="{00000000-0005-0000-0000-0000359F0000}"/>
    <cellStyle name="Normal 6 6_Lcc_inputs" xfId="40709" xr:uid="{00000000-0005-0000-0000-0000369F0000}"/>
    <cellStyle name="Normal 6 7" xfId="40710" xr:uid="{00000000-0005-0000-0000-0000379F0000}"/>
    <cellStyle name="Normal 6 7 2" xfId="40711" xr:uid="{00000000-0005-0000-0000-0000389F0000}"/>
    <cellStyle name="Normal 6 7 2 2" xfId="40712" xr:uid="{00000000-0005-0000-0000-0000399F0000}"/>
    <cellStyle name="Normal 6 7 2 2 2" xfId="40713" xr:uid="{00000000-0005-0000-0000-00003A9F0000}"/>
    <cellStyle name="Normal 6 7 2 2 2 2" xfId="40714" xr:uid="{00000000-0005-0000-0000-00003B9F0000}"/>
    <cellStyle name="Normal 6 7 2 2 2 2 2" xfId="40715" xr:uid="{00000000-0005-0000-0000-00003C9F0000}"/>
    <cellStyle name="Normal 6 7 2 2 2 3" xfId="40716" xr:uid="{00000000-0005-0000-0000-00003D9F0000}"/>
    <cellStyle name="Normal 6 7 2 2 3" xfId="40717" xr:uid="{00000000-0005-0000-0000-00003E9F0000}"/>
    <cellStyle name="Normal 6 7 2 2 3 2" xfId="40718" xr:uid="{00000000-0005-0000-0000-00003F9F0000}"/>
    <cellStyle name="Normal 6 7 2 2 3 2 2" xfId="40719" xr:uid="{00000000-0005-0000-0000-0000409F0000}"/>
    <cellStyle name="Normal 6 7 2 2 3 3" xfId="40720" xr:uid="{00000000-0005-0000-0000-0000419F0000}"/>
    <cellStyle name="Normal 6 7 2 2 4" xfId="40721" xr:uid="{00000000-0005-0000-0000-0000429F0000}"/>
    <cellStyle name="Normal 6 7 2 2 4 2" xfId="40722" xr:uid="{00000000-0005-0000-0000-0000439F0000}"/>
    <cellStyle name="Normal 6 7 2 2 5" xfId="40723" xr:uid="{00000000-0005-0000-0000-0000449F0000}"/>
    <cellStyle name="Normal 6 7 2 2_Lcc_inputs" xfId="40724" xr:uid="{00000000-0005-0000-0000-0000459F0000}"/>
    <cellStyle name="Normal 6 7 2 3" xfId="40725" xr:uid="{00000000-0005-0000-0000-0000469F0000}"/>
    <cellStyle name="Normal 6 7 2 3 2" xfId="40726" xr:uid="{00000000-0005-0000-0000-0000479F0000}"/>
    <cellStyle name="Normal 6 7 2 3 2 2" xfId="40727" xr:uid="{00000000-0005-0000-0000-0000489F0000}"/>
    <cellStyle name="Normal 6 7 2 3 2 3" xfId="40728" xr:uid="{00000000-0005-0000-0000-0000499F0000}"/>
    <cellStyle name="Normal 6 7 2 3 3" xfId="40729" xr:uid="{00000000-0005-0000-0000-00004A9F0000}"/>
    <cellStyle name="Normal 6 7 2 3 4" xfId="40730" xr:uid="{00000000-0005-0000-0000-00004B9F0000}"/>
    <cellStyle name="Normal 6 7 2 3_Lcc_inputs" xfId="40731" xr:uid="{00000000-0005-0000-0000-00004C9F0000}"/>
    <cellStyle name="Normal 6 7 2 4" xfId="40732" xr:uid="{00000000-0005-0000-0000-00004D9F0000}"/>
    <cellStyle name="Normal 6 7 2 4 2" xfId="40733" xr:uid="{00000000-0005-0000-0000-00004E9F0000}"/>
    <cellStyle name="Normal 6 7 2 4 2 2" xfId="40734" xr:uid="{00000000-0005-0000-0000-00004F9F0000}"/>
    <cellStyle name="Normal 6 7 2 4 3" xfId="40735" xr:uid="{00000000-0005-0000-0000-0000509F0000}"/>
    <cellStyle name="Normal 6 7 2 5" xfId="40736" xr:uid="{00000000-0005-0000-0000-0000519F0000}"/>
    <cellStyle name="Normal 6 7 2 5 2" xfId="40737" xr:uid="{00000000-0005-0000-0000-0000529F0000}"/>
    <cellStyle name="Normal 6 7 2 6" xfId="40738" xr:uid="{00000000-0005-0000-0000-0000539F0000}"/>
    <cellStyle name="Normal 6 7 2 7" xfId="40739" xr:uid="{00000000-0005-0000-0000-0000549F0000}"/>
    <cellStyle name="Normal 6 7 2 8" xfId="40740" xr:uid="{00000000-0005-0000-0000-0000559F0000}"/>
    <cellStyle name="Normal 6 7 2_Lcc_inputs" xfId="40741" xr:uid="{00000000-0005-0000-0000-0000569F0000}"/>
    <cellStyle name="Normal 6 7 3" xfId="40742" xr:uid="{00000000-0005-0000-0000-0000579F0000}"/>
    <cellStyle name="Normal 6 7 3 2" xfId="40743" xr:uid="{00000000-0005-0000-0000-0000589F0000}"/>
    <cellStyle name="Normal 6 7 3 2 2" xfId="40744" xr:uid="{00000000-0005-0000-0000-0000599F0000}"/>
    <cellStyle name="Normal 6 7 3 2 2 2" xfId="40745" xr:uid="{00000000-0005-0000-0000-00005A9F0000}"/>
    <cellStyle name="Normal 6 7 3 2 3" xfId="40746" xr:uid="{00000000-0005-0000-0000-00005B9F0000}"/>
    <cellStyle name="Normal 6 7 3 3" xfId="40747" xr:uid="{00000000-0005-0000-0000-00005C9F0000}"/>
    <cellStyle name="Normal 6 7 3 3 2" xfId="40748" xr:uid="{00000000-0005-0000-0000-00005D9F0000}"/>
    <cellStyle name="Normal 6 7 3 3 2 2" xfId="40749" xr:uid="{00000000-0005-0000-0000-00005E9F0000}"/>
    <cellStyle name="Normal 6 7 3 3 3" xfId="40750" xr:uid="{00000000-0005-0000-0000-00005F9F0000}"/>
    <cellStyle name="Normal 6 7 3 4" xfId="40751" xr:uid="{00000000-0005-0000-0000-0000609F0000}"/>
    <cellStyle name="Normal 6 7 3 4 2" xfId="40752" xr:uid="{00000000-0005-0000-0000-0000619F0000}"/>
    <cellStyle name="Normal 6 7 3 5" xfId="40753" xr:uid="{00000000-0005-0000-0000-0000629F0000}"/>
    <cellStyle name="Normal 6 7 3_Lcc_inputs" xfId="40754" xr:uid="{00000000-0005-0000-0000-0000639F0000}"/>
    <cellStyle name="Normal 6 7 4" xfId="40755" xr:uid="{00000000-0005-0000-0000-0000649F0000}"/>
    <cellStyle name="Normal 6 7 4 2" xfId="40756" xr:uid="{00000000-0005-0000-0000-0000659F0000}"/>
    <cellStyle name="Normal 6 7 4 2 2" xfId="40757" xr:uid="{00000000-0005-0000-0000-0000669F0000}"/>
    <cellStyle name="Normal 6 7 4 2 3" xfId="40758" xr:uid="{00000000-0005-0000-0000-0000679F0000}"/>
    <cellStyle name="Normal 6 7 4 3" xfId="40759" xr:uid="{00000000-0005-0000-0000-0000689F0000}"/>
    <cellStyle name="Normal 6 7 4 4" xfId="40760" xr:uid="{00000000-0005-0000-0000-0000699F0000}"/>
    <cellStyle name="Normal 6 7 4_Lcc_inputs" xfId="40761" xr:uid="{00000000-0005-0000-0000-00006A9F0000}"/>
    <cellStyle name="Normal 6 7 5" xfId="40762" xr:uid="{00000000-0005-0000-0000-00006B9F0000}"/>
    <cellStyle name="Normal 6 7 5 2" xfId="40763" xr:uid="{00000000-0005-0000-0000-00006C9F0000}"/>
    <cellStyle name="Normal 6 7 5 2 2" xfId="40764" xr:uid="{00000000-0005-0000-0000-00006D9F0000}"/>
    <cellStyle name="Normal 6 7 5 3" xfId="40765" xr:uid="{00000000-0005-0000-0000-00006E9F0000}"/>
    <cellStyle name="Normal 6 7 6" xfId="40766" xr:uid="{00000000-0005-0000-0000-00006F9F0000}"/>
    <cellStyle name="Normal 6 7 6 2" xfId="40767" xr:uid="{00000000-0005-0000-0000-0000709F0000}"/>
    <cellStyle name="Normal 6 7 7" xfId="40768" xr:uid="{00000000-0005-0000-0000-0000719F0000}"/>
    <cellStyle name="Normal 6 7 8" xfId="40769" xr:uid="{00000000-0005-0000-0000-0000729F0000}"/>
    <cellStyle name="Normal 6 7 9" xfId="40770" xr:uid="{00000000-0005-0000-0000-0000739F0000}"/>
    <cellStyle name="Normal 6 7_Lcc_inputs" xfId="40771" xr:uid="{00000000-0005-0000-0000-0000749F0000}"/>
    <cellStyle name="Normal 6 8" xfId="40772" xr:uid="{00000000-0005-0000-0000-0000759F0000}"/>
    <cellStyle name="Normal 6 8 2" xfId="40773" xr:uid="{00000000-0005-0000-0000-0000769F0000}"/>
    <cellStyle name="Normal 6 8 2 2" xfId="40774" xr:uid="{00000000-0005-0000-0000-0000779F0000}"/>
    <cellStyle name="Normal 6 8 2 2 2" xfId="40775" xr:uid="{00000000-0005-0000-0000-0000789F0000}"/>
    <cellStyle name="Normal 6 8 2 2 2 2" xfId="40776" xr:uid="{00000000-0005-0000-0000-0000799F0000}"/>
    <cellStyle name="Normal 6 8 2 2 2 2 2" xfId="40777" xr:uid="{00000000-0005-0000-0000-00007A9F0000}"/>
    <cellStyle name="Normal 6 8 2 2 2 3" xfId="40778" xr:uid="{00000000-0005-0000-0000-00007B9F0000}"/>
    <cellStyle name="Normal 6 8 2 2 3" xfId="40779" xr:uid="{00000000-0005-0000-0000-00007C9F0000}"/>
    <cellStyle name="Normal 6 8 2 2 3 2" xfId="40780" xr:uid="{00000000-0005-0000-0000-00007D9F0000}"/>
    <cellStyle name="Normal 6 8 2 2 3 2 2" xfId="40781" xr:uid="{00000000-0005-0000-0000-00007E9F0000}"/>
    <cellStyle name="Normal 6 8 2 2 3 3" xfId="40782" xr:uid="{00000000-0005-0000-0000-00007F9F0000}"/>
    <cellStyle name="Normal 6 8 2 2 4" xfId="40783" xr:uid="{00000000-0005-0000-0000-0000809F0000}"/>
    <cellStyle name="Normal 6 8 2 2 4 2" xfId="40784" xr:uid="{00000000-0005-0000-0000-0000819F0000}"/>
    <cellStyle name="Normal 6 8 2 2 5" xfId="40785" xr:uid="{00000000-0005-0000-0000-0000829F0000}"/>
    <cellStyle name="Normal 6 8 2 2_Lcc_inputs" xfId="40786" xr:uid="{00000000-0005-0000-0000-0000839F0000}"/>
    <cellStyle name="Normal 6 8 2 3" xfId="40787" xr:uid="{00000000-0005-0000-0000-0000849F0000}"/>
    <cellStyle name="Normal 6 8 2 3 2" xfId="40788" xr:uid="{00000000-0005-0000-0000-0000859F0000}"/>
    <cellStyle name="Normal 6 8 2 3 2 2" xfId="40789" xr:uid="{00000000-0005-0000-0000-0000869F0000}"/>
    <cellStyle name="Normal 6 8 2 3 2 3" xfId="40790" xr:uid="{00000000-0005-0000-0000-0000879F0000}"/>
    <cellStyle name="Normal 6 8 2 3 3" xfId="40791" xr:uid="{00000000-0005-0000-0000-0000889F0000}"/>
    <cellStyle name="Normal 6 8 2 3 4" xfId="40792" xr:uid="{00000000-0005-0000-0000-0000899F0000}"/>
    <cellStyle name="Normal 6 8 2 3_Lcc_inputs" xfId="40793" xr:uid="{00000000-0005-0000-0000-00008A9F0000}"/>
    <cellStyle name="Normal 6 8 2 4" xfId="40794" xr:uid="{00000000-0005-0000-0000-00008B9F0000}"/>
    <cellStyle name="Normal 6 8 2 4 2" xfId="40795" xr:uid="{00000000-0005-0000-0000-00008C9F0000}"/>
    <cellStyle name="Normal 6 8 2 4 2 2" xfId="40796" xr:uid="{00000000-0005-0000-0000-00008D9F0000}"/>
    <cellStyle name="Normal 6 8 2 4 3" xfId="40797" xr:uid="{00000000-0005-0000-0000-00008E9F0000}"/>
    <cellStyle name="Normal 6 8 2 5" xfId="40798" xr:uid="{00000000-0005-0000-0000-00008F9F0000}"/>
    <cellStyle name="Normal 6 8 2 5 2" xfId="40799" xr:uid="{00000000-0005-0000-0000-0000909F0000}"/>
    <cellStyle name="Normal 6 8 2 6" xfId="40800" xr:uid="{00000000-0005-0000-0000-0000919F0000}"/>
    <cellStyle name="Normal 6 8 2 7" xfId="40801" xr:uid="{00000000-0005-0000-0000-0000929F0000}"/>
    <cellStyle name="Normal 6 8 2 8" xfId="40802" xr:uid="{00000000-0005-0000-0000-0000939F0000}"/>
    <cellStyle name="Normal 6 8 2_Lcc_inputs" xfId="40803" xr:uid="{00000000-0005-0000-0000-0000949F0000}"/>
    <cellStyle name="Normal 6 8 3" xfId="40804" xr:uid="{00000000-0005-0000-0000-0000959F0000}"/>
    <cellStyle name="Normal 6 8 3 2" xfId="40805" xr:uid="{00000000-0005-0000-0000-0000969F0000}"/>
    <cellStyle name="Normal 6 8 3 2 2" xfId="40806" xr:uid="{00000000-0005-0000-0000-0000979F0000}"/>
    <cellStyle name="Normal 6 8 3 2 2 2" xfId="40807" xr:uid="{00000000-0005-0000-0000-0000989F0000}"/>
    <cellStyle name="Normal 6 8 3 2 3" xfId="40808" xr:uid="{00000000-0005-0000-0000-0000999F0000}"/>
    <cellStyle name="Normal 6 8 3 3" xfId="40809" xr:uid="{00000000-0005-0000-0000-00009A9F0000}"/>
    <cellStyle name="Normal 6 8 3 3 2" xfId="40810" xr:uid="{00000000-0005-0000-0000-00009B9F0000}"/>
    <cellStyle name="Normal 6 8 3 3 2 2" xfId="40811" xr:uid="{00000000-0005-0000-0000-00009C9F0000}"/>
    <cellStyle name="Normal 6 8 3 3 3" xfId="40812" xr:uid="{00000000-0005-0000-0000-00009D9F0000}"/>
    <cellStyle name="Normal 6 8 3 4" xfId="40813" xr:uid="{00000000-0005-0000-0000-00009E9F0000}"/>
    <cellStyle name="Normal 6 8 3 4 2" xfId="40814" xr:uid="{00000000-0005-0000-0000-00009F9F0000}"/>
    <cellStyle name="Normal 6 8 3 5" xfId="40815" xr:uid="{00000000-0005-0000-0000-0000A09F0000}"/>
    <cellStyle name="Normal 6 8 3_Lcc_inputs" xfId="40816" xr:uid="{00000000-0005-0000-0000-0000A19F0000}"/>
    <cellStyle name="Normal 6 8 4" xfId="40817" xr:uid="{00000000-0005-0000-0000-0000A29F0000}"/>
    <cellStyle name="Normal 6 8 4 2" xfId="40818" xr:uid="{00000000-0005-0000-0000-0000A39F0000}"/>
    <cellStyle name="Normal 6 8 4 2 2" xfId="40819" xr:uid="{00000000-0005-0000-0000-0000A49F0000}"/>
    <cellStyle name="Normal 6 8 4 2 3" xfId="40820" xr:uid="{00000000-0005-0000-0000-0000A59F0000}"/>
    <cellStyle name="Normal 6 8 4 3" xfId="40821" xr:uid="{00000000-0005-0000-0000-0000A69F0000}"/>
    <cellStyle name="Normal 6 8 4 4" xfId="40822" xr:uid="{00000000-0005-0000-0000-0000A79F0000}"/>
    <cellStyle name="Normal 6 8 4_Lcc_inputs" xfId="40823" xr:uid="{00000000-0005-0000-0000-0000A89F0000}"/>
    <cellStyle name="Normal 6 8 5" xfId="40824" xr:uid="{00000000-0005-0000-0000-0000A99F0000}"/>
    <cellStyle name="Normal 6 8 5 2" xfId="40825" xr:uid="{00000000-0005-0000-0000-0000AA9F0000}"/>
    <cellStyle name="Normal 6 8 5 2 2" xfId="40826" xr:uid="{00000000-0005-0000-0000-0000AB9F0000}"/>
    <cellStyle name="Normal 6 8 5 3" xfId="40827" xr:uid="{00000000-0005-0000-0000-0000AC9F0000}"/>
    <cellStyle name="Normal 6 8 6" xfId="40828" xr:uid="{00000000-0005-0000-0000-0000AD9F0000}"/>
    <cellStyle name="Normal 6 8 6 2" xfId="40829" xr:uid="{00000000-0005-0000-0000-0000AE9F0000}"/>
    <cellStyle name="Normal 6 8 7" xfId="40830" xr:uid="{00000000-0005-0000-0000-0000AF9F0000}"/>
    <cellStyle name="Normal 6 8 8" xfId="40831" xr:uid="{00000000-0005-0000-0000-0000B09F0000}"/>
    <cellStyle name="Normal 6 8 9" xfId="40832" xr:uid="{00000000-0005-0000-0000-0000B19F0000}"/>
    <cellStyle name="Normal 6 8_Lcc_inputs" xfId="40833" xr:uid="{00000000-0005-0000-0000-0000B29F0000}"/>
    <cellStyle name="Normal 6 9" xfId="40834" xr:uid="{00000000-0005-0000-0000-0000B39F0000}"/>
    <cellStyle name="Normal 6 9 2" xfId="40835" xr:uid="{00000000-0005-0000-0000-0000B49F0000}"/>
    <cellStyle name="Normal 6 9 2 2" xfId="40836" xr:uid="{00000000-0005-0000-0000-0000B59F0000}"/>
    <cellStyle name="Normal 6 9 2 2 2" xfId="40837" xr:uid="{00000000-0005-0000-0000-0000B69F0000}"/>
    <cellStyle name="Normal 6 9 2 2 2 2" xfId="40838" xr:uid="{00000000-0005-0000-0000-0000B79F0000}"/>
    <cellStyle name="Normal 6 9 2 2 3" xfId="40839" xr:uid="{00000000-0005-0000-0000-0000B89F0000}"/>
    <cellStyle name="Normal 6 9 2 3" xfId="40840" xr:uid="{00000000-0005-0000-0000-0000B99F0000}"/>
    <cellStyle name="Normal 6 9 2 3 2" xfId="40841" xr:uid="{00000000-0005-0000-0000-0000BA9F0000}"/>
    <cellStyle name="Normal 6 9 2 3 2 2" xfId="40842" xr:uid="{00000000-0005-0000-0000-0000BB9F0000}"/>
    <cellStyle name="Normal 6 9 2 3 3" xfId="40843" xr:uid="{00000000-0005-0000-0000-0000BC9F0000}"/>
    <cellStyle name="Normal 6 9 2 4" xfId="40844" xr:uid="{00000000-0005-0000-0000-0000BD9F0000}"/>
    <cellStyle name="Normal 6 9 2 4 2" xfId="40845" xr:uid="{00000000-0005-0000-0000-0000BE9F0000}"/>
    <cellStyle name="Normal 6 9 2 5" xfId="40846" xr:uid="{00000000-0005-0000-0000-0000BF9F0000}"/>
    <cellStyle name="Normal 6 9 2_Lcc_inputs" xfId="40847" xr:uid="{00000000-0005-0000-0000-0000C09F0000}"/>
    <cellStyle name="Normal 6 9 3" xfId="40848" xr:uid="{00000000-0005-0000-0000-0000C19F0000}"/>
    <cellStyle name="Normal 6 9 3 2" xfId="40849" xr:uid="{00000000-0005-0000-0000-0000C29F0000}"/>
    <cellStyle name="Normal 6 9 3 2 2" xfId="40850" xr:uid="{00000000-0005-0000-0000-0000C39F0000}"/>
    <cellStyle name="Normal 6 9 3 2 3" xfId="40851" xr:uid="{00000000-0005-0000-0000-0000C49F0000}"/>
    <cellStyle name="Normal 6 9 3 3" xfId="40852" xr:uid="{00000000-0005-0000-0000-0000C59F0000}"/>
    <cellStyle name="Normal 6 9 3 4" xfId="40853" xr:uid="{00000000-0005-0000-0000-0000C69F0000}"/>
    <cellStyle name="Normal 6 9 3_Lcc_inputs" xfId="40854" xr:uid="{00000000-0005-0000-0000-0000C79F0000}"/>
    <cellStyle name="Normal 6 9 4" xfId="40855" xr:uid="{00000000-0005-0000-0000-0000C89F0000}"/>
    <cellStyle name="Normal 6 9 4 2" xfId="40856" xr:uid="{00000000-0005-0000-0000-0000C99F0000}"/>
    <cellStyle name="Normal 6 9 4 2 2" xfId="40857" xr:uid="{00000000-0005-0000-0000-0000CA9F0000}"/>
    <cellStyle name="Normal 6 9 4 3" xfId="40858" xr:uid="{00000000-0005-0000-0000-0000CB9F0000}"/>
    <cellStyle name="Normal 6 9 5" xfId="40859" xr:uid="{00000000-0005-0000-0000-0000CC9F0000}"/>
    <cellStyle name="Normal 6 9 5 2" xfId="40860" xr:uid="{00000000-0005-0000-0000-0000CD9F0000}"/>
    <cellStyle name="Normal 6 9 6" xfId="40861" xr:uid="{00000000-0005-0000-0000-0000CE9F0000}"/>
    <cellStyle name="Normal 6 9 7" xfId="40862" xr:uid="{00000000-0005-0000-0000-0000CF9F0000}"/>
    <cellStyle name="Normal 6 9 8" xfId="40863" xr:uid="{00000000-0005-0000-0000-0000D09F0000}"/>
    <cellStyle name="Normal 6 9_Lcc_inputs" xfId="40864" xr:uid="{00000000-0005-0000-0000-0000D19F0000}"/>
    <cellStyle name="Normal 6_Lcc_inputs" xfId="40865" xr:uid="{00000000-0005-0000-0000-0000D29F0000}"/>
    <cellStyle name="Normal 60" xfId="40866" xr:uid="{00000000-0005-0000-0000-0000D39F0000}"/>
    <cellStyle name="Normal 60 10" xfId="40867" xr:uid="{00000000-0005-0000-0000-0000D49F0000}"/>
    <cellStyle name="Normal 60 10 2" xfId="40868" xr:uid="{00000000-0005-0000-0000-0000D59F0000}"/>
    <cellStyle name="Normal 60 10 2 2" xfId="40869" xr:uid="{00000000-0005-0000-0000-0000D69F0000}"/>
    <cellStyle name="Normal 60 10 2 2 2" xfId="40870" xr:uid="{00000000-0005-0000-0000-0000D79F0000}"/>
    <cellStyle name="Normal 60 10 2 2 3" xfId="40871" xr:uid="{00000000-0005-0000-0000-0000D89F0000}"/>
    <cellStyle name="Normal 60 10 2 3" xfId="40872" xr:uid="{00000000-0005-0000-0000-0000D99F0000}"/>
    <cellStyle name="Normal 60 10 2 4" xfId="40873" xr:uid="{00000000-0005-0000-0000-0000DA9F0000}"/>
    <cellStyle name="Normal 60 10 2_Lcc_inputs" xfId="40874" xr:uid="{00000000-0005-0000-0000-0000DB9F0000}"/>
    <cellStyle name="Normal 60 10 3" xfId="40875" xr:uid="{00000000-0005-0000-0000-0000DC9F0000}"/>
    <cellStyle name="Normal 60 10 3 2" xfId="40876" xr:uid="{00000000-0005-0000-0000-0000DD9F0000}"/>
    <cellStyle name="Normal 60 10 3 2 2" xfId="40877" xr:uid="{00000000-0005-0000-0000-0000DE9F0000}"/>
    <cellStyle name="Normal 60 10 3 3" xfId="40878" xr:uid="{00000000-0005-0000-0000-0000DF9F0000}"/>
    <cellStyle name="Normal 60 10 4" xfId="40879" xr:uid="{00000000-0005-0000-0000-0000E09F0000}"/>
    <cellStyle name="Normal 60 10 4 2" xfId="40880" xr:uid="{00000000-0005-0000-0000-0000E19F0000}"/>
    <cellStyle name="Normal 60 10 5" xfId="40881" xr:uid="{00000000-0005-0000-0000-0000E29F0000}"/>
    <cellStyle name="Normal 60 10 6" xfId="40882" xr:uid="{00000000-0005-0000-0000-0000E39F0000}"/>
    <cellStyle name="Normal 60 10 7" xfId="40883" xr:uid="{00000000-0005-0000-0000-0000E49F0000}"/>
    <cellStyle name="Normal 60 10_Lcc_inputs" xfId="40884" xr:uid="{00000000-0005-0000-0000-0000E59F0000}"/>
    <cellStyle name="Normal 60 11" xfId="40885" xr:uid="{00000000-0005-0000-0000-0000E69F0000}"/>
    <cellStyle name="Normal 60 11 2" xfId="40886" xr:uid="{00000000-0005-0000-0000-0000E79F0000}"/>
    <cellStyle name="Normal 60 11 2 2" xfId="40887" xr:uid="{00000000-0005-0000-0000-0000E89F0000}"/>
    <cellStyle name="Normal 60 11 2 3" xfId="40888" xr:uid="{00000000-0005-0000-0000-0000E99F0000}"/>
    <cellStyle name="Normal 60 11 3" xfId="40889" xr:uid="{00000000-0005-0000-0000-0000EA9F0000}"/>
    <cellStyle name="Normal 60 11 3 2" xfId="40890" xr:uid="{00000000-0005-0000-0000-0000EB9F0000}"/>
    <cellStyle name="Normal 60 11 4" xfId="40891" xr:uid="{00000000-0005-0000-0000-0000EC9F0000}"/>
    <cellStyle name="Normal 60 11 5" xfId="40892" xr:uid="{00000000-0005-0000-0000-0000ED9F0000}"/>
    <cellStyle name="Normal 60 11_Lcc_inputs" xfId="40893" xr:uid="{00000000-0005-0000-0000-0000EE9F0000}"/>
    <cellStyle name="Normal 60 12" xfId="40894" xr:uid="{00000000-0005-0000-0000-0000EF9F0000}"/>
    <cellStyle name="Normal 60 12 2" xfId="40895" xr:uid="{00000000-0005-0000-0000-0000F09F0000}"/>
    <cellStyle name="Normal 60 12 2 2" xfId="40896" xr:uid="{00000000-0005-0000-0000-0000F19F0000}"/>
    <cellStyle name="Normal 60 12 2 3" xfId="40897" xr:uid="{00000000-0005-0000-0000-0000F29F0000}"/>
    <cellStyle name="Normal 60 12 3" xfId="40898" xr:uid="{00000000-0005-0000-0000-0000F39F0000}"/>
    <cellStyle name="Normal 60 12 4" xfId="40899" xr:uid="{00000000-0005-0000-0000-0000F49F0000}"/>
    <cellStyle name="Normal 60 12_Lcc_inputs" xfId="40900" xr:uid="{00000000-0005-0000-0000-0000F59F0000}"/>
    <cellStyle name="Normal 60 13" xfId="40901" xr:uid="{00000000-0005-0000-0000-0000F69F0000}"/>
    <cellStyle name="Normal 60 13 2" xfId="40902" xr:uid="{00000000-0005-0000-0000-0000F79F0000}"/>
    <cellStyle name="Normal 60 13 3" xfId="40903" xr:uid="{00000000-0005-0000-0000-0000F89F0000}"/>
    <cellStyle name="Normal 60 14" xfId="40904" xr:uid="{00000000-0005-0000-0000-0000F99F0000}"/>
    <cellStyle name="Normal 60 14 2" xfId="40905" xr:uid="{00000000-0005-0000-0000-0000FA9F0000}"/>
    <cellStyle name="Normal 60 15" xfId="40906" xr:uid="{00000000-0005-0000-0000-0000FB9F0000}"/>
    <cellStyle name="Normal 60 16" xfId="40907" xr:uid="{00000000-0005-0000-0000-0000FC9F0000}"/>
    <cellStyle name="Normal 60 2" xfId="40908" xr:uid="{00000000-0005-0000-0000-0000FD9F0000}"/>
    <cellStyle name="Normal 60 2 10" xfId="40909" xr:uid="{00000000-0005-0000-0000-0000FE9F0000}"/>
    <cellStyle name="Normal 60 2 2" xfId="40910" xr:uid="{00000000-0005-0000-0000-0000FF9F0000}"/>
    <cellStyle name="Normal 60 2 2 2" xfId="40911" xr:uid="{00000000-0005-0000-0000-000000A00000}"/>
    <cellStyle name="Normal 60 2 2 2 2" xfId="40912" xr:uid="{00000000-0005-0000-0000-000001A00000}"/>
    <cellStyle name="Normal 60 2 2 2 2 2" xfId="40913" xr:uid="{00000000-0005-0000-0000-000002A00000}"/>
    <cellStyle name="Normal 60 2 2 2 2 2 2" xfId="40914" xr:uid="{00000000-0005-0000-0000-000003A00000}"/>
    <cellStyle name="Normal 60 2 2 2 2 3" xfId="40915" xr:uid="{00000000-0005-0000-0000-000004A00000}"/>
    <cellStyle name="Normal 60 2 2 2 3" xfId="40916" xr:uid="{00000000-0005-0000-0000-000005A00000}"/>
    <cellStyle name="Normal 60 2 2 2 3 2" xfId="40917" xr:uid="{00000000-0005-0000-0000-000006A00000}"/>
    <cellStyle name="Normal 60 2 2 2 3 2 2" xfId="40918" xr:uid="{00000000-0005-0000-0000-000007A00000}"/>
    <cellStyle name="Normal 60 2 2 2 3 3" xfId="40919" xr:uid="{00000000-0005-0000-0000-000008A00000}"/>
    <cellStyle name="Normal 60 2 2 2 4" xfId="40920" xr:uid="{00000000-0005-0000-0000-000009A00000}"/>
    <cellStyle name="Normal 60 2 2 2 4 2" xfId="40921" xr:uid="{00000000-0005-0000-0000-00000AA00000}"/>
    <cellStyle name="Normal 60 2 2 2 5" xfId="40922" xr:uid="{00000000-0005-0000-0000-00000BA00000}"/>
    <cellStyle name="Normal 60 2 2 2_Lcc_inputs" xfId="40923" xr:uid="{00000000-0005-0000-0000-00000CA00000}"/>
    <cellStyle name="Normal 60 2 2 3" xfId="40924" xr:uid="{00000000-0005-0000-0000-00000DA00000}"/>
    <cellStyle name="Normal 60 2 2 3 2" xfId="40925" xr:uid="{00000000-0005-0000-0000-00000EA00000}"/>
    <cellStyle name="Normal 60 2 2 3 2 2" xfId="40926" xr:uid="{00000000-0005-0000-0000-00000FA00000}"/>
    <cellStyle name="Normal 60 2 2 3 2 3" xfId="40927" xr:uid="{00000000-0005-0000-0000-000010A00000}"/>
    <cellStyle name="Normal 60 2 2 3 3" xfId="40928" xr:uid="{00000000-0005-0000-0000-000011A00000}"/>
    <cellStyle name="Normal 60 2 2 3 4" xfId="40929" xr:uid="{00000000-0005-0000-0000-000012A00000}"/>
    <cellStyle name="Normal 60 2 2 3_Lcc_inputs" xfId="40930" xr:uid="{00000000-0005-0000-0000-000013A00000}"/>
    <cellStyle name="Normal 60 2 2 4" xfId="40931" xr:uid="{00000000-0005-0000-0000-000014A00000}"/>
    <cellStyle name="Normal 60 2 2 4 2" xfId="40932" xr:uid="{00000000-0005-0000-0000-000015A00000}"/>
    <cellStyle name="Normal 60 2 2 4 2 2" xfId="40933" xr:uid="{00000000-0005-0000-0000-000016A00000}"/>
    <cellStyle name="Normal 60 2 2 4 3" xfId="40934" xr:uid="{00000000-0005-0000-0000-000017A00000}"/>
    <cellStyle name="Normal 60 2 2 5" xfId="40935" xr:uid="{00000000-0005-0000-0000-000018A00000}"/>
    <cellStyle name="Normal 60 2 2 5 2" xfId="40936" xr:uid="{00000000-0005-0000-0000-000019A00000}"/>
    <cellStyle name="Normal 60 2 2 6" xfId="40937" xr:uid="{00000000-0005-0000-0000-00001AA00000}"/>
    <cellStyle name="Normal 60 2 2 7" xfId="40938" xr:uid="{00000000-0005-0000-0000-00001BA00000}"/>
    <cellStyle name="Normal 60 2 2 8" xfId="40939" xr:uid="{00000000-0005-0000-0000-00001CA00000}"/>
    <cellStyle name="Normal 60 2 2_Lcc_inputs" xfId="40940" xr:uid="{00000000-0005-0000-0000-00001DA00000}"/>
    <cellStyle name="Normal 60 2 3" xfId="40941" xr:uid="{00000000-0005-0000-0000-00001EA00000}"/>
    <cellStyle name="Normal 60 2 3 2" xfId="40942" xr:uid="{00000000-0005-0000-0000-00001FA00000}"/>
    <cellStyle name="Normal 60 2 3 2 2" xfId="40943" xr:uid="{00000000-0005-0000-0000-000020A00000}"/>
    <cellStyle name="Normal 60 2 3 2 2 2" xfId="40944" xr:uid="{00000000-0005-0000-0000-000021A00000}"/>
    <cellStyle name="Normal 60 2 3 2 2 3" xfId="40945" xr:uid="{00000000-0005-0000-0000-000022A00000}"/>
    <cellStyle name="Normal 60 2 3 2 3" xfId="40946" xr:uid="{00000000-0005-0000-0000-000023A00000}"/>
    <cellStyle name="Normal 60 2 3 2 4" xfId="40947" xr:uid="{00000000-0005-0000-0000-000024A00000}"/>
    <cellStyle name="Normal 60 2 3 2_Lcc_inputs" xfId="40948" xr:uid="{00000000-0005-0000-0000-000025A00000}"/>
    <cellStyle name="Normal 60 2 3 3" xfId="40949" xr:uid="{00000000-0005-0000-0000-000026A00000}"/>
    <cellStyle name="Normal 60 2 3 3 2" xfId="40950" xr:uid="{00000000-0005-0000-0000-000027A00000}"/>
    <cellStyle name="Normal 60 2 3 3 2 2" xfId="40951" xr:uid="{00000000-0005-0000-0000-000028A00000}"/>
    <cellStyle name="Normal 60 2 3 3 3" xfId="40952" xr:uid="{00000000-0005-0000-0000-000029A00000}"/>
    <cellStyle name="Normal 60 2 3 4" xfId="40953" xr:uid="{00000000-0005-0000-0000-00002AA00000}"/>
    <cellStyle name="Normal 60 2 3 4 2" xfId="40954" xr:uid="{00000000-0005-0000-0000-00002BA00000}"/>
    <cellStyle name="Normal 60 2 3 5" xfId="40955" xr:uid="{00000000-0005-0000-0000-00002CA00000}"/>
    <cellStyle name="Normal 60 2 3 6" xfId="40956" xr:uid="{00000000-0005-0000-0000-00002DA00000}"/>
    <cellStyle name="Normal 60 2 3 7" xfId="40957" xr:uid="{00000000-0005-0000-0000-00002EA00000}"/>
    <cellStyle name="Normal 60 2 3_Lcc_inputs" xfId="40958" xr:uid="{00000000-0005-0000-0000-00002FA00000}"/>
    <cellStyle name="Normal 60 2 4" xfId="40959" xr:uid="{00000000-0005-0000-0000-000030A00000}"/>
    <cellStyle name="Normal 60 2 4 2" xfId="40960" xr:uid="{00000000-0005-0000-0000-000031A00000}"/>
    <cellStyle name="Normal 60 2 4 2 2" xfId="40961" xr:uid="{00000000-0005-0000-0000-000032A00000}"/>
    <cellStyle name="Normal 60 2 4 2 3" xfId="40962" xr:uid="{00000000-0005-0000-0000-000033A00000}"/>
    <cellStyle name="Normal 60 2 4 3" xfId="40963" xr:uid="{00000000-0005-0000-0000-000034A00000}"/>
    <cellStyle name="Normal 60 2 4 3 2" xfId="40964" xr:uid="{00000000-0005-0000-0000-000035A00000}"/>
    <cellStyle name="Normal 60 2 4 4" xfId="40965" xr:uid="{00000000-0005-0000-0000-000036A00000}"/>
    <cellStyle name="Normal 60 2 4 5" xfId="40966" xr:uid="{00000000-0005-0000-0000-000037A00000}"/>
    <cellStyle name="Normal 60 2 4_Lcc_inputs" xfId="40967" xr:uid="{00000000-0005-0000-0000-000038A00000}"/>
    <cellStyle name="Normal 60 2 5" xfId="40968" xr:uid="{00000000-0005-0000-0000-000039A00000}"/>
    <cellStyle name="Normal 60 2 5 2" xfId="40969" xr:uid="{00000000-0005-0000-0000-00003AA00000}"/>
    <cellStyle name="Normal 60 2 5 2 2" xfId="40970" xr:uid="{00000000-0005-0000-0000-00003BA00000}"/>
    <cellStyle name="Normal 60 2 5 2 3" xfId="40971" xr:uid="{00000000-0005-0000-0000-00003CA00000}"/>
    <cellStyle name="Normal 60 2 5 3" xfId="40972" xr:uid="{00000000-0005-0000-0000-00003DA00000}"/>
    <cellStyle name="Normal 60 2 5 3 2" xfId="40973" xr:uid="{00000000-0005-0000-0000-00003EA00000}"/>
    <cellStyle name="Normal 60 2 5 4" xfId="40974" xr:uid="{00000000-0005-0000-0000-00003FA00000}"/>
    <cellStyle name="Normal 60 2 5 5" xfId="40975" xr:uid="{00000000-0005-0000-0000-000040A00000}"/>
    <cellStyle name="Normal 60 2 5_Lcc_inputs" xfId="40976" xr:uid="{00000000-0005-0000-0000-000041A00000}"/>
    <cellStyle name="Normal 60 2 6" xfId="40977" xr:uid="{00000000-0005-0000-0000-000042A00000}"/>
    <cellStyle name="Normal 60 2 6 2" xfId="40978" xr:uid="{00000000-0005-0000-0000-000043A00000}"/>
    <cellStyle name="Normal 60 2 6 2 2" xfId="40979" xr:uid="{00000000-0005-0000-0000-000044A00000}"/>
    <cellStyle name="Normal 60 2 6 3" xfId="40980" xr:uid="{00000000-0005-0000-0000-000045A00000}"/>
    <cellStyle name="Normal 60 2 6 4" xfId="40981" xr:uid="{00000000-0005-0000-0000-000046A00000}"/>
    <cellStyle name="Normal 60 2 6_Lcc_inputs" xfId="40982" xr:uid="{00000000-0005-0000-0000-000047A00000}"/>
    <cellStyle name="Normal 60 2 7" xfId="40983" xr:uid="{00000000-0005-0000-0000-000048A00000}"/>
    <cellStyle name="Normal 60 2 7 2" xfId="40984" xr:uid="{00000000-0005-0000-0000-000049A00000}"/>
    <cellStyle name="Normal 60 2 7 3" xfId="40985" xr:uid="{00000000-0005-0000-0000-00004AA00000}"/>
    <cellStyle name="Normal 60 2 8" xfId="40986" xr:uid="{00000000-0005-0000-0000-00004BA00000}"/>
    <cellStyle name="Normal 60 2 8 2" xfId="40987" xr:uid="{00000000-0005-0000-0000-00004CA00000}"/>
    <cellStyle name="Normal 60 2 9" xfId="40988" xr:uid="{00000000-0005-0000-0000-00004DA00000}"/>
    <cellStyle name="Normal 60 2_Lcc_inputs" xfId="40989" xr:uid="{00000000-0005-0000-0000-00004EA00000}"/>
    <cellStyle name="Normal 60 3" xfId="40990" xr:uid="{00000000-0005-0000-0000-00004FA00000}"/>
    <cellStyle name="Normal 60 3 2" xfId="40991" xr:uid="{00000000-0005-0000-0000-000050A00000}"/>
    <cellStyle name="Normal 60 3 2 2" xfId="40992" xr:uid="{00000000-0005-0000-0000-000051A00000}"/>
    <cellStyle name="Normal 60 3 2 2 2" xfId="40993" xr:uid="{00000000-0005-0000-0000-000052A00000}"/>
    <cellStyle name="Normal 60 3 2 2 2 2" xfId="40994" xr:uid="{00000000-0005-0000-0000-000053A00000}"/>
    <cellStyle name="Normal 60 3 2 2 2 2 2" xfId="40995" xr:uid="{00000000-0005-0000-0000-000054A00000}"/>
    <cellStyle name="Normal 60 3 2 2 2 3" xfId="40996" xr:uid="{00000000-0005-0000-0000-000055A00000}"/>
    <cellStyle name="Normal 60 3 2 2 3" xfId="40997" xr:uid="{00000000-0005-0000-0000-000056A00000}"/>
    <cellStyle name="Normal 60 3 2 2 3 2" xfId="40998" xr:uid="{00000000-0005-0000-0000-000057A00000}"/>
    <cellStyle name="Normal 60 3 2 2 3 2 2" xfId="40999" xr:uid="{00000000-0005-0000-0000-000058A00000}"/>
    <cellStyle name="Normal 60 3 2 2 3 3" xfId="41000" xr:uid="{00000000-0005-0000-0000-000059A00000}"/>
    <cellStyle name="Normal 60 3 2 2 4" xfId="41001" xr:uid="{00000000-0005-0000-0000-00005AA00000}"/>
    <cellStyle name="Normal 60 3 2 2 4 2" xfId="41002" xr:uid="{00000000-0005-0000-0000-00005BA00000}"/>
    <cellStyle name="Normal 60 3 2 2 5" xfId="41003" xr:uid="{00000000-0005-0000-0000-00005CA00000}"/>
    <cellStyle name="Normal 60 3 2 2_Lcc_inputs" xfId="41004" xr:uid="{00000000-0005-0000-0000-00005DA00000}"/>
    <cellStyle name="Normal 60 3 2 3" xfId="41005" xr:uid="{00000000-0005-0000-0000-00005EA00000}"/>
    <cellStyle name="Normal 60 3 2 3 2" xfId="41006" xr:uid="{00000000-0005-0000-0000-00005FA00000}"/>
    <cellStyle name="Normal 60 3 2 3 2 2" xfId="41007" xr:uid="{00000000-0005-0000-0000-000060A00000}"/>
    <cellStyle name="Normal 60 3 2 3 2 3" xfId="41008" xr:uid="{00000000-0005-0000-0000-000061A00000}"/>
    <cellStyle name="Normal 60 3 2 3 3" xfId="41009" xr:uid="{00000000-0005-0000-0000-000062A00000}"/>
    <cellStyle name="Normal 60 3 2 3 4" xfId="41010" xr:uid="{00000000-0005-0000-0000-000063A00000}"/>
    <cellStyle name="Normal 60 3 2 3_Lcc_inputs" xfId="41011" xr:uid="{00000000-0005-0000-0000-000064A00000}"/>
    <cellStyle name="Normal 60 3 2 4" xfId="41012" xr:uid="{00000000-0005-0000-0000-000065A00000}"/>
    <cellStyle name="Normal 60 3 2 4 2" xfId="41013" xr:uid="{00000000-0005-0000-0000-000066A00000}"/>
    <cellStyle name="Normal 60 3 2 4 2 2" xfId="41014" xr:uid="{00000000-0005-0000-0000-000067A00000}"/>
    <cellStyle name="Normal 60 3 2 4 3" xfId="41015" xr:uid="{00000000-0005-0000-0000-000068A00000}"/>
    <cellStyle name="Normal 60 3 2 5" xfId="41016" xr:uid="{00000000-0005-0000-0000-000069A00000}"/>
    <cellStyle name="Normal 60 3 2 5 2" xfId="41017" xr:uid="{00000000-0005-0000-0000-00006AA00000}"/>
    <cellStyle name="Normal 60 3 2 6" xfId="41018" xr:uid="{00000000-0005-0000-0000-00006BA00000}"/>
    <cellStyle name="Normal 60 3 2 7" xfId="41019" xr:uid="{00000000-0005-0000-0000-00006CA00000}"/>
    <cellStyle name="Normal 60 3 2 8" xfId="41020" xr:uid="{00000000-0005-0000-0000-00006DA00000}"/>
    <cellStyle name="Normal 60 3 2_Lcc_inputs" xfId="41021" xr:uid="{00000000-0005-0000-0000-00006EA00000}"/>
    <cellStyle name="Normal 60 3 3" xfId="41022" xr:uid="{00000000-0005-0000-0000-00006FA00000}"/>
    <cellStyle name="Normal 60 3 3 2" xfId="41023" xr:uid="{00000000-0005-0000-0000-000070A00000}"/>
    <cellStyle name="Normal 60 3 3 2 2" xfId="41024" xr:uid="{00000000-0005-0000-0000-000071A00000}"/>
    <cellStyle name="Normal 60 3 3 2 2 2" xfId="41025" xr:uid="{00000000-0005-0000-0000-000072A00000}"/>
    <cellStyle name="Normal 60 3 3 2 2 3" xfId="41026" xr:uid="{00000000-0005-0000-0000-000073A00000}"/>
    <cellStyle name="Normal 60 3 3 2 3" xfId="41027" xr:uid="{00000000-0005-0000-0000-000074A00000}"/>
    <cellStyle name="Normal 60 3 3 2 4" xfId="41028" xr:uid="{00000000-0005-0000-0000-000075A00000}"/>
    <cellStyle name="Normal 60 3 3 2_Lcc_inputs" xfId="41029" xr:uid="{00000000-0005-0000-0000-000076A00000}"/>
    <cellStyle name="Normal 60 3 3 3" xfId="41030" xr:uid="{00000000-0005-0000-0000-000077A00000}"/>
    <cellStyle name="Normal 60 3 3 3 2" xfId="41031" xr:uid="{00000000-0005-0000-0000-000078A00000}"/>
    <cellStyle name="Normal 60 3 3 3 2 2" xfId="41032" xr:uid="{00000000-0005-0000-0000-000079A00000}"/>
    <cellStyle name="Normal 60 3 3 3 3" xfId="41033" xr:uid="{00000000-0005-0000-0000-00007AA00000}"/>
    <cellStyle name="Normal 60 3 3 4" xfId="41034" xr:uid="{00000000-0005-0000-0000-00007BA00000}"/>
    <cellStyle name="Normal 60 3 3 4 2" xfId="41035" xr:uid="{00000000-0005-0000-0000-00007CA00000}"/>
    <cellStyle name="Normal 60 3 3 5" xfId="41036" xr:uid="{00000000-0005-0000-0000-00007DA00000}"/>
    <cellStyle name="Normal 60 3 3 6" xfId="41037" xr:uid="{00000000-0005-0000-0000-00007EA00000}"/>
    <cellStyle name="Normal 60 3 3 7" xfId="41038" xr:uid="{00000000-0005-0000-0000-00007FA00000}"/>
    <cellStyle name="Normal 60 3 3_Lcc_inputs" xfId="41039" xr:uid="{00000000-0005-0000-0000-000080A00000}"/>
    <cellStyle name="Normal 60 3 4" xfId="41040" xr:uid="{00000000-0005-0000-0000-000081A00000}"/>
    <cellStyle name="Normal 60 3 4 2" xfId="41041" xr:uid="{00000000-0005-0000-0000-000082A00000}"/>
    <cellStyle name="Normal 60 3 4 2 2" xfId="41042" xr:uid="{00000000-0005-0000-0000-000083A00000}"/>
    <cellStyle name="Normal 60 3 4 2 3" xfId="41043" xr:uid="{00000000-0005-0000-0000-000084A00000}"/>
    <cellStyle name="Normal 60 3 4 3" xfId="41044" xr:uid="{00000000-0005-0000-0000-000085A00000}"/>
    <cellStyle name="Normal 60 3 4 3 2" xfId="41045" xr:uid="{00000000-0005-0000-0000-000086A00000}"/>
    <cellStyle name="Normal 60 3 4 4" xfId="41046" xr:uid="{00000000-0005-0000-0000-000087A00000}"/>
    <cellStyle name="Normal 60 3 4 5" xfId="41047" xr:uid="{00000000-0005-0000-0000-000088A00000}"/>
    <cellStyle name="Normal 60 3 4_Lcc_inputs" xfId="41048" xr:uid="{00000000-0005-0000-0000-000089A00000}"/>
    <cellStyle name="Normal 60 3 5" xfId="41049" xr:uid="{00000000-0005-0000-0000-00008AA00000}"/>
    <cellStyle name="Normal 60 3 5 2" xfId="41050" xr:uid="{00000000-0005-0000-0000-00008BA00000}"/>
    <cellStyle name="Normal 60 3 5 2 2" xfId="41051" xr:uid="{00000000-0005-0000-0000-00008CA00000}"/>
    <cellStyle name="Normal 60 3 5 2 3" xfId="41052" xr:uid="{00000000-0005-0000-0000-00008DA00000}"/>
    <cellStyle name="Normal 60 3 5 3" xfId="41053" xr:uid="{00000000-0005-0000-0000-00008EA00000}"/>
    <cellStyle name="Normal 60 3 5 4" xfId="41054" xr:uid="{00000000-0005-0000-0000-00008FA00000}"/>
    <cellStyle name="Normal 60 3 5_Lcc_inputs" xfId="41055" xr:uid="{00000000-0005-0000-0000-000090A00000}"/>
    <cellStyle name="Normal 60 3 6" xfId="41056" xr:uid="{00000000-0005-0000-0000-000091A00000}"/>
    <cellStyle name="Normal 60 3 6 2" xfId="41057" xr:uid="{00000000-0005-0000-0000-000092A00000}"/>
    <cellStyle name="Normal 60 3 6 3" xfId="41058" xr:uid="{00000000-0005-0000-0000-000093A00000}"/>
    <cellStyle name="Normal 60 3 7" xfId="41059" xr:uid="{00000000-0005-0000-0000-000094A00000}"/>
    <cellStyle name="Normal 60 3 7 2" xfId="41060" xr:uid="{00000000-0005-0000-0000-000095A00000}"/>
    <cellStyle name="Normal 60 3 8" xfId="41061" xr:uid="{00000000-0005-0000-0000-000096A00000}"/>
    <cellStyle name="Normal 60 3 9" xfId="41062" xr:uid="{00000000-0005-0000-0000-000097A00000}"/>
    <cellStyle name="Normal 60 3_Lcc_inputs" xfId="41063" xr:uid="{00000000-0005-0000-0000-000098A00000}"/>
    <cellStyle name="Normal 60 4" xfId="41064" xr:uid="{00000000-0005-0000-0000-000099A00000}"/>
    <cellStyle name="Normal 60 4 2" xfId="41065" xr:uid="{00000000-0005-0000-0000-00009AA00000}"/>
    <cellStyle name="Normal 60 4 2 2" xfId="41066" xr:uid="{00000000-0005-0000-0000-00009BA00000}"/>
    <cellStyle name="Normal 60 4 2 2 2" xfId="41067" xr:uid="{00000000-0005-0000-0000-00009CA00000}"/>
    <cellStyle name="Normal 60 4 2 2 2 2" xfId="41068" xr:uid="{00000000-0005-0000-0000-00009DA00000}"/>
    <cellStyle name="Normal 60 4 2 2 2 2 2" xfId="41069" xr:uid="{00000000-0005-0000-0000-00009EA00000}"/>
    <cellStyle name="Normal 60 4 2 2 2 3" xfId="41070" xr:uid="{00000000-0005-0000-0000-00009FA00000}"/>
    <cellStyle name="Normal 60 4 2 2 3" xfId="41071" xr:uid="{00000000-0005-0000-0000-0000A0A00000}"/>
    <cellStyle name="Normal 60 4 2 2 3 2" xfId="41072" xr:uid="{00000000-0005-0000-0000-0000A1A00000}"/>
    <cellStyle name="Normal 60 4 2 2 3 2 2" xfId="41073" xr:uid="{00000000-0005-0000-0000-0000A2A00000}"/>
    <cellStyle name="Normal 60 4 2 2 3 3" xfId="41074" xr:uid="{00000000-0005-0000-0000-0000A3A00000}"/>
    <cellStyle name="Normal 60 4 2 2 4" xfId="41075" xr:uid="{00000000-0005-0000-0000-0000A4A00000}"/>
    <cellStyle name="Normal 60 4 2 2 4 2" xfId="41076" xr:uid="{00000000-0005-0000-0000-0000A5A00000}"/>
    <cellStyle name="Normal 60 4 2 2 5" xfId="41077" xr:uid="{00000000-0005-0000-0000-0000A6A00000}"/>
    <cellStyle name="Normal 60 4 2 2_Lcc_inputs" xfId="41078" xr:uid="{00000000-0005-0000-0000-0000A7A00000}"/>
    <cellStyle name="Normal 60 4 2 3" xfId="41079" xr:uid="{00000000-0005-0000-0000-0000A8A00000}"/>
    <cellStyle name="Normal 60 4 2 3 2" xfId="41080" xr:uid="{00000000-0005-0000-0000-0000A9A00000}"/>
    <cellStyle name="Normal 60 4 2 3 2 2" xfId="41081" xr:uid="{00000000-0005-0000-0000-0000AAA00000}"/>
    <cellStyle name="Normal 60 4 2 3 2 3" xfId="41082" xr:uid="{00000000-0005-0000-0000-0000ABA00000}"/>
    <cellStyle name="Normal 60 4 2 3 3" xfId="41083" xr:uid="{00000000-0005-0000-0000-0000ACA00000}"/>
    <cellStyle name="Normal 60 4 2 3 4" xfId="41084" xr:uid="{00000000-0005-0000-0000-0000ADA00000}"/>
    <cellStyle name="Normal 60 4 2 3_Lcc_inputs" xfId="41085" xr:uid="{00000000-0005-0000-0000-0000AEA00000}"/>
    <cellStyle name="Normal 60 4 2 4" xfId="41086" xr:uid="{00000000-0005-0000-0000-0000AFA00000}"/>
    <cellStyle name="Normal 60 4 2 4 2" xfId="41087" xr:uid="{00000000-0005-0000-0000-0000B0A00000}"/>
    <cellStyle name="Normal 60 4 2 4 2 2" xfId="41088" xr:uid="{00000000-0005-0000-0000-0000B1A00000}"/>
    <cellStyle name="Normal 60 4 2 4 3" xfId="41089" xr:uid="{00000000-0005-0000-0000-0000B2A00000}"/>
    <cellStyle name="Normal 60 4 2 5" xfId="41090" xr:uid="{00000000-0005-0000-0000-0000B3A00000}"/>
    <cellStyle name="Normal 60 4 2 5 2" xfId="41091" xr:uid="{00000000-0005-0000-0000-0000B4A00000}"/>
    <cellStyle name="Normal 60 4 2 6" xfId="41092" xr:uid="{00000000-0005-0000-0000-0000B5A00000}"/>
    <cellStyle name="Normal 60 4 2 7" xfId="41093" xr:uid="{00000000-0005-0000-0000-0000B6A00000}"/>
    <cellStyle name="Normal 60 4 2 8" xfId="41094" xr:uid="{00000000-0005-0000-0000-0000B7A00000}"/>
    <cellStyle name="Normal 60 4 2_Lcc_inputs" xfId="41095" xr:uid="{00000000-0005-0000-0000-0000B8A00000}"/>
    <cellStyle name="Normal 60 4 3" xfId="41096" xr:uid="{00000000-0005-0000-0000-0000B9A00000}"/>
    <cellStyle name="Normal 60 4 3 2" xfId="41097" xr:uid="{00000000-0005-0000-0000-0000BAA00000}"/>
    <cellStyle name="Normal 60 4 3 2 2" xfId="41098" xr:uid="{00000000-0005-0000-0000-0000BBA00000}"/>
    <cellStyle name="Normal 60 4 3 2 2 2" xfId="41099" xr:uid="{00000000-0005-0000-0000-0000BCA00000}"/>
    <cellStyle name="Normal 60 4 3 2 3" xfId="41100" xr:uid="{00000000-0005-0000-0000-0000BDA00000}"/>
    <cellStyle name="Normal 60 4 3 3" xfId="41101" xr:uid="{00000000-0005-0000-0000-0000BEA00000}"/>
    <cellStyle name="Normal 60 4 3 3 2" xfId="41102" xr:uid="{00000000-0005-0000-0000-0000BFA00000}"/>
    <cellStyle name="Normal 60 4 3 3 2 2" xfId="41103" xr:uid="{00000000-0005-0000-0000-0000C0A00000}"/>
    <cellStyle name="Normal 60 4 3 3 3" xfId="41104" xr:uid="{00000000-0005-0000-0000-0000C1A00000}"/>
    <cellStyle name="Normal 60 4 3 4" xfId="41105" xr:uid="{00000000-0005-0000-0000-0000C2A00000}"/>
    <cellStyle name="Normal 60 4 3 4 2" xfId="41106" xr:uid="{00000000-0005-0000-0000-0000C3A00000}"/>
    <cellStyle name="Normal 60 4 3 5" xfId="41107" xr:uid="{00000000-0005-0000-0000-0000C4A00000}"/>
    <cellStyle name="Normal 60 4 3_Lcc_inputs" xfId="41108" xr:uid="{00000000-0005-0000-0000-0000C5A00000}"/>
    <cellStyle name="Normal 60 4 4" xfId="41109" xr:uid="{00000000-0005-0000-0000-0000C6A00000}"/>
    <cellStyle name="Normal 60 4 4 2" xfId="41110" xr:uid="{00000000-0005-0000-0000-0000C7A00000}"/>
    <cellStyle name="Normal 60 4 4 2 2" xfId="41111" xr:uid="{00000000-0005-0000-0000-0000C8A00000}"/>
    <cellStyle name="Normal 60 4 4 2 3" xfId="41112" xr:uid="{00000000-0005-0000-0000-0000C9A00000}"/>
    <cellStyle name="Normal 60 4 4 3" xfId="41113" xr:uid="{00000000-0005-0000-0000-0000CAA00000}"/>
    <cellStyle name="Normal 60 4 4 4" xfId="41114" xr:uid="{00000000-0005-0000-0000-0000CBA00000}"/>
    <cellStyle name="Normal 60 4 4_Lcc_inputs" xfId="41115" xr:uid="{00000000-0005-0000-0000-0000CCA00000}"/>
    <cellStyle name="Normal 60 4 5" xfId="41116" xr:uid="{00000000-0005-0000-0000-0000CDA00000}"/>
    <cellStyle name="Normal 60 4 5 2" xfId="41117" xr:uid="{00000000-0005-0000-0000-0000CEA00000}"/>
    <cellStyle name="Normal 60 4 5 2 2" xfId="41118" xr:uid="{00000000-0005-0000-0000-0000CFA00000}"/>
    <cellStyle name="Normal 60 4 5 3" xfId="41119" xr:uid="{00000000-0005-0000-0000-0000D0A00000}"/>
    <cellStyle name="Normal 60 4 6" xfId="41120" xr:uid="{00000000-0005-0000-0000-0000D1A00000}"/>
    <cellStyle name="Normal 60 4 6 2" xfId="41121" xr:uid="{00000000-0005-0000-0000-0000D2A00000}"/>
    <cellStyle name="Normal 60 4 7" xfId="41122" xr:uid="{00000000-0005-0000-0000-0000D3A00000}"/>
    <cellStyle name="Normal 60 4 8" xfId="41123" xr:uid="{00000000-0005-0000-0000-0000D4A00000}"/>
    <cellStyle name="Normal 60 4 9" xfId="41124" xr:uid="{00000000-0005-0000-0000-0000D5A00000}"/>
    <cellStyle name="Normal 60 4_Lcc_inputs" xfId="41125" xr:uid="{00000000-0005-0000-0000-0000D6A00000}"/>
    <cellStyle name="Normal 60 5" xfId="41126" xr:uid="{00000000-0005-0000-0000-0000D7A00000}"/>
    <cellStyle name="Normal 60 5 2" xfId="41127" xr:uid="{00000000-0005-0000-0000-0000D8A00000}"/>
    <cellStyle name="Normal 60 5 2 2" xfId="41128" xr:uid="{00000000-0005-0000-0000-0000D9A00000}"/>
    <cellStyle name="Normal 60 5 2 2 2" xfId="41129" xr:uid="{00000000-0005-0000-0000-0000DAA00000}"/>
    <cellStyle name="Normal 60 5 2 2 2 2" xfId="41130" xr:uid="{00000000-0005-0000-0000-0000DBA00000}"/>
    <cellStyle name="Normal 60 5 2 2 2 2 2" xfId="41131" xr:uid="{00000000-0005-0000-0000-0000DCA00000}"/>
    <cellStyle name="Normal 60 5 2 2 2 3" xfId="41132" xr:uid="{00000000-0005-0000-0000-0000DDA00000}"/>
    <cellStyle name="Normal 60 5 2 2 3" xfId="41133" xr:uid="{00000000-0005-0000-0000-0000DEA00000}"/>
    <cellStyle name="Normal 60 5 2 2 3 2" xfId="41134" xr:uid="{00000000-0005-0000-0000-0000DFA00000}"/>
    <cellStyle name="Normal 60 5 2 2 3 2 2" xfId="41135" xr:uid="{00000000-0005-0000-0000-0000E0A00000}"/>
    <cellStyle name="Normal 60 5 2 2 3 3" xfId="41136" xr:uid="{00000000-0005-0000-0000-0000E1A00000}"/>
    <cellStyle name="Normal 60 5 2 2 4" xfId="41137" xr:uid="{00000000-0005-0000-0000-0000E2A00000}"/>
    <cellStyle name="Normal 60 5 2 2 4 2" xfId="41138" xr:uid="{00000000-0005-0000-0000-0000E3A00000}"/>
    <cellStyle name="Normal 60 5 2 2 5" xfId="41139" xr:uid="{00000000-0005-0000-0000-0000E4A00000}"/>
    <cellStyle name="Normal 60 5 2 2_Lcc_inputs" xfId="41140" xr:uid="{00000000-0005-0000-0000-0000E5A00000}"/>
    <cellStyle name="Normal 60 5 2 3" xfId="41141" xr:uid="{00000000-0005-0000-0000-0000E6A00000}"/>
    <cellStyle name="Normal 60 5 2 3 2" xfId="41142" xr:uid="{00000000-0005-0000-0000-0000E7A00000}"/>
    <cellStyle name="Normal 60 5 2 3 2 2" xfId="41143" xr:uid="{00000000-0005-0000-0000-0000E8A00000}"/>
    <cellStyle name="Normal 60 5 2 3 2 3" xfId="41144" xr:uid="{00000000-0005-0000-0000-0000E9A00000}"/>
    <cellStyle name="Normal 60 5 2 3 3" xfId="41145" xr:uid="{00000000-0005-0000-0000-0000EAA00000}"/>
    <cellStyle name="Normal 60 5 2 3 4" xfId="41146" xr:uid="{00000000-0005-0000-0000-0000EBA00000}"/>
    <cellStyle name="Normal 60 5 2 3_Lcc_inputs" xfId="41147" xr:uid="{00000000-0005-0000-0000-0000ECA00000}"/>
    <cellStyle name="Normal 60 5 2 4" xfId="41148" xr:uid="{00000000-0005-0000-0000-0000EDA00000}"/>
    <cellStyle name="Normal 60 5 2 4 2" xfId="41149" xr:uid="{00000000-0005-0000-0000-0000EEA00000}"/>
    <cellStyle name="Normal 60 5 2 4 2 2" xfId="41150" xr:uid="{00000000-0005-0000-0000-0000EFA00000}"/>
    <cellStyle name="Normal 60 5 2 4 3" xfId="41151" xr:uid="{00000000-0005-0000-0000-0000F0A00000}"/>
    <cellStyle name="Normal 60 5 2 5" xfId="41152" xr:uid="{00000000-0005-0000-0000-0000F1A00000}"/>
    <cellStyle name="Normal 60 5 2 5 2" xfId="41153" xr:uid="{00000000-0005-0000-0000-0000F2A00000}"/>
    <cellStyle name="Normal 60 5 2 6" xfId="41154" xr:uid="{00000000-0005-0000-0000-0000F3A00000}"/>
    <cellStyle name="Normal 60 5 2 7" xfId="41155" xr:uid="{00000000-0005-0000-0000-0000F4A00000}"/>
    <cellStyle name="Normal 60 5 2 8" xfId="41156" xr:uid="{00000000-0005-0000-0000-0000F5A00000}"/>
    <cellStyle name="Normal 60 5 2_Lcc_inputs" xfId="41157" xr:uid="{00000000-0005-0000-0000-0000F6A00000}"/>
    <cellStyle name="Normal 60 5 3" xfId="41158" xr:uid="{00000000-0005-0000-0000-0000F7A00000}"/>
    <cellStyle name="Normal 60 5 3 2" xfId="41159" xr:uid="{00000000-0005-0000-0000-0000F8A00000}"/>
    <cellStyle name="Normal 60 5 3 2 2" xfId="41160" xr:uid="{00000000-0005-0000-0000-0000F9A00000}"/>
    <cellStyle name="Normal 60 5 3 2 2 2" xfId="41161" xr:uid="{00000000-0005-0000-0000-0000FAA00000}"/>
    <cellStyle name="Normal 60 5 3 2 3" xfId="41162" xr:uid="{00000000-0005-0000-0000-0000FBA00000}"/>
    <cellStyle name="Normal 60 5 3 3" xfId="41163" xr:uid="{00000000-0005-0000-0000-0000FCA00000}"/>
    <cellStyle name="Normal 60 5 3 3 2" xfId="41164" xr:uid="{00000000-0005-0000-0000-0000FDA00000}"/>
    <cellStyle name="Normal 60 5 3 3 2 2" xfId="41165" xr:uid="{00000000-0005-0000-0000-0000FEA00000}"/>
    <cellStyle name="Normal 60 5 3 3 3" xfId="41166" xr:uid="{00000000-0005-0000-0000-0000FFA00000}"/>
    <cellStyle name="Normal 60 5 3 4" xfId="41167" xr:uid="{00000000-0005-0000-0000-000000A10000}"/>
    <cellStyle name="Normal 60 5 3 4 2" xfId="41168" xr:uid="{00000000-0005-0000-0000-000001A10000}"/>
    <cellStyle name="Normal 60 5 3 5" xfId="41169" xr:uid="{00000000-0005-0000-0000-000002A10000}"/>
    <cellStyle name="Normal 60 5 3_Lcc_inputs" xfId="41170" xr:uid="{00000000-0005-0000-0000-000003A10000}"/>
    <cellStyle name="Normal 60 5 4" xfId="41171" xr:uid="{00000000-0005-0000-0000-000004A10000}"/>
    <cellStyle name="Normal 60 5 4 2" xfId="41172" xr:uid="{00000000-0005-0000-0000-000005A10000}"/>
    <cellStyle name="Normal 60 5 4 2 2" xfId="41173" xr:uid="{00000000-0005-0000-0000-000006A10000}"/>
    <cellStyle name="Normal 60 5 4 2 3" xfId="41174" xr:uid="{00000000-0005-0000-0000-000007A10000}"/>
    <cellStyle name="Normal 60 5 4 3" xfId="41175" xr:uid="{00000000-0005-0000-0000-000008A10000}"/>
    <cellStyle name="Normal 60 5 4 4" xfId="41176" xr:uid="{00000000-0005-0000-0000-000009A10000}"/>
    <cellStyle name="Normal 60 5 4_Lcc_inputs" xfId="41177" xr:uid="{00000000-0005-0000-0000-00000AA10000}"/>
    <cellStyle name="Normal 60 5 5" xfId="41178" xr:uid="{00000000-0005-0000-0000-00000BA10000}"/>
    <cellStyle name="Normal 60 5 5 2" xfId="41179" xr:uid="{00000000-0005-0000-0000-00000CA10000}"/>
    <cellStyle name="Normal 60 5 5 2 2" xfId="41180" xr:uid="{00000000-0005-0000-0000-00000DA10000}"/>
    <cellStyle name="Normal 60 5 5 3" xfId="41181" xr:uid="{00000000-0005-0000-0000-00000EA10000}"/>
    <cellStyle name="Normal 60 5 6" xfId="41182" xr:uid="{00000000-0005-0000-0000-00000FA10000}"/>
    <cellStyle name="Normal 60 5 6 2" xfId="41183" xr:uid="{00000000-0005-0000-0000-000010A10000}"/>
    <cellStyle name="Normal 60 5 7" xfId="41184" xr:uid="{00000000-0005-0000-0000-000011A10000}"/>
    <cellStyle name="Normal 60 5 8" xfId="41185" xr:uid="{00000000-0005-0000-0000-000012A10000}"/>
    <cellStyle name="Normal 60 5 9" xfId="41186" xr:uid="{00000000-0005-0000-0000-000013A10000}"/>
    <cellStyle name="Normal 60 5_Lcc_inputs" xfId="41187" xr:uid="{00000000-0005-0000-0000-000014A10000}"/>
    <cellStyle name="Normal 60 6" xfId="41188" xr:uid="{00000000-0005-0000-0000-000015A10000}"/>
    <cellStyle name="Normal 60 6 2" xfId="41189" xr:uid="{00000000-0005-0000-0000-000016A10000}"/>
    <cellStyle name="Normal 60 6 2 2" xfId="41190" xr:uid="{00000000-0005-0000-0000-000017A10000}"/>
    <cellStyle name="Normal 60 6 2 2 2" xfId="41191" xr:uid="{00000000-0005-0000-0000-000018A10000}"/>
    <cellStyle name="Normal 60 6 2 2 2 2" xfId="41192" xr:uid="{00000000-0005-0000-0000-000019A10000}"/>
    <cellStyle name="Normal 60 6 2 2 2 2 2" xfId="41193" xr:uid="{00000000-0005-0000-0000-00001AA10000}"/>
    <cellStyle name="Normal 60 6 2 2 2 3" xfId="41194" xr:uid="{00000000-0005-0000-0000-00001BA10000}"/>
    <cellStyle name="Normal 60 6 2 2 3" xfId="41195" xr:uid="{00000000-0005-0000-0000-00001CA10000}"/>
    <cellStyle name="Normal 60 6 2 2 3 2" xfId="41196" xr:uid="{00000000-0005-0000-0000-00001DA10000}"/>
    <cellStyle name="Normal 60 6 2 2 3 2 2" xfId="41197" xr:uid="{00000000-0005-0000-0000-00001EA10000}"/>
    <cellStyle name="Normal 60 6 2 2 3 3" xfId="41198" xr:uid="{00000000-0005-0000-0000-00001FA10000}"/>
    <cellStyle name="Normal 60 6 2 2 4" xfId="41199" xr:uid="{00000000-0005-0000-0000-000020A10000}"/>
    <cellStyle name="Normal 60 6 2 2 4 2" xfId="41200" xr:uid="{00000000-0005-0000-0000-000021A10000}"/>
    <cellStyle name="Normal 60 6 2 2 5" xfId="41201" xr:uid="{00000000-0005-0000-0000-000022A10000}"/>
    <cellStyle name="Normal 60 6 2 2_Lcc_inputs" xfId="41202" xr:uid="{00000000-0005-0000-0000-000023A10000}"/>
    <cellStyle name="Normal 60 6 2 3" xfId="41203" xr:uid="{00000000-0005-0000-0000-000024A10000}"/>
    <cellStyle name="Normal 60 6 2 3 2" xfId="41204" xr:uid="{00000000-0005-0000-0000-000025A10000}"/>
    <cellStyle name="Normal 60 6 2 3 2 2" xfId="41205" xr:uid="{00000000-0005-0000-0000-000026A10000}"/>
    <cellStyle name="Normal 60 6 2 3 2 3" xfId="41206" xr:uid="{00000000-0005-0000-0000-000027A10000}"/>
    <cellStyle name="Normal 60 6 2 3 3" xfId="41207" xr:uid="{00000000-0005-0000-0000-000028A10000}"/>
    <cellStyle name="Normal 60 6 2 3 4" xfId="41208" xr:uid="{00000000-0005-0000-0000-000029A10000}"/>
    <cellStyle name="Normal 60 6 2 3_Lcc_inputs" xfId="41209" xr:uid="{00000000-0005-0000-0000-00002AA10000}"/>
    <cellStyle name="Normal 60 6 2 4" xfId="41210" xr:uid="{00000000-0005-0000-0000-00002BA10000}"/>
    <cellStyle name="Normal 60 6 2 4 2" xfId="41211" xr:uid="{00000000-0005-0000-0000-00002CA10000}"/>
    <cellStyle name="Normal 60 6 2 4 2 2" xfId="41212" xr:uid="{00000000-0005-0000-0000-00002DA10000}"/>
    <cellStyle name="Normal 60 6 2 4 3" xfId="41213" xr:uid="{00000000-0005-0000-0000-00002EA10000}"/>
    <cellStyle name="Normal 60 6 2 5" xfId="41214" xr:uid="{00000000-0005-0000-0000-00002FA10000}"/>
    <cellStyle name="Normal 60 6 2 5 2" xfId="41215" xr:uid="{00000000-0005-0000-0000-000030A10000}"/>
    <cellStyle name="Normal 60 6 2 6" xfId="41216" xr:uid="{00000000-0005-0000-0000-000031A10000}"/>
    <cellStyle name="Normal 60 6 2 7" xfId="41217" xr:uid="{00000000-0005-0000-0000-000032A10000}"/>
    <cellStyle name="Normal 60 6 2 8" xfId="41218" xr:uid="{00000000-0005-0000-0000-000033A10000}"/>
    <cellStyle name="Normal 60 6 2_Lcc_inputs" xfId="41219" xr:uid="{00000000-0005-0000-0000-000034A10000}"/>
    <cellStyle name="Normal 60 6 3" xfId="41220" xr:uid="{00000000-0005-0000-0000-000035A10000}"/>
    <cellStyle name="Normal 60 6 3 2" xfId="41221" xr:uid="{00000000-0005-0000-0000-000036A10000}"/>
    <cellStyle name="Normal 60 6 3 2 2" xfId="41222" xr:uid="{00000000-0005-0000-0000-000037A10000}"/>
    <cellStyle name="Normal 60 6 3 2 2 2" xfId="41223" xr:uid="{00000000-0005-0000-0000-000038A10000}"/>
    <cellStyle name="Normal 60 6 3 2 3" xfId="41224" xr:uid="{00000000-0005-0000-0000-000039A10000}"/>
    <cellStyle name="Normal 60 6 3 3" xfId="41225" xr:uid="{00000000-0005-0000-0000-00003AA10000}"/>
    <cellStyle name="Normal 60 6 3 3 2" xfId="41226" xr:uid="{00000000-0005-0000-0000-00003BA10000}"/>
    <cellStyle name="Normal 60 6 3 3 2 2" xfId="41227" xr:uid="{00000000-0005-0000-0000-00003CA10000}"/>
    <cellStyle name="Normal 60 6 3 3 3" xfId="41228" xr:uid="{00000000-0005-0000-0000-00003DA10000}"/>
    <cellStyle name="Normal 60 6 3 4" xfId="41229" xr:uid="{00000000-0005-0000-0000-00003EA10000}"/>
    <cellStyle name="Normal 60 6 3 4 2" xfId="41230" xr:uid="{00000000-0005-0000-0000-00003FA10000}"/>
    <cellStyle name="Normal 60 6 3 5" xfId="41231" xr:uid="{00000000-0005-0000-0000-000040A10000}"/>
    <cellStyle name="Normal 60 6 3_Lcc_inputs" xfId="41232" xr:uid="{00000000-0005-0000-0000-000041A10000}"/>
    <cellStyle name="Normal 60 6 4" xfId="41233" xr:uid="{00000000-0005-0000-0000-000042A10000}"/>
    <cellStyle name="Normal 60 6 4 2" xfId="41234" xr:uid="{00000000-0005-0000-0000-000043A10000}"/>
    <cellStyle name="Normal 60 6 4 2 2" xfId="41235" xr:uid="{00000000-0005-0000-0000-000044A10000}"/>
    <cellStyle name="Normal 60 6 4 2 3" xfId="41236" xr:uid="{00000000-0005-0000-0000-000045A10000}"/>
    <cellStyle name="Normal 60 6 4 3" xfId="41237" xr:uid="{00000000-0005-0000-0000-000046A10000}"/>
    <cellStyle name="Normal 60 6 4 4" xfId="41238" xr:uid="{00000000-0005-0000-0000-000047A10000}"/>
    <cellStyle name="Normal 60 6 4_Lcc_inputs" xfId="41239" xr:uid="{00000000-0005-0000-0000-000048A10000}"/>
    <cellStyle name="Normal 60 6 5" xfId="41240" xr:uid="{00000000-0005-0000-0000-000049A10000}"/>
    <cellStyle name="Normal 60 6 5 2" xfId="41241" xr:uid="{00000000-0005-0000-0000-00004AA10000}"/>
    <cellStyle name="Normal 60 6 5 2 2" xfId="41242" xr:uid="{00000000-0005-0000-0000-00004BA10000}"/>
    <cellStyle name="Normal 60 6 5 3" xfId="41243" xr:uid="{00000000-0005-0000-0000-00004CA10000}"/>
    <cellStyle name="Normal 60 6 6" xfId="41244" xr:uid="{00000000-0005-0000-0000-00004DA10000}"/>
    <cellStyle name="Normal 60 6 6 2" xfId="41245" xr:uid="{00000000-0005-0000-0000-00004EA10000}"/>
    <cellStyle name="Normal 60 6 7" xfId="41246" xr:uid="{00000000-0005-0000-0000-00004FA10000}"/>
    <cellStyle name="Normal 60 6 8" xfId="41247" xr:uid="{00000000-0005-0000-0000-000050A10000}"/>
    <cellStyle name="Normal 60 6 9" xfId="41248" xr:uid="{00000000-0005-0000-0000-000051A10000}"/>
    <cellStyle name="Normal 60 6_Lcc_inputs" xfId="41249" xr:uid="{00000000-0005-0000-0000-000052A10000}"/>
    <cellStyle name="Normal 60 7" xfId="41250" xr:uid="{00000000-0005-0000-0000-000053A10000}"/>
    <cellStyle name="Normal 60 7 2" xfId="41251" xr:uid="{00000000-0005-0000-0000-000054A10000}"/>
    <cellStyle name="Normal 60 7 2 2" xfId="41252" xr:uid="{00000000-0005-0000-0000-000055A10000}"/>
    <cellStyle name="Normal 60 7 2 2 2" xfId="41253" xr:uid="{00000000-0005-0000-0000-000056A10000}"/>
    <cellStyle name="Normal 60 7 2 2 2 2" xfId="41254" xr:uid="{00000000-0005-0000-0000-000057A10000}"/>
    <cellStyle name="Normal 60 7 2 2 2 2 2" xfId="41255" xr:uid="{00000000-0005-0000-0000-000058A10000}"/>
    <cellStyle name="Normal 60 7 2 2 2 3" xfId="41256" xr:uid="{00000000-0005-0000-0000-000059A10000}"/>
    <cellStyle name="Normal 60 7 2 2 3" xfId="41257" xr:uid="{00000000-0005-0000-0000-00005AA10000}"/>
    <cellStyle name="Normal 60 7 2 2 3 2" xfId="41258" xr:uid="{00000000-0005-0000-0000-00005BA10000}"/>
    <cellStyle name="Normal 60 7 2 2 3 2 2" xfId="41259" xr:uid="{00000000-0005-0000-0000-00005CA10000}"/>
    <cellStyle name="Normal 60 7 2 2 3 3" xfId="41260" xr:uid="{00000000-0005-0000-0000-00005DA10000}"/>
    <cellStyle name="Normal 60 7 2 2 4" xfId="41261" xr:uid="{00000000-0005-0000-0000-00005EA10000}"/>
    <cellStyle name="Normal 60 7 2 2 4 2" xfId="41262" xr:uid="{00000000-0005-0000-0000-00005FA10000}"/>
    <cellStyle name="Normal 60 7 2 2 5" xfId="41263" xr:uid="{00000000-0005-0000-0000-000060A10000}"/>
    <cellStyle name="Normal 60 7 2 2_Lcc_inputs" xfId="41264" xr:uid="{00000000-0005-0000-0000-000061A10000}"/>
    <cellStyle name="Normal 60 7 2 3" xfId="41265" xr:uid="{00000000-0005-0000-0000-000062A10000}"/>
    <cellStyle name="Normal 60 7 2 3 2" xfId="41266" xr:uid="{00000000-0005-0000-0000-000063A10000}"/>
    <cellStyle name="Normal 60 7 2 3 2 2" xfId="41267" xr:uid="{00000000-0005-0000-0000-000064A10000}"/>
    <cellStyle name="Normal 60 7 2 3 2 3" xfId="41268" xr:uid="{00000000-0005-0000-0000-000065A10000}"/>
    <cellStyle name="Normal 60 7 2 3 3" xfId="41269" xr:uid="{00000000-0005-0000-0000-000066A10000}"/>
    <cellStyle name="Normal 60 7 2 3 4" xfId="41270" xr:uid="{00000000-0005-0000-0000-000067A10000}"/>
    <cellStyle name="Normal 60 7 2 3_Lcc_inputs" xfId="41271" xr:uid="{00000000-0005-0000-0000-000068A10000}"/>
    <cellStyle name="Normal 60 7 2 4" xfId="41272" xr:uid="{00000000-0005-0000-0000-000069A10000}"/>
    <cellStyle name="Normal 60 7 2 4 2" xfId="41273" xr:uid="{00000000-0005-0000-0000-00006AA10000}"/>
    <cellStyle name="Normal 60 7 2 4 2 2" xfId="41274" xr:uid="{00000000-0005-0000-0000-00006BA10000}"/>
    <cellStyle name="Normal 60 7 2 4 3" xfId="41275" xr:uid="{00000000-0005-0000-0000-00006CA10000}"/>
    <cellStyle name="Normal 60 7 2 5" xfId="41276" xr:uid="{00000000-0005-0000-0000-00006DA10000}"/>
    <cellStyle name="Normal 60 7 2 5 2" xfId="41277" xr:uid="{00000000-0005-0000-0000-00006EA10000}"/>
    <cellStyle name="Normal 60 7 2 6" xfId="41278" xr:uid="{00000000-0005-0000-0000-00006FA10000}"/>
    <cellStyle name="Normal 60 7 2 7" xfId="41279" xr:uid="{00000000-0005-0000-0000-000070A10000}"/>
    <cellStyle name="Normal 60 7 2 8" xfId="41280" xr:uid="{00000000-0005-0000-0000-000071A10000}"/>
    <cellStyle name="Normal 60 7 2_Lcc_inputs" xfId="41281" xr:uid="{00000000-0005-0000-0000-000072A10000}"/>
    <cellStyle name="Normal 60 7 3" xfId="41282" xr:uid="{00000000-0005-0000-0000-000073A10000}"/>
    <cellStyle name="Normal 60 7 3 2" xfId="41283" xr:uid="{00000000-0005-0000-0000-000074A10000}"/>
    <cellStyle name="Normal 60 7 3 2 2" xfId="41284" xr:uid="{00000000-0005-0000-0000-000075A10000}"/>
    <cellStyle name="Normal 60 7 3 2 2 2" xfId="41285" xr:uid="{00000000-0005-0000-0000-000076A10000}"/>
    <cellStyle name="Normal 60 7 3 2 3" xfId="41286" xr:uid="{00000000-0005-0000-0000-000077A10000}"/>
    <cellStyle name="Normal 60 7 3 3" xfId="41287" xr:uid="{00000000-0005-0000-0000-000078A10000}"/>
    <cellStyle name="Normal 60 7 3 3 2" xfId="41288" xr:uid="{00000000-0005-0000-0000-000079A10000}"/>
    <cellStyle name="Normal 60 7 3 3 2 2" xfId="41289" xr:uid="{00000000-0005-0000-0000-00007AA10000}"/>
    <cellStyle name="Normal 60 7 3 3 3" xfId="41290" xr:uid="{00000000-0005-0000-0000-00007BA10000}"/>
    <cellStyle name="Normal 60 7 3 4" xfId="41291" xr:uid="{00000000-0005-0000-0000-00007CA10000}"/>
    <cellStyle name="Normal 60 7 3 4 2" xfId="41292" xr:uid="{00000000-0005-0000-0000-00007DA10000}"/>
    <cellStyle name="Normal 60 7 3 5" xfId="41293" xr:uid="{00000000-0005-0000-0000-00007EA10000}"/>
    <cellStyle name="Normal 60 7 3_Lcc_inputs" xfId="41294" xr:uid="{00000000-0005-0000-0000-00007FA10000}"/>
    <cellStyle name="Normal 60 7 4" xfId="41295" xr:uid="{00000000-0005-0000-0000-000080A10000}"/>
    <cellStyle name="Normal 60 7 4 2" xfId="41296" xr:uid="{00000000-0005-0000-0000-000081A10000}"/>
    <cellStyle name="Normal 60 7 4 2 2" xfId="41297" xr:uid="{00000000-0005-0000-0000-000082A10000}"/>
    <cellStyle name="Normal 60 7 4 2 3" xfId="41298" xr:uid="{00000000-0005-0000-0000-000083A10000}"/>
    <cellStyle name="Normal 60 7 4 3" xfId="41299" xr:uid="{00000000-0005-0000-0000-000084A10000}"/>
    <cellStyle name="Normal 60 7 4 4" xfId="41300" xr:uid="{00000000-0005-0000-0000-000085A10000}"/>
    <cellStyle name="Normal 60 7 4_Lcc_inputs" xfId="41301" xr:uid="{00000000-0005-0000-0000-000086A10000}"/>
    <cellStyle name="Normal 60 7 5" xfId="41302" xr:uid="{00000000-0005-0000-0000-000087A10000}"/>
    <cellStyle name="Normal 60 7 5 2" xfId="41303" xr:uid="{00000000-0005-0000-0000-000088A10000}"/>
    <cellStyle name="Normal 60 7 5 2 2" xfId="41304" xr:uid="{00000000-0005-0000-0000-000089A10000}"/>
    <cellStyle name="Normal 60 7 5 3" xfId="41305" xr:uid="{00000000-0005-0000-0000-00008AA10000}"/>
    <cellStyle name="Normal 60 7 6" xfId="41306" xr:uid="{00000000-0005-0000-0000-00008BA10000}"/>
    <cellStyle name="Normal 60 7 6 2" xfId="41307" xr:uid="{00000000-0005-0000-0000-00008CA10000}"/>
    <cellStyle name="Normal 60 7 7" xfId="41308" xr:uid="{00000000-0005-0000-0000-00008DA10000}"/>
    <cellStyle name="Normal 60 7 8" xfId="41309" xr:uid="{00000000-0005-0000-0000-00008EA10000}"/>
    <cellStyle name="Normal 60 7 9" xfId="41310" xr:uid="{00000000-0005-0000-0000-00008FA10000}"/>
    <cellStyle name="Normal 60 7_Lcc_inputs" xfId="41311" xr:uid="{00000000-0005-0000-0000-000090A10000}"/>
    <cellStyle name="Normal 60 8" xfId="41312" xr:uid="{00000000-0005-0000-0000-000091A10000}"/>
    <cellStyle name="Normal 60 8 2" xfId="41313" xr:uid="{00000000-0005-0000-0000-000092A10000}"/>
    <cellStyle name="Normal 60 8 2 2" xfId="41314" xr:uid="{00000000-0005-0000-0000-000093A10000}"/>
    <cellStyle name="Normal 60 8 2 2 2" xfId="41315" xr:uid="{00000000-0005-0000-0000-000094A10000}"/>
    <cellStyle name="Normal 60 8 2 2 2 2" xfId="41316" xr:uid="{00000000-0005-0000-0000-000095A10000}"/>
    <cellStyle name="Normal 60 8 2 2 3" xfId="41317" xr:uid="{00000000-0005-0000-0000-000096A10000}"/>
    <cellStyle name="Normal 60 8 2 3" xfId="41318" xr:uid="{00000000-0005-0000-0000-000097A10000}"/>
    <cellStyle name="Normal 60 8 2 3 2" xfId="41319" xr:uid="{00000000-0005-0000-0000-000098A10000}"/>
    <cellStyle name="Normal 60 8 2 3 2 2" xfId="41320" xr:uid="{00000000-0005-0000-0000-000099A10000}"/>
    <cellStyle name="Normal 60 8 2 3 3" xfId="41321" xr:uid="{00000000-0005-0000-0000-00009AA10000}"/>
    <cellStyle name="Normal 60 8 2 4" xfId="41322" xr:uid="{00000000-0005-0000-0000-00009BA10000}"/>
    <cellStyle name="Normal 60 8 2 4 2" xfId="41323" xr:uid="{00000000-0005-0000-0000-00009CA10000}"/>
    <cellStyle name="Normal 60 8 2 5" xfId="41324" xr:uid="{00000000-0005-0000-0000-00009DA10000}"/>
    <cellStyle name="Normal 60 8 2_Lcc_inputs" xfId="41325" xr:uid="{00000000-0005-0000-0000-00009EA10000}"/>
    <cellStyle name="Normal 60 8 3" xfId="41326" xr:uid="{00000000-0005-0000-0000-00009FA10000}"/>
    <cellStyle name="Normal 60 8 3 2" xfId="41327" xr:uid="{00000000-0005-0000-0000-0000A0A10000}"/>
    <cellStyle name="Normal 60 8 3 2 2" xfId="41328" xr:uid="{00000000-0005-0000-0000-0000A1A10000}"/>
    <cellStyle name="Normal 60 8 3 2 3" xfId="41329" xr:uid="{00000000-0005-0000-0000-0000A2A10000}"/>
    <cellStyle name="Normal 60 8 3 3" xfId="41330" xr:uid="{00000000-0005-0000-0000-0000A3A10000}"/>
    <cellStyle name="Normal 60 8 3 4" xfId="41331" xr:uid="{00000000-0005-0000-0000-0000A4A10000}"/>
    <cellStyle name="Normal 60 8 3_Lcc_inputs" xfId="41332" xr:uid="{00000000-0005-0000-0000-0000A5A10000}"/>
    <cellStyle name="Normal 60 8 4" xfId="41333" xr:uid="{00000000-0005-0000-0000-0000A6A10000}"/>
    <cellStyle name="Normal 60 8 4 2" xfId="41334" xr:uid="{00000000-0005-0000-0000-0000A7A10000}"/>
    <cellStyle name="Normal 60 8 4 2 2" xfId="41335" xr:uid="{00000000-0005-0000-0000-0000A8A10000}"/>
    <cellStyle name="Normal 60 8 4 3" xfId="41336" xr:uid="{00000000-0005-0000-0000-0000A9A10000}"/>
    <cellStyle name="Normal 60 8 5" xfId="41337" xr:uid="{00000000-0005-0000-0000-0000AAA10000}"/>
    <cellStyle name="Normal 60 8 5 2" xfId="41338" xr:uid="{00000000-0005-0000-0000-0000ABA10000}"/>
    <cellStyle name="Normal 60 8 6" xfId="41339" xr:uid="{00000000-0005-0000-0000-0000ACA10000}"/>
    <cellStyle name="Normal 60 8 7" xfId="41340" xr:uid="{00000000-0005-0000-0000-0000ADA10000}"/>
    <cellStyle name="Normal 60 8 8" xfId="41341" xr:uid="{00000000-0005-0000-0000-0000AEA10000}"/>
    <cellStyle name="Normal 60 8_Lcc_inputs" xfId="41342" xr:uid="{00000000-0005-0000-0000-0000AFA10000}"/>
    <cellStyle name="Normal 60 9" xfId="41343" xr:uid="{00000000-0005-0000-0000-0000B0A10000}"/>
    <cellStyle name="Normal 60 9 2" xfId="41344" xr:uid="{00000000-0005-0000-0000-0000B1A10000}"/>
    <cellStyle name="Normal 60 9 2 2" xfId="41345" xr:uid="{00000000-0005-0000-0000-0000B2A10000}"/>
    <cellStyle name="Normal 60 9 2 2 2" xfId="41346" xr:uid="{00000000-0005-0000-0000-0000B3A10000}"/>
    <cellStyle name="Normal 60 9 2 2 2 2" xfId="41347" xr:uid="{00000000-0005-0000-0000-0000B4A10000}"/>
    <cellStyle name="Normal 60 9 2 2 3" xfId="41348" xr:uid="{00000000-0005-0000-0000-0000B5A10000}"/>
    <cellStyle name="Normal 60 9 2 3" xfId="41349" xr:uid="{00000000-0005-0000-0000-0000B6A10000}"/>
    <cellStyle name="Normal 60 9 2 3 2" xfId="41350" xr:uid="{00000000-0005-0000-0000-0000B7A10000}"/>
    <cellStyle name="Normal 60 9 2 3 2 2" xfId="41351" xr:uid="{00000000-0005-0000-0000-0000B8A10000}"/>
    <cellStyle name="Normal 60 9 2 3 3" xfId="41352" xr:uid="{00000000-0005-0000-0000-0000B9A10000}"/>
    <cellStyle name="Normal 60 9 2 4" xfId="41353" xr:uid="{00000000-0005-0000-0000-0000BAA10000}"/>
    <cellStyle name="Normal 60 9 2 4 2" xfId="41354" xr:uid="{00000000-0005-0000-0000-0000BBA10000}"/>
    <cellStyle name="Normal 60 9 2 5" xfId="41355" xr:uid="{00000000-0005-0000-0000-0000BCA10000}"/>
    <cellStyle name="Normal 60 9 2_Lcc_inputs" xfId="41356" xr:uid="{00000000-0005-0000-0000-0000BDA10000}"/>
    <cellStyle name="Normal 60 9 3" xfId="41357" xr:uid="{00000000-0005-0000-0000-0000BEA10000}"/>
    <cellStyle name="Normal 60 9 3 2" xfId="41358" xr:uid="{00000000-0005-0000-0000-0000BFA10000}"/>
    <cellStyle name="Normal 60 9 3 2 2" xfId="41359" xr:uid="{00000000-0005-0000-0000-0000C0A10000}"/>
    <cellStyle name="Normal 60 9 3 2 3" xfId="41360" xr:uid="{00000000-0005-0000-0000-0000C1A10000}"/>
    <cellStyle name="Normal 60 9 3 3" xfId="41361" xr:uid="{00000000-0005-0000-0000-0000C2A10000}"/>
    <cellStyle name="Normal 60 9 3 4" xfId="41362" xr:uid="{00000000-0005-0000-0000-0000C3A10000}"/>
    <cellStyle name="Normal 60 9 3_Lcc_inputs" xfId="41363" xr:uid="{00000000-0005-0000-0000-0000C4A10000}"/>
    <cellStyle name="Normal 60 9 4" xfId="41364" xr:uid="{00000000-0005-0000-0000-0000C5A10000}"/>
    <cellStyle name="Normal 60 9 4 2" xfId="41365" xr:uid="{00000000-0005-0000-0000-0000C6A10000}"/>
    <cellStyle name="Normal 60 9 4 2 2" xfId="41366" xr:uid="{00000000-0005-0000-0000-0000C7A10000}"/>
    <cellStyle name="Normal 60 9 4 3" xfId="41367" xr:uid="{00000000-0005-0000-0000-0000C8A10000}"/>
    <cellStyle name="Normal 60 9 5" xfId="41368" xr:uid="{00000000-0005-0000-0000-0000C9A10000}"/>
    <cellStyle name="Normal 60 9 5 2" xfId="41369" xr:uid="{00000000-0005-0000-0000-0000CAA10000}"/>
    <cellStyle name="Normal 60 9 6" xfId="41370" xr:uid="{00000000-0005-0000-0000-0000CBA10000}"/>
    <cellStyle name="Normal 60 9 7" xfId="41371" xr:uid="{00000000-0005-0000-0000-0000CCA10000}"/>
    <cellStyle name="Normal 60 9 8" xfId="41372" xr:uid="{00000000-0005-0000-0000-0000CDA10000}"/>
    <cellStyle name="Normal 60 9_Lcc_inputs" xfId="41373" xr:uid="{00000000-0005-0000-0000-0000CEA10000}"/>
    <cellStyle name="Normal 60_Lcc_inputs" xfId="41374" xr:uid="{00000000-0005-0000-0000-0000CFA10000}"/>
    <cellStyle name="Normal 61" xfId="41375" xr:uid="{00000000-0005-0000-0000-0000D0A10000}"/>
    <cellStyle name="Normal 61 10" xfId="41376" xr:uid="{00000000-0005-0000-0000-0000D1A10000}"/>
    <cellStyle name="Normal 61 10 2" xfId="41377" xr:uid="{00000000-0005-0000-0000-0000D2A10000}"/>
    <cellStyle name="Normal 61 10 2 2" xfId="41378" xr:uid="{00000000-0005-0000-0000-0000D3A10000}"/>
    <cellStyle name="Normal 61 10 2 2 2" xfId="41379" xr:uid="{00000000-0005-0000-0000-0000D4A10000}"/>
    <cellStyle name="Normal 61 10 2 2 3" xfId="41380" xr:uid="{00000000-0005-0000-0000-0000D5A10000}"/>
    <cellStyle name="Normal 61 10 2 3" xfId="41381" xr:uid="{00000000-0005-0000-0000-0000D6A10000}"/>
    <cellStyle name="Normal 61 10 2 4" xfId="41382" xr:uid="{00000000-0005-0000-0000-0000D7A10000}"/>
    <cellStyle name="Normal 61 10 2_Lcc_inputs" xfId="41383" xr:uid="{00000000-0005-0000-0000-0000D8A10000}"/>
    <cellStyle name="Normal 61 10 3" xfId="41384" xr:uid="{00000000-0005-0000-0000-0000D9A10000}"/>
    <cellStyle name="Normal 61 10 3 2" xfId="41385" xr:uid="{00000000-0005-0000-0000-0000DAA10000}"/>
    <cellStyle name="Normal 61 10 3 2 2" xfId="41386" xr:uid="{00000000-0005-0000-0000-0000DBA10000}"/>
    <cellStyle name="Normal 61 10 3 3" xfId="41387" xr:uid="{00000000-0005-0000-0000-0000DCA10000}"/>
    <cellStyle name="Normal 61 10 4" xfId="41388" xr:uid="{00000000-0005-0000-0000-0000DDA10000}"/>
    <cellStyle name="Normal 61 10 4 2" xfId="41389" xr:uid="{00000000-0005-0000-0000-0000DEA10000}"/>
    <cellStyle name="Normal 61 10 5" xfId="41390" xr:uid="{00000000-0005-0000-0000-0000DFA10000}"/>
    <cellStyle name="Normal 61 10 6" xfId="41391" xr:uid="{00000000-0005-0000-0000-0000E0A10000}"/>
    <cellStyle name="Normal 61 10 7" xfId="41392" xr:uid="{00000000-0005-0000-0000-0000E1A10000}"/>
    <cellStyle name="Normal 61 10_Lcc_inputs" xfId="41393" xr:uid="{00000000-0005-0000-0000-0000E2A10000}"/>
    <cellStyle name="Normal 61 11" xfId="41394" xr:uid="{00000000-0005-0000-0000-0000E3A10000}"/>
    <cellStyle name="Normal 61 11 2" xfId="41395" xr:uid="{00000000-0005-0000-0000-0000E4A10000}"/>
    <cellStyle name="Normal 61 11 2 2" xfId="41396" xr:uid="{00000000-0005-0000-0000-0000E5A10000}"/>
    <cellStyle name="Normal 61 11 2 3" xfId="41397" xr:uid="{00000000-0005-0000-0000-0000E6A10000}"/>
    <cellStyle name="Normal 61 11 3" xfId="41398" xr:uid="{00000000-0005-0000-0000-0000E7A10000}"/>
    <cellStyle name="Normal 61 11 3 2" xfId="41399" xr:uid="{00000000-0005-0000-0000-0000E8A10000}"/>
    <cellStyle name="Normal 61 11 4" xfId="41400" xr:uid="{00000000-0005-0000-0000-0000E9A10000}"/>
    <cellStyle name="Normal 61 11 5" xfId="41401" xr:uid="{00000000-0005-0000-0000-0000EAA10000}"/>
    <cellStyle name="Normal 61 11_Lcc_inputs" xfId="41402" xr:uid="{00000000-0005-0000-0000-0000EBA10000}"/>
    <cellStyle name="Normal 61 12" xfId="41403" xr:uid="{00000000-0005-0000-0000-0000ECA10000}"/>
    <cellStyle name="Normal 61 12 2" xfId="41404" xr:uid="{00000000-0005-0000-0000-0000EDA10000}"/>
    <cellStyle name="Normal 61 12 2 2" xfId="41405" xr:uid="{00000000-0005-0000-0000-0000EEA10000}"/>
    <cellStyle name="Normal 61 12 2 3" xfId="41406" xr:uid="{00000000-0005-0000-0000-0000EFA10000}"/>
    <cellStyle name="Normal 61 12 3" xfId="41407" xr:uid="{00000000-0005-0000-0000-0000F0A10000}"/>
    <cellStyle name="Normal 61 12 4" xfId="41408" xr:uid="{00000000-0005-0000-0000-0000F1A10000}"/>
    <cellStyle name="Normal 61 12_Lcc_inputs" xfId="41409" xr:uid="{00000000-0005-0000-0000-0000F2A10000}"/>
    <cellStyle name="Normal 61 13" xfId="41410" xr:uid="{00000000-0005-0000-0000-0000F3A10000}"/>
    <cellStyle name="Normal 61 13 2" xfId="41411" xr:uid="{00000000-0005-0000-0000-0000F4A10000}"/>
    <cellStyle name="Normal 61 13 3" xfId="41412" xr:uid="{00000000-0005-0000-0000-0000F5A10000}"/>
    <cellStyle name="Normal 61 14" xfId="41413" xr:uid="{00000000-0005-0000-0000-0000F6A10000}"/>
    <cellStyle name="Normal 61 14 2" xfId="41414" xr:uid="{00000000-0005-0000-0000-0000F7A10000}"/>
    <cellStyle name="Normal 61 15" xfId="41415" xr:uid="{00000000-0005-0000-0000-0000F8A10000}"/>
    <cellStyle name="Normal 61 16" xfId="41416" xr:uid="{00000000-0005-0000-0000-0000F9A10000}"/>
    <cellStyle name="Normal 61 2" xfId="41417" xr:uid="{00000000-0005-0000-0000-0000FAA10000}"/>
    <cellStyle name="Normal 61 2 10" xfId="41418" xr:uid="{00000000-0005-0000-0000-0000FBA10000}"/>
    <cellStyle name="Normal 61 2 2" xfId="41419" xr:uid="{00000000-0005-0000-0000-0000FCA10000}"/>
    <cellStyle name="Normal 61 2 2 2" xfId="41420" xr:uid="{00000000-0005-0000-0000-0000FDA10000}"/>
    <cellStyle name="Normal 61 2 2 2 2" xfId="41421" xr:uid="{00000000-0005-0000-0000-0000FEA10000}"/>
    <cellStyle name="Normal 61 2 2 2 2 2" xfId="41422" xr:uid="{00000000-0005-0000-0000-0000FFA10000}"/>
    <cellStyle name="Normal 61 2 2 2 2 2 2" xfId="41423" xr:uid="{00000000-0005-0000-0000-000000A20000}"/>
    <cellStyle name="Normal 61 2 2 2 2 3" xfId="41424" xr:uid="{00000000-0005-0000-0000-000001A20000}"/>
    <cellStyle name="Normal 61 2 2 2 3" xfId="41425" xr:uid="{00000000-0005-0000-0000-000002A20000}"/>
    <cellStyle name="Normal 61 2 2 2 3 2" xfId="41426" xr:uid="{00000000-0005-0000-0000-000003A20000}"/>
    <cellStyle name="Normal 61 2 2 2 3 2 2" xfId="41427" xr:uid="{00000000-0005-0000-0000-000004A20000}"/>
    <cellStyle name="Normal 61 2 2 2 3 3" xfId="41428" xr:uid="{00000000-0005-0000-0000-000005A20000}"/>
    <cellStyle name="Normal 61 2 2 2 4" xfId="41429" xr:uid="{00000000-0005-0000-0000-000006A20000}"/>
    <cellStyle name="Normal 61 2 2 2 4 2" xfId="41430" xr:uid="{00000000-0005-0000-0000-000007A20000}"/>
    <cellStyle name="Normal 61 2 2 2 5" xfId="41431" xr:uid="{00000000-0005-0000-0000-000008A20000}"/>
    <cellStyle name="Normal 61 2 2 2_Lcc_inputs" xfId="41432" xr:uid="{00000000-0005-0000-0000-000009A20000}"/>
    <cellStyle name="Normal 61 2 2 3" xfId="41433" xr:uid="{00000000-0005-0000-0000-00000AA20000}"/>
    <cellStyle name="Normal 61 2 2 3 2" xfId="41434" xr:uid="{00000000-0005-0000-0000-00000BA20000}"/>
    <cellStyle name="Normal 61 2 2 3 2 2" xfId="41435" xr:uid="{00000000-0005-0000-0000-00000CA20000}"/>
    <cellStyle name="Normal 61 2 2 3 2 3" xfId="41436" xr:uid="{00000000-0005-0000-0000-00000DA20000}"/>
    <cellStyle name="Normal 61 2 2 3 3" xfId="41437" xr:uid="{00000000-0005-0000-0000-00000EA20000}"/>
    <cellStyle name="Normal 61 2 2 3 4" xfId="41438" xr:uid="{00000000-0005-0000-0000-00000FA20000}"/>
    <cellStyle name="Normal 61 2 2 3_Lcc_inputs" xfId="41439" xr:uid="{00000000-0005-0000-0000-000010A20000}"/>
    <cellStyle name="Normal 61 2 2 4" xfId="41440" xr:uid="{00000000-0005-0000-0000-000011A20000}"/>
    <cellStyle name="Normal 61 2 2 4 2" xfId="41441" xr:uid="{00000000-0005-0000-0000-000012A20000}"/>
    <cellStyle name="Normal 61 2 2 4 2 2" xfId="41442" xr:uid="{00000000-0005-0000-0000-000013A20000}"/>
    <cellStyle name="Normal 61 2 2 4 3" xfId="41443" xr:uid="{00000000-0005-0000-0000-000014A20000}"/>
    <cellStyle name="Normal 61 2 2 5" xfId="41444" xr:uid="{00000000-0005-0000-0000-000015A20000}"/>
    <cellStyle name="Normal 61 2 2 5 2" xfId="41445" xr:uid="{00000000-0005-0000-0000-000016A20000}"/>
    <cellStyle name="Normal 61 2 2 6" xfId="41446" xr:uid="{00000000-0005-0000-0000-000017A20000}"/>
    <cellStyle name="Normal 61 2 2 7" xfId="41447" xr:uid="{00000000-0005-0000-0000-000018A20000}"/>
    <cellStyle name="Normal 61 2 2 8" xfId="41448" xr:uid="{00000000-0005-0000-0000-000019A20000}"/>
    <cellStyle name="Normal 61 2 2_Lcc_inputs" xfId="41449" xr:uid="{00000000-0005-0000-0000-00001AA20000}"/>
    <cellStyle name="Normal 61 2 3" xfId="41450" xr:uid="{00000000-0005-0000-0000-00001BA20000}"/>
    <cellStyle name="Normal 61 2 3 2" xfId="41451" xr:uid="{00000000-0005-0000-0000-00001CA20000}"/>
    <cellStyle name="Normal 61 2 3 2 2" xfId="41452" xr:uid="{00000000-0005-0000-0000-00001DA20000}"/>
    <cellStyle name="Normal 61 2 3 2 2 2" xfId="41453" xr:uid="{00000000-0005-0000-0000-00001EA20000}"/>
    <cellStyle name="Normal 61 2 3 2 2 3" xfId="41454" xr:uid="{00000000-0005-0000-0000-00001FA20000}"/>
    <cellStyle name="Normal 61 2 3 2 3" xfId="41455" xr:uid="{00000000-0005-0000-0000-000020A20000}"/>
    <cellStyle name="Normal 61 2 3 2 4" xfId="41456" xr:uid="{00000000-0005-0000-0000-000021A20000}"/>
    <cellStyle name="Normal 61 2 3 2_Lcc_inputs" xfId="41457" xr:uid="{00000000-0005-0000-0000-000022A20000}"/>
    <cellStyle name="Normal 61 2 3 3" xfId="41458" xr:uid="{00000000-0005-0000-0000-000023A20000}"/>
    <cellStyle name="Normal 61 2 3 3 2" xfId="41459" xr:uid="{00000000-0005-0000-0000-000024A20000}"/>
    <cellStyle name="Normal 61 2 3 3 2 2" xfId="41460" xr:uid="{00000000-0005-0000-0000-000025A20000}"/>
    <cellStyle name="Normal 61 2 3 3 3" xfId="41461" xr:uid="{00000000-0005-0000-0000-000026A20000}"/>
    <cellStyle name="Normal 61 2 3 4" xfId="41462" xr:uid="{00000000-0005-0000-0000-000027A20000}"/>
    <cellStyle name="Normal 61 2 3 4 2" xfId="41463" xr:uid="{00000000-0005-0000-0000-000028A20000}"/>
    <cellStyle name="Normal 61 2 3 5" xfId="41464" xr:uid="{00000000-0005-0000-0000-000029A20000}"/>
    <cellStyle name="Normal 61 2 3 6" xfId="41465" xr:uid="{00000000-0005-0000-0000-00002AA20000}"/>
    <cellStyle name="Normal 61 2 3 7" xfId="41466" xr:uid="{00000000-0005-0000-0000-00002BA20000}"/>
    <cellStyle name="Normal 61 2 3_Lcc_inputs" xfId="41467" xr:uid="{00000000-0005-0000-0000-00002CA20000}"/>
    <cellStyle name="Normal 61 2 4" xfId="41468" xr:uid="{00000000-0005-0000-0000-00002DA20000}"/>
    <cellStyle name="Normal 61 2 4 2" xfId="41469" xr:uid="{00000000-0005-0000-0000-00002EA20000}"/>
    <cellStyle name="Normal 61 2 4 2 2" xfId="41470" xr:uid="{00000000-0005-0000-0000-00002FA20000}"/>
    <cellStyle name="Normal 61 2 4 2 3" xfId="41471" xr:uid="{00000000-0005-0000-0000-000030A20000}"/>
    <cellStyle name="Normal 61 2 4 3" xfId="41472" xr:uid="{00000000-0005-0000-0000-000031A20000}"/>
    <cellStyle name="Normal 61 2 4 3 2" xfId="41473" xr:uid="{00000000-0005-0000-0000-000032A20000}"/>
    <cellStyle name="Normal 61 2 4 4" xfId="41474" xr:uid="{00000000-0005-0000-0000-000033A20000}"/>
    <cellStyle name="Normal 61 2 4 5" xfId="41475" xr:uid="{00000000-0005-0000-0000-000034A20000}"/>
    <cellStyle name="Normal 61 2 4_Lcc_inputs" xfId="41476" xr:uid="{00000000-0005-0000-0000-000035A20000}"/>
    <cellStyle name="Normal 61 2 5" xfId="41477" xr:uid="{00000000-0005-0000-0000-000036A20000}"/>
    <cellStyle name="Normal 61 2 5 2" xfId="41478" xr:uid="{00000000-0005-0000-0000-000037A20000}"/>
    <cellStyle name="Normal 61 2 5 2 2" xfId="41479" xr:uid="{00000000-0005-0000-0000-000038A20000}"/>
    <cellStyle name="Normal 61 2 5 2 3" xfId="41480" xr:uid="{00000000-0005-0000-0000-000039A20000}"/>
    <cellStyle name="Normal 61 2 5 3" xfId="41481" xr:uid="{00000000-0005-0000-0000-00003AA20000}"/>
    <cellStyle name="Normal 61 2 5 3 2" xfId="41482" xr:uid="{00000000-0005-0000-0000-00003BA20000}"/>
    <cellStyle name="Normal 61 2 5 4" xfId="41483" xr:uid="{00000000-0005-0000-0000-00003CA20000}"/>
    <cellStyle name="Normal 61 2 5 5" xfId="41484" xr:uid="{00000000-0005-0000-0000-00003DA20000}"/>
    <cellStyle name="Normal 61 2 5_Lcc_inputs" xfId="41485" xr:uid="{00000000-0005-0000-0000-00003EA20000}"/>
    <cellStyle name="Normal 61 2 6" xfId="41486" xr:uid="{00000000-0005-0000-0000-00003FA20000}"/>
    <cellStyle name="Normal 61 2 6 2" xfId="41487" xr:uid="{00000000-0005-0000-0000-000040A20000}"/>
    <cellStyle name="Normal 61 2 6 2 2" xfId="41488" xr:uid="{00000000-0005-0000-0000-000041A20000}"/>
    <cellStyle name="Normal 61 2 6 3" xfId="41489" xr:uid="{00000000-0005-0000-0000-000042A20000}"/>
    <cellStyle name="Normal 61 2 6 4" xfId="41490" xr:uid="{00000000-0005-0000-0000-000043A20000}"/>
    <cellStyle name="Normal 61 2 6_Lcc_inputs" xfId="41491" xr:uid="{00000000-0005-0000-0000-000044A20000}"/>
    <cellStyle name="Normal 61 2 7" xfId="41492" xr:uid="{00000000-0005-0000-0000-000045A20000}"/>
    <cellStyle name="Normal 61 2 7 2" xfId="41493" xr:uid="{00000000-0005-0000-0000-000046A20000}"/>
    <cellStyle name="Normal 61 2 7 3" xfId="41494" xr:uid="{00000000-0005-0000-0000-000047A20000}"/>
    <cellStyle name="Normal 61 2 8" xfId="41495" xr:uid="{00000000-0005-0000-0000-000048A20000}"/>
    <cellStyle name="Normal 61 2 8 2" xfId="41496" xr:uid="{00000000-0005-0000-0000-000049A20000}"/>
    <cellStyle name="Normal 61 2 9" xfId="41497" xr:uid="{00000000-0005-0000-0000-00004AA20000}"/>
    <cellStyle name="Normal 61 2_Lcc_inputs" xfId="41498" xr:uid="{00000000-0005-0000-0000-00004BA20000}"/>
    <cellStyle name="Normal 61 3" xfId="41499" xr:uid="{00000000-0005-0000-0000-00004CA20000}"/>
    <cellStyle name="Normal 61 3 2" xfId="41500" xr:uid="{00000000-0005-0000-0000-00004DA20000}"/>
    <cellStyle name="Normal 61 3 2 2" xfId="41501" xr:uid="{00000000-0005-0000-0000-00004EA20000}"/>
    <cellStyle name="Normal 61 3 2 2 2" xfId="41502" xr:uid="{00000000-0005-0000-0000-00004FA20000}"/>
    <cellStyle name="Normal 61 3 2 2 2 2" xfId="41503" xr:uid="{00000000-0005-0000-0000-000050A20000}"/>
    <cellStyle name="Normal 61 3 2 2 2 2 2" xfId="41504" xr:uid="{00000000-0005-0000-0000-000051A20000}"/>
    <cellStyle name="Normal 61 3 2 2 2 3" xfId="41505" xr:uid="{00000000-0005-0000-0000-000052A20000}"/>
    <cellStyle name="Normal 61 3 2 2 3" xfId="41506" xr:uid="{00000000-0005-0000-0000-000053A20000}"/>
    <cellStyle name="Normal 61 3 2 2 3 2" xfId="41507" xr:uid="{00000000-0005-0000-0000-000054A20000}"/>
    <cellStyle name="Normal 61 3 2 2 3 2 2" xfId="41508" xr:uid="{00000000-0005-0000-0000-000055A20000}"/>
    <cellStyle name="Normal 61 3 2 2 3 3" xfId="41509" xr:uid="{00000000-0005-0000-0000-000056A20000}"/>
    <cellStyle name="Normal 61 3 2 2 4" xfId="41510" xr:uid="{00000000-0005-0000-0000-000057A20000}"/>
    <cellStyle name="Normal 61 3 2 2 4 2" xfId="41511" xr:uid="{00000000-0005-0000-0000-000058A20000}"/>
    <cellStyle name="Normal 61 3 2 2 5" xfId="41512" xr:uid="{00000000-0005-0000-0000-000059A20000}"/>
    <cellStyle name="Normal 61 3 2 2_Lcc_inputs" xfId="41513" xr:uid="{00000000-0005-0000-0000-00005AA20000}"/>
    <cellStyle name="Normal 61 3 2 3" xfId="41514" xr:uid="{00000000-0005-0000-0000-00005BA20000}"/>
    <cellStyle name="Normal 61 3 2 3 2" xfId="41515" xr:uid="{00000000-0005-0000-0000-00005CA20000}"/>
    <cellStyle name="Normal 61 3 2 3 2 2" xfId="41516" xr:uid="{00000000-0005-0000-0000-00005DA20000}"/>
    <cellStyle name="Normal 61 3 2 3 2 3" xfId="41517" xr:uid="{00000000-0005-0000-0000-00005EA20000}"/>
    <cellStyle name="Normal 61 3 2 3 3" xfId="41518" xr:uid="{00000000-0005-0000-0000-00005FA20000}"/>
    <cellStyle name="Normal 61 3 2 3 4" xfId="41519" xr:uid="{00000000-0005-0000-0000-000060A20000}"/>
    <cellStyle name="Normal 61 3 2 3_Lcc_inputs" xfId="41520" xr:uid="{00000000-0005-0000-0000-000061A20000}"/>
    <cellStyle name="Normal 61 3 2 4" xfId="41521" xr:uid="{00000000-0005-0000-0000-000062A20000}"/>
    <cellStyle name="Normal 61 3 2 4 2" xfId="41522" xr:uid="{00000000-0005-0000-0000-000063A20000}"/>
    <cellStyle name="Normal 61 3 2 4 2 2" xfId="41523" xr:uid="{00000000-0005-0000-0000-000064A20000}"/>
    <cellStyle name="Normal 61 3 2 4 3" xfId="41524" xr:uid="{00000000-0005-0000-0000-000065A20000}"/>
    <cellStyle name="Normal 61 3 2 5" xfId="41525" xr:uid="{00000000-0005-0000-0000-000066A20000}"/>
    <cellStyle name="Normal 61 3 2 5 2" xfId="41526" xr:uid="{00000000-0005-0000-0000-000067A20000}"/>
    <cellStyle name="Normal 61 3 2 6" xfId="41527" xr:uid="{00000000-0005-0000-0000-000068A20000}"/>
    <cellStyle name="Normal 61 3 2 7" xfId="41528" xr:uid="{00000000-0005-0000-0000-000069A20000}"/>
    <cellStyle name="Normal 61 3 2 8" xfId="41529" xr:uid="{00000000-0005-0000-0000-00006AA20000}"/>
    <cellStyle name="Normal 61 3 2_Lcc_inputs" xfId="41530" xr:uid="{00000000-0005-0000-0000-00006BA20000}"/>
    <cellStyle name="Normal 61 3 3" xfId="41531" xr:uid="{00000000-0005-0000-0000-00006CA20000}"/>
    <cellStyle name="Normal 61 3 3 2" xfId="41532" xr:uid="{00000000-0005-0000-0000-00006DA20000}"/>
    <cellStyle name="Normal 61 3 3 2 2" xfId="41533" xr:uid="{00000000-0005-0000-0000-00006EA20000}"/>
    <cellStyle name="Normal 61 3 3 2 2 2" xfId="41534" xr:uid="{00000000-0005-0000-0000-00006FA20000}"/>
    <cellStyle name="Normal 61 3 3 2 2 3" xfId="41535" xr:uid="{00000000-0005-0000-0000-000070A20000}"/>
    <cellStyle name="Normal 61 3 3 2 3" xfId="41536" xr:uid="{00000000-0005-0000-0000-000071A20000}"/>
    <cellStyle name="Normal 61 3 3 2 4" xfId="41537" xr:uid="{00000000-0005-0000-0000-000072A20000}"/>
    <cellStyle name="Normal 61 3 3 2_Lcc_inputs" xfId="41538" xr:uid="{00000000-0005-0000-0000-000073A20000}"/>
    <cellStyle name="Normal 61 3 3 3" xfId="41539" xr:uid="{00000000-0005-0000-0000-000074A20000}"/>
    <cellStyle name="Normal 61 3 3 3 2" xfId="41540" xr:uid="{00000000-0005-0000-0000-000075A20000}"/>
    <cellStyle name="Normal 61 3 3 3 2 2" xfId="41541" xr:uid="{00000000-0005-0000-0000-000076A20000}"/>
    <cellStyle name="Normal 61 3 3 3 3" xfId="41542" xr:uid="{00000000-0005-0000-0000-000077A20000}"/>
    <cellStyle name="Normal 61 3 3 4" xfId="41543" xr:uid="{00000000-0005-0000-0000-000078A20000}"/>
    <cellStyle name="Normal 61 3 3 4 2" xfId="41544" xr:uid="{00000000-0005-0000-0000-000079A20000}"/>
    <cellStyle name="Normal 61 3 3 5" xfId="41545" xr:uid="{00000000-0005-0000-0000-00007AA20000}"/>
    <cellStyle name="Normal 61 3 3 6" xfId="41546" xr:uid="{00000000-0005-0000-0000-00007BA20000}"/>
    <cellStyle name="Normal 61 3 3 7" xfId="41547" xr:uid="{00000000-0005-0000-0000-00007CA20000}"/>
    <cellStyle name="Normal 61 3 3_Lcc_inputs" xfId="41548" xr:uid="{00000000-0005-0000-0000-00007DA20000}"/>
    <cellStyle name="Normal 61 3 4" xfId="41549" xr:uid="{00000000-0005-0000-0000-00007EA20000}"/>
    <cellStyle name="Normal 61 3 4 2" xfId="41550" xr:uid="{00000000-0005-0000-0000-00007FA20000}"/>
    <cellStyle name="Normal 61 3 4 2 2" xfId="41551" xr:uid="{00000000-0005-0000-0000-000080A20000}"/>
    <cellStyle name="Normal 61 3 4 2 3" xfId="41552" xr:uid="{00000000-0005-0000-0000-000081A20000}"/>
    <cellStyle name="Normal 61 3 4 3" xfId="41553" xr:uid="{00000000-0005-0000-0000-000082A20000}"/>
    <cellStyle name="Normal 61 3 4 3 2" xfId="41554" xr:uid="{00000000-0005-0000-0000-000083A20000}"/>
    <cellStyle name="Normal 61 3 4 4" xfId="41555" xr:uid="{00000000-0005-0000-0000-000084A20000}"/>
    <cellStyle name="Normal 61 3 4 5" xfId="41556" xr:uid="{00000000-0005-0000-0000-000085A20000}"/>
    <cellStyle name="Normal 61 3 4_Lcc_inputs" xfId="41557" xr:uid="{00000000-0005-0000-0000-000086A20000}"/>
    <cellStyle name="Normal 61 3 5" xfId="41558" xr:uid="{00000000-0005-0000-0000-000087A20000}"/>
    <cellStyle name="Normal 61 3 5 2" xfId="41559" xr:uid="{00000000-0005-0000-0000-000088A20000}"/>
    <cellStyle name="Normal 61 3 5 2 2" xfId="41560" xr:uid="{00000000-0005-0000-0000-000089A20000}"/>
    <cellStyle name="Normal 61 3 5 2 3" xfId="41561" xr:uid="{00000000-0005-0000-0000-00008AA20000}"/>
    <cellStyle name="Normal 61 3 5 3" xfId="41562" xr:uid="{00000000-0005-0000-0000-00008BA20000}"/>
    <cellStyle name="Normal 61 3 5 4" xfId="41563" xr:uid="{00000000-0005-0000-0000-00008CA20000}"/>
    <cellStyle name="Normal 61 3 5_Lcc_inputs" xfId="41564" xr:uid="{00000000-0005-0000-0000-00008DA20000}"/>
    <cellStyle name="Normal 61 3 6" xfId="41565" xr:uid="{00000000-0005-0000-0000-00008EA20000}"/>
    <cellStyle name="Normal 61 3 6 2" xfId="41566" xr:uid="{00000000-0005-0000-0000-00008FA20000}"/>
    <cellStyle name="Normal 61 3 6 3" xfId="41567" xr:uid="{00000000-0005-0000-0000-000090A20000}"/>
    <cellStyle name="Normal 61 3 7" xfId="41568" xr:uid="{00000000-0005-0000-0000-000091A20000}"/>
    <cellStyle name="Normal 61 3 7 2" xfId="41569" xr:uid="{00000000-0005-0000-0000-000092A20000}"/>
    <cellStyle name="Normal 61 3 8" xfId="41570" xr:uid="{00000000-0005-0000-0000-000093A20000}"/>
    <cellStyle name="Normal 61 3 9" xfId="41571" xr:uid="{00000000-0005-0000-0000-000094A20000}"/>
    <cellStyle name="Normal 61 3_Lcc_inputs" xfId="41572" xr:uid="{00000000-0005-0000-0000-000095A20000}"/>
    <cellStyle name="Normal 61 4" xfId="41573" xr:uid="{00000000-0005-0000-0000-000096A20000}"/>
    <cellStyle name="Normal 61 4 2" xfId="41574" xr:uid="{00000000-0005-0000-0000-000097A20000}"/>
    <cellStyle name="Normal 61 4 2 2" xfId="41575" xr:uid="{00000000-0005-0000-0000-000098A20000}"/>
    <cellStyle name="Normal 61 4 2 2 2" xfId="41576" xr:uid="{00000000-0005-0000-0000-000099A20000}"/>
    <cellStyle name="Normal 61 4 2 2 2 2" xfId="41577" xr:uid="{00000000-0005-0000-0000-00009AA20000}"/>
    <cellStyle name="Normal 61 4 2 2 2 2 2" xfId="41578" xr:uid="{00000000-0005-0000-0000-00009BA20000}"/>
    <cellStyle name="Normal 61 4 2 2 2 3" xfId="41579" xr:uid="{00000000-0005-0000-0000-00009CA20000}"/>
    <cellStyle name="Normal 61 4 2 2 3" xfId="41580" xr:uid="{00000000-0005-0000-0000-00009DA20000}"/>
    <cellStyle name="Normal 61 4 2 2 3 2" xfId="41581" xr:uid="{00000000-0005-0000-0000-00009EA20000}"/>
    <cellStyle name="Normal 61 4 2 2 3 2 2" xfId="41582" xr:uid="{00000000-0005-0000-0000-00009FA20000}"/>
    <cellStyle name="Normal 61 4 2 2 3 3" xfId="41583" xr:uid="{00000000-0005-0000-0000-0000A0A20000}"/>
    <cellStyle name="Normal 61 4 2 2 4" xfId="41584" xr:uid="{00000000-0005-0000-0000-0000A1A20000}"/>
    <cellStyle name="Normal 61 4 2 2 4 2" xfId="41585" xr:uid="{00000000-0005-0000-0000-0000A2A20000}"/>
    <cellStyle name="Normal 61 4 2 2 5" xfId="41586" xr:uid="{00000000-0005-0000-0000-0000A3A20000}"/>
    <cellStyle name="Normal 61 4 2 2_Lcc_inputs" xfId="41587" xr:uid="{00000000-0005-0000-0000-0000A4A20000}"/>
    <cellStyle name="Normal 61 4 2 3" xfId="41588" xr:uid="{00000000-0005-0000-0000-0000A5A20000}"/>
    <cellStyle name="Normal 61 4 2 3 2" xfId="41589" xr:uid="{00000000-0005-0000-0000-0000A6A20000}"/>
    <cellStyle name="Normal 61 4 2 3 2 2" xfId="41590" xr:uid="{00000000-0005-0000-0000-0000A7A20000}"/>
    <cellStyle name="Normal 61 4 2 3 2 3" xfId="41591" xr:uid="{00000000-0005-0000-0000-0000A8A20000}"/>
    <cellStyle name="Normal 61 4 2 3 3" xfId="41592" xr:uid="{00000000-0005-0000-0000-0000A9A20000}"/>
    <cellStyle name="Normal 61 4 2 3 4" xfId="41593" xr:uid="{00000000-0005-0000-0000-0000AAA20000}"/>
    <cellStyle name="Normal 61 4 2 3_Lcc_inputs" xfId="41594" xr:uid="{00000000-0005-0000-0000-0000ABA20000}"/>
    <cellStyle name="Normal 61 4 2 4" xfId="41595" xr:uid="{00000000-0005-0000-0000-0000ACA20000}"/>
    <cellStyle name="Normal 61 4 2 4 2" xfId="41596" xr:uid="{00000000-0005-0000-0000-0000ADA20000}"/>
    <cellStyle name="Normal 61 4 2 4 2 2" xfId="41597" xr:uid="{00000000-0005-0000-0000-0000AEA20000}"/>
    <cellStyle name="Normal 61 4 2 4 3" xfId="41598" xr:uid="{00000000-0005-0000-0000-0000AFA20000}"/>
    <cellStyle name="Normal 61 4 2 5" xfId="41599" xr:uid="{00000000-0005-0000-0000-0000B0A20000}"/>
    <cellStyle name="Normal 61 4 2 5 2" xfId="41600" xr:uid="{00000000-0005-0000-0000-0000B1A20000}"/>
    <cellStyle name="Normal 61 4 2 6" xfId="41601" xr:uid="{00000000-0005-0000-0000-0000B2A20000}"/>
    <cellStyle name="Normal 61 4 2 7" xfId="41602" xr:uid="{00000000-0005-0000-0000-0000B3A20000}"/>
    <cellStyle name="Normal 61 4 2 8" xfId="41603" xr:uid="{00000000-0005-0000-0000-0000B4A20000}"/>
    <cellStyle name="Normal 61 4 2_Lcc_inputs" xfId="41604" xr:uid="{00000000-0005-0000-0000-0000B5A20000}"/>
    <cellStyle name="Normal 61 4 3" xfId="41605" xr:uid="{00000000-0005-0000-0000-0000B6A20000}"/>
    <cellStyle name="Normal 61 4 3 2" xfId="41606" xr:uid="{00000000-0005-0000-0000-0000B7A20000}"/>
    <cellStyle name="Normal 61 4 3 2 2" xfId="41607" xr:uid="{00000000-0005-0000-0000-0000B8A20000}"/>
    <cellStyle name="Normal 61 4 3 2 2 2" xfId="41608" xr:uid="{00000000-0005-0000-0000-0000B9A20000}"/>
    <cellStyle name="Normal 61 4 3 2 3" xfId="41609" xr:uid="{00000000-0005-0000-0000-0000BAA20000}"/>
    <cellStyle name="Normal 61 4 3 3" xfId="41610" xr:uid="{00000000-0005-0000-0000-0000BBA20000}"/>
    <cellStyle name="Normal 61 4 3 3 2" xfId="41611" xr:uid="{00000000-0005-0000-0000-0000BCA20000}"/>
    <cellStyle name="Normal 61 4 3 3 2 2" xfId="41612" xr:uid="{00000000-0005-0000-0000-0000BDA20000}"/>
    <cellStyle name="Normal 61 4 3 3 3" xfId="41613" xr:uid="{00000000-0005-0000-0000-0000BEA20000}"/>
    <cellStyle name="Normal 61 4 3 4" xfId="41614" xr:uid="{00000000-0005-0000-0000-0000BFA20000}"/>
    <cellStyle name="Normal 61 4 3 4 2" xfId="41615" xr:uid="{00000000-0005-0000-0000-0000C0A20000}"/>
    <cellStyle name="Normal 61 4 3 5" xfId="41616" xr:uid="{00000000-0005-0000-0000-0000C1A20000}"/>
    <cellStyle name="Normal 61 4 3_Lcc_inputs" xfId="41617" xr:uid="{00000000-0005-0000-0000-0000C2A20000}"/>
    <cellStyle name="Normal 61 4 4" xfId="41618" xr:uid="{00000000-0005-0000-0000-0000C3A20000}"/>
    <cellStyle name="Normal 61 4 4 2" xfId="41619" xr:uid="{00000000-0005-0000-0000-0000C4A20000}"/>
    <cellStyle name="Normal 61 4 4 2 2" xfId="41620" xr:uid="{00000000-0005-0000-0000-0000C5A20000}"/>
    <cellStyle name="Normal 61 4 4 2 3" xfId="41621" xr:uid="{00000000-0005-0000-0000-0000C6A20000}"/>
    <cellStyle name="Normal 61 4 4 3" xfId="41622" xr:uid="{00000000-0005-0000-0000-0000C7A20000}"/>
    <cellStyle name="Normal 61 4 4 4" xfId="41623" xr:uid="{00000000-0005-0000-0000-0000C8A20000}"/>
    <cellStyle name="Normal 61 4 4_Lcc_inputs" xfId="41624" xr:uid="{00000000-0005-0000-0000-0000C9A20000}"/>
    <cellStyle name="Normal 61 4 5" xfId="41625" xr:uid="{00000000-0005-0000-0000-0000CAA20000}"/>
    <cellStyle name="Normal 61 4 5 2" xfId="41626" xr:uid="{00000000-0005-0000-0000-0000CBA20000}"/>
    <cellStyle name="Normal 61 4 5 2 2" xfId="41627" xr:uid="{00000000-0005-0000-0000-0000CCA20000}"/>
    <cellStyle name="Normal 61 4 5 3" xfId="41628" xr:uid="{00000000-0005-0000-0000-0000CDA20000}"/>
    <cellStyle name="Normal 61 4 6" xfId="41629" xr:uid="{00000000-0005-0000-0000-0000CEA20000}"/>
    <cellStyle name="Normal 61 4 6 2" xfId="41630" xr:uid="{00000000-0005-0000-0000-0000CFA20000}"/>
    <cellStyle name="Normal 61 4 7" xfId="41631" xr:uid="{00000000-0005-0000-0000-0000D0A20000}"/>
    <cellStyle name="Normal 61 4 8" xfId="41632" xr:uid="{00000000-0005-0000-0000-0000D1A20000}"/>
    <cellStyle name="Normal 61 4 9" xfId="41633" xr:uid="{00000000-0005-0000-0000-0000D2A20000}"/>
    <cellStyle name="Normal 61 4_Lcc_inputs" xfId="41634" xr:uid="{00000000-0005-0000-0000-0000D3A20000}"/>
    <cellStyle name="Normal 61 5" xfId="41635" xr:uid="{00000000-0005-0000-0000-0000D4A20000}"/>
    <cellStyle name="Normal 61 5 2" xfId="41636" xr:uid="{00000000-0005-0000-0000-0000D5A20000}"/>
    <cellStyle name="Normal 61 5 2 2" xfId="41637" xr:uid="{00000000-0005-0000-0000-0000D6A20000}"/>
    <cellStyle name="Normal 61 5 2 2 2" xfId="41638" xr:uid="{00000000-0005-0000-0000-0000D7A20000}"/>
    <cellStyle name="Normal 61 5 2 2 2 2" xfId="41639" xr:uid="{00000000-0005-0000-0000-0000D8A20000}"/>
    <cellStyle name="Normal 61 5 2 2 2 2 2" xfId="41640" xr:uid="{00000000-0005-0000-0000-0000D9A20000}"/>
    <cellStyle name="Normal 61 5 2 2 2 3" xfId="41641" xr:uid="{00000000-0005-0000-0000-0000DAA20000}"/>
    <cellStyle name="Normal 61 5 2 2 3" xfId="41642" xr:uid="{00000000-0005-0000-0000-0000DBA20000}"/>
    <cellStyle name="Normal 61 5 2 2 3 2" xfId="41643" xr:uid="{00000000-0005-0000-0000-0000DCA20000}"/>
    <cellStyle name="Normal 61 5 2 2 3 2 2" xfId="41644" xr:uid="{00000000-0005-0000-0000-0000DDA20000}"/>
    <cellStyle name="Normal 61 5 2 2 3 3" xfId="41645" xr:uid="{00000000-0005-0000-0000-0000DEA20000}"/>
    <cellStyle name="Normal 61 5 2 2 4" xfId="41646" xr:uid="{00000000-0005-0000-0000-0000DFA20000}"/>
    <cellStyle name="Normal 61 5 2 2 4 2" xfId="41647" xr:uid="{00000000-0005-0000-0000-0000E0A20000}"/>
    <cellStyle name="Normal 61 5 2 2 5" xfId="41648" xr:uid="{00000000-0005-0000-0000-0000E1A20000}"/>
    <cellStyle name="Normal 61 5 2 2_Lcc_inputs" xfId="41649" xr:uid="{00000000-0005-0000-0000-0000E2A20000}"/>
    <cellStyle name="Normal 61 5 2 3" xfId="41650" xr:uid="{00000000-0005-0000-0000-0000E3A20000}"/>
    <cellStyle name="Normal 61 5 2 3 2" xfId="41651" xr:uid="{00000000-0005-0000-0000-0000E4A20000}"/>
    <cellStyle name="Normal 61 5 2 3 2 2" xfId="41652" xr:uid="{00000000-0005-0000-0000-0000E5A20000}"/>
    <cellStyle name="Normal 61 5 2 3 2 3" xfId="41653" xr:uid="{00000000-0005-0000-0000-0000E6A20000}"/>
    <cellStyle name="Normal 61 5 2 3 3" xfId="41654" xr:uid="{00000000-0005-0000-0000-0000E7A20000}"/>
    <cellStyle name="Normal 61 5 2 3 4" xfId="41655" xr:uid="{00000000-0005-0000-0000-0000E8A20000}"/>
    <cellStyle name="Normal 61 5 2 3_Lcc_inputs" xfId="41656" xr:uid="{00000000-0005-0000-0000-0000E9A20000}"/>
    <cellStyle name="Normal 61 5 2 4" xfId="41657" xr:uid="{00000000-0005-0000-0000-0000EAA20000}"/>
    <cellStyle name="Normal 61 5 2 4 2" xfId="41658" xr:uid="{00000000-0005-0000-0000-0000EBA20000}"/>
    <cellStyle name="Normal 61 5 2 4 2 2" xfId="41659" xr:uid="{00000000-0005-0000-0000-0000ECA20000}"/>
    <cellStyle name="Normal 61 5 2 4 3" xfId="41660" xr:uid="{00000000-0005-0000-0000-0000EDA20000}"/>
    <cellStyle name="Normal 61 5 2 5" xfId="41661" xr:uid="{00000000-0005-0000-0000-0000EEA20000}"/>
    <cellStyle name="Normal 61 5 2 5 2" xfId="41662" xr:uid="{00000000-0005-0000-0000-0000EFA20000}"/>
    <cellStyle name="Normal 61 5 2 6" xfId="41663" xr:uid="{00000000-0005-0000-0000-0000F0A20000}"/>
    <cellStyle name="Normal 61 5 2 7" xfId="41664" xr:uid="{00000000-0005-0000-0000-0000F1A20000}"/>
    <cellStyle name="Normal 61 5 2 8" xfId="41665" xr:uid="{00000000-0005-0000-0000-0000F2A20000}"/>
    <cellStyle name="Normal 61 5 2_Lcc_inputs" xfId="41666" xr:uid="{00000000-0005-0000-0000-0000F3A20000}"/>
    <cellStyle name="Normal 61 5 3" xfId="41667" xr:uid="{00000000-0005-0000-0000-0000F4A20000}"/>
    <cellStyle name="Normal 61 5 3 2" xfId="41668" xr:uid="{00000000-0005-0000-0000-0000F5A20000}"/>
    <cellStyle name="Normal 61 5 3 2 2" xfId="41669" xr:uid="{00000000-0005-0000-0000-0000F6A20000}"/>
    <cellStyle name="Normal 61 5 3 2 2 2" xfId="41670" xr:uid="{00000000-0005-0000-0000-0000F7A20000}"/>
    <cellStyle name="Normal 61 5 3 2 3" xfId="41671" xr:uid="{00000000-0005-0000-0000-0000F8A20000}"/>
    <cellStyle name="Normal 61 5 3 3" xfId="41672" xr:uid="{00000000-0005-0000-0000-0000F9A20000}"/>
    <cellStyle name="Normal 61 5 3 3 2" xfId="41673" xr:uid="{00000000-0005-0000-0000-0000FAA20000}"/>
    <cellStyle name="Normal 61 5 3 3 2 2" xfId="41674" xr:uid="{00000000-0005-0000-0000-0000FBA20000}"/>
    <cellStyle name="Normal 61 5 3 3 3" xfId="41675" xr:uid="{00000000-0005-0000-0000-0000FCA20000}"/>
    <cellStyle name="Normal 61 5 3 4" xfId="41676" xr:uid="{00000000-0005-0000-0000-0000FDA20000}"/>
    <cellStyle name="Normal 61 5 3 4 2" xfId="41677" xr:uid="{00000000-0005-0000-0000-0000FEA20000}"/>
    <cellStyle name="Normal 61 5 3 5" xfId="41678" xr:uid="{00000000-0005-0000-0000-0000FFA20000}"/>
    <cellStyle name="Normal 61 5 3_Lcc_inputs" xfId="41679" xr:uid="{00000000-0005-0000-0000-000000A30000}"/>
    <cellStyle name="Normal 61 5 4" xfId="41680" xr:uid="{00000000-0005-0000-0000-000001A30000}"/>
    <cellStyle name="Normal 61 5 4 2" xfId="41681" xr:uid="{00000000-0005-0000-0000-000002A30000}"/>
    <cellStyle name="Normal 61 5 4 2 2" xfId="41682" xr:uid="{00000000-0005-0000-0000-000003A30000}"/>
    <cellStyle name="Normal 61 5 4 2 3" xfId="41683" xr:uid="{00000000-0005-0000-0000-000004A30000}"/>
    <cellStyle name="Normal 61 5 4 3" xfId="41684" xr:uid="{00000000-0005-0000-0000-000005A30000}"/>
    <cellStyle name="Normal 61 5 4 4" xfId="41685" xr:uid="{00000000-0005-0000-0000-000006A30000}"/>
    <cellStyle name="Normal 61 5 4_Lcc_inputs" xfId="41686" xr:uid="{00000000-0005-0000-0000-000007A30000}"/>
    <cellStyle name="Normal 61 5 5" xfId="41687" xr:uid="{00000000-0005-0000-0000-000008A30000}"/>
    <cellStyle name="Normal 61 5 5 2" xfId="41688" xr:uid="{00000000-0005-0000-0000-000009A30000}"/>
    <cellStyle name="Normal 61 5 5 2 2" xfId="41689" xr:uid="{00000000-0005-0000-0000-00000AA30000}"/>
    <cellStyle name="Normal 61 5 5 3" xfId="41690" xr:uid="{00000000-0005-0000-0000-00000BA30000}"/>
    <cellStyle name="Normal 61 5 6" xfId="41691" xr:uid="{00000000-0005-0000-0000-00000CA30000}"/>
    <cellStyle name="Normal 61 5 6 2" xfId="41692" xr:uid="{00000000-0005-0000-0000-00000DA30000}"/>
    <cellStyle name="Normal 61 5 7" xfId="41693" xr:uid="{00000000-0005-0000-0000-00000EA30000}"/>
    <cellStyle name="Normal 61 5 8" xfId="41694" xr:uid="{00000000-0005-0000-0000-00000FA30000}"/>
    <cellStyle name="Normal 61 5 9" xfId="41695" xr:uid="{00000000-0005-0000-0000-000010A30000}"/>
    <cellStyle name="Normal 61 5_Lcc_inputs" xfId="41696" xr:uid="{00000000-0005-0000-0000-000011A30000}"/>
    <cellStyle name="Normal 61 6" xfId="41697" xr:uid="{00000000-0005-0000-0000-000012A30000}"/>
    <cellStyle name="Normal 61 6 2" xfId="41698" xr:uid="{00000000-0005-0000-0000-000013A30000}"/>
    <cellStyle name="Normal 61 6 2 2" xfId="41699" xr:uid="{00000000-0005-0000-0000-000014A30000}"/>
    <cellStyle name="Normal 61 6 2 2 2" xfId="41700" xr:uid="{00000000-0005-0000-0000-000015A30000}"/>
    <cellStyle name="Normal 61 6 2 2 2 2" xfId="41701" xr:uid="{00000000-0005-0000-0000-000016A30000}"/>
    <cellStyle name="Normal 61 6 2 2 2 2 2" xfId="41702" xr:uid="{00000000-0005-0000-0000-000017A30000}"/>
    <cellStyle name="Normal 61 6 2 2 2 3" xfId="41703" xr:uid="{00000000-0005-0000-0000-000018A30000}"/>
    <cellStyle name="Normal 61 6 2 2 3" xfId="41704" xr:uid="{00000000-0005-0000-0000-000019A30000}"/>
    <cellStyle name="Normal 61 6 2 2 3 2" xfId="41705" xr:uid="{00000000-0005-0000-0000-00001AA30000}"/>
    <cellStyle name="Normal 61 6 2 2 3 2 2" xfId="41706" xr:uid="{00000000-0005-0000-0000-00001BA30000}"/>
    <cellStyle name="Normal 61 6 2 2 3 3" xfId="41707" xr:uid="{00000000-0005-0000-0000-00001CA30000}"/>
    <cellStyle name="Normal 61 6 2 2 4" xfId="41708" xr:uid="{00000000-0005-0000-0000-00001DA30000}"/>
    <cellStyle name="Normal 61 6 2 2 4 2" xfId="41709" xr:uid="{00000000-0005-0000-0000-00001EA30000}"/>
    <cellStyle name="Normal 61 6 2 2 5" xfId="41710" xr:uid="{00000000-0005-0000-0000-00001FA30000}"/>
    <cellStyle name="Normal 61 6 2 2_Lcc_inputs" xfId="41711" xr:uid="{00000000-0005-0000-0000-000020A30000}"/>
    <cellStyle name="Normal 61 6 2 3" xfId="41712" xr:uid="{00000000-0005-0000-0000-000021A30000}"/>
    <cellStyle name="Normal 61 6 2 3 2" xfId="41713" xr:uid="{00000000-0005-0000-0000-000022A30000}"/>
    <cellStyle name="Normal 61 6 2 3 2 2" xfId="41714" xr:uid="{00000000-0005-0000-0000-000023A30000}"/>
    <cellStyle name="Normal 61 6 2 3 2 3" xfId="41715" xr:uid="{00000000-0005-0000-0000-000024A30000}"/>
    <cellStyle name="Normal 61 6 2 3 3" xfId="41716" xr:uid="{00000000-0005-0000-0000-000025A30000}"/>
    <cellStyle name="Normal 61 6 2 3 4" xfId="41717" xr:uid="{00000000-0005-0000-0000-000026A30000}"/>
    <cellStyle name="Normal 61 6 2 3_Lcc_inputs" xfId="41718" xr:uid="{00000000-0005-0000-0000-000027A30000}"/>
    <cellStyle name="Normal 61 6 2 4" xfId="41719" xr:uid="{00000000-0005-0000-0000-000028A30000}"/>
    <cellStyle name="Normal 61 6 2 4 2" xfId="41720" xr:uid="{00000000-0005-0000-0000-000029A30000}"/>
    <cellStyle name="Normal 61 6 2 4 2 2" xfId="41721" xr:uid="{00000000-0005-0000-0000-00002AA30000}"/>
    <cellStyle name="Normal 61 6 2 4 3" xfId="41722" xr:uid="{00000000-0005-0000-0000-00002BA30000}"/>
    <cellStyle name="Normal 61 6 2 5" xfId="41723" xr:uid="{00000000-0005-0000-0000-00002CA30000}"/>
    <cellStyle name="Normal 61 6 2 5 2" xfId="41724" xr:uid="{00000000-0005-0000-0000-00002DA30000}"/>
    <cellStyle name="Normal 61 6 2 6" xfId="41725" xr:uid="{00000000-0005-0000-0000-00002EA30000}"/>
    <cellStyle name="Normal 61 6 2 7" xfId="41726" xr:uid="{00000000-0005-0000-0000-00002FA30000}"/>
    <cellStyle name="Normal 61 6 2 8" xfId="41727" xr:uid="{00000000-0005-0000-0000-000030A30000}"/>
    <cellStyle name="Normal 61 6 2_Lcc_inputs" xfId="41728" xr:uid="{00000000-0005-0000-0000-000031A30000}"/>
    <cellStyle name="Normal 61 6 3" xfId="41729" xr:uid="{00000000-0005-0000-0000-000032A30000}"/>
    <cellStyle name="Normal 61 6 3 2" xfId="41730" xr:uid="{00000000-0005-0000-0000-000033A30000}"/>
    <cellStyle name="Normal 61 6 3 2 2" xfId="41731" xr:uid="{00000000-0005-0000-0000-000034A30000}"/>
    <cellStyle name="Normal 61 6 3 2 2 2" xfId="41732" xr:uid="{00000000-0005-0000-0000-000035A30000}"/>
    <cellStyle name="Normal 61 6 3 2 3" xfId="41733" xr:uid="{00000000-0005-0000-0000-000036A30000}"/>
    <cellStyle name="Normal 61 6 3 3" xfId="41734" xr:uid="{00000000-0005-0000-0000-000037A30000}"/>
    <cellStyle name="Normal 61 6 3 3 2" xfId="41735" xr:uid="{00000000-0005-0000-0000-000038A30000}"/>
    <cellStyle name="Normal 61 6 3 3 2 2" xfId="41736" xr:uid="{00000000-0005-0000-0000-000039A30000}"/>
    <cellStyle name="Normal 61 6 3 3 3" xfId="41737" xr:uid="{00000000-0005-0000-0000-00003AA30000}"/>
    <cellStyle name="Normal 61 6 3 4" xfId="41738" xr:uid="{00000000-0005-0000-0000-00003BA30000}"/>
    <cellStyle name="Normal 61 6 3 4 2" xfId="41739" xr:uid="{00000000-0005-0000-0000-00003CA30000}"/>
    <cellStyle name="Normal 61 6 3 5" xfId="41740" xr:uid="{00000000-0005-0000-0000-00003DA30000}"/>
    <cellStyle name="Normal 61 6 3_Lcc_inputs" xfId="41741" xr:uid="{00000000-0005-0000-0000-00003EA30000}"/>
    <cellStyle name="Normal 61 6 4" xfId="41742" xr:uid="{00000000-0005-0000-0000-00003FA30000}"/>
    <cellStyle name="Normal 61 6 4 2" xfId="41743" xr:uid="{00000000-0005-0000-0000-000040A30000}"/>
    <cellStyle name="Normal 61 6 4 2 2" xfId="41744" xr:uid="{00000000-0005-0000-0000-000041A30000}"/>
    <cellStyle name="Normal 61 6 4 2 3" xfId="41745" xr:uid="{00000000-0005-0000-0000-000042A30000}"/>
    <cellStyle name="Normal 61 6 4 3" xfId="41746" xr:uid="{00000000-0005-0000-0000-000043A30000}"/>
    <cellStyle name="Normal 61 6 4 4" xfId="41747" xr:uid="{00000000-0005-0000-0000-000044A30000}"/>
    <cellStyle name="Normal 61 6 4_Lcc_inputs" xfId="41748" xr:uid="{00000000-0005-0000-0000-000045A30000}"/>
    <cellStyle name="Normal 61 6 5" xfId="41749" xr:uid="{00000000-0005-0000-0000-000046A30000}"/>
    <cellStyle name="Normal 61 6 5 2" xfId="41750" xr:uid="{00000000-0005-0000-0000-000047A30000}"/>
    <cellStyle name="Normal 61 6 5 2 2" xfId="41751" xr:uid="{00000000-0005-0000-0000-000048A30000}"/>
    <cellStyle name="Normal 61 6 5 3" xfId="41752" xr:uid="{00000000-0005-0000-0000-000049A30000}"/>
    <cellStyle name="Normal 61 6 6" xfId="41753" xr:uid="{00000000-0005-0000-0000-00004AA30000}"/>
    <cellStyle name="Normal 61 6 6 2" xfId="41754" xr:uid="{00000000-0005-0000-0000-00004BA30000}"/>
    <cellStyle name="Normal 61 6 7" xfId="41755" xr:uid="{00000000-0005-0000-0000-00004CA30000}"/>
    <cellStyle name="Normal 61 6 8" xfId="41756" xr:uid="{00000000-0005-0000-0000-00004DA30000}"/>
    <cellStyle name="Normal 61 6 9" xfId="41757" xr:uid="{00000000-0005-0000-0000-00004EA30000}"/>
    <cellStyle name="Normal 61 6_Lcc_inputs" xfId="41758" xr:uid="{00000000-0005-0000-0000-00004FA30000}"/>
    <cellStyle name="Normal 61 7" xfId="41759" xr:uid="{00000000-0005-0000-0000-000050A30000}"/>
    <cellStyle name="Normal 61 7 2" xfId="41760" xr:uid="{00000000-0005-0000-0000-000051A30000}"/>
    <cellStyle name="Normal 61 7 2 2" xfId="41761" xr:uid="{00000000-0005-0000-0000-000052A30000}"/>
    <cellStyle name="Normal 61 7 2 2 2" xfId="41762" xr:uid="{00000000-0005-0000-0000-000053A30000}"/>
    <cellStyle name="Normal 61 7 2 2 2 2" xfId="41763" xr:uid="{00000000-0005-0000-0000-000054A30000}"/>
    <cellStyle name="Normal 61 7 2 2 2 2 2" xfId="41764" xr:uid="{00000000-0005-0000-0000-000055A30000}"/>
    <cellStyle name="Normal 61 7 2 2 2 3" xfId="41765" xr:uid="{00000000-0005-0000-0000-000056A30000}"/>
    <cellStyle name="Normal 61 7 2 2 3" xfId="41766" xr:uid="{00000000-0005-0000-0000-000057A30000}"/>
    <cellStyle name="Normal 61 7 2 2 3 2" xfId="41767" xr:uid="{00000000-0005-0000-0000-000058A30000}"/>
    <cellStyle name="Normal 61 7 2 2 3 2 2" xfId="41768" xr:uid="{00000000-0005-0000-0000-000059A30000}"/>
    <cellStyle name="Normal 61 7 2 2 3 3" xfId="41769" xr:uid="{00000000-0005-0000-0000-00005AA30000}"/>
    <cellStyle name="Normal 61 7 2 2 4" xfId="41770" xr:uid="{00000000-0005-0000-0000-00005BA30000}"/>
    <cellStyle name="Normal 61 7 2 2 4 2" xfId="41771" xr:uid="{00000000-0005-0000-0000-00005CA30000}"/>
    <cellStyle name="Normal 61 7 2 2 5" xfId="41772" xr:uid="{00000000-0005-0000-0000-00005DA30000}"/>
    <cellStyle name="Normal 61 7 2 2_Lcc_inputs" xfId="41773" xr:uid="{00000000-0005-0000-0000-00005EA30000}"/>
    <cellStyle name="Normal 61 7 2 3" xfId="41774" xr:uid="{00000000-0005-0000-0000-00005FA30000}"/>
    <cellStyle name="Normal 61 7 2 3 2" xfId="41775" xr:uid="{00000000-0005-0000-0000-000060A30000}"/>
    <cellStyle name="Normal 61 7 2 3 2 2" xfId="41776" xr:uid="{00000000-0005-0000-0000-000061A30000}"/>
    <cellStyle name="Normal 61 7 2 3 2 3" xfId="41777" xr:uid="{00000000-0005-0000-0000-000062A30000}"/>
    <cellStyle name="Normal 61 7 2 3 3" xfId="41778" xr:uid="{00000000-0005-0000-0000-000063A30000}"/>
    <cellStyle name="Normal 61 7 2 3 4" xfId="41779" xr:uid="{00000000-0005-0000-0000-000064A30000}"/>
    <cellStyle name="Normal 61 7 2 3_Lcc_inputs" xfId="41780" xr:uid="{00000000-0005-0000-0000-000065A30000}"/>
    <cellStyle name="Normal 61 7 2 4" xfId="41781" xr:uid="{00000000-0005-0000-0000-000066A30000}"/>
    <cellStyle name="Normal 61 7 2 4 2" xfId="41782" xr:uid="{00000000-0005-0000-0000-000067A30000}"/>
    <cellStyle name="Normal 61 7 2 4 2 2" xfId="41783" xr:uid="{00000000-0005-0000-0000-000068A30000}"/>
    <cellStyle name="Normal 61 7 2 4 3" xfId="41784" xr:uid="{00000000-0005-0000-0000-000069A30000}"/>
    <cellStyle name="Normal 61 7 2 5" xfId="41785" xr:uid="{00000000-0005-0000-0000-00006AA30000}"/>
    <cellStyle name="Normal 61 7 2 5 2" xfId="41786" xr:uid="{00000000-0005-0000-0000-00006BA30000}"/>
    <cellStyle name="Normal 61 7 2 6" xfId="41787" xr:uid="{00000000-0005-0000-0000-00006CA30000}"/>
    <cellStyle name="Normal 61 7 2 7" xfId="41788" xr:uid="{00000000-0005-0000-0000-00006DA30000}"/>
    <cellStyle name="Normal 61 7 2 8" xfId="41789" xr:uid="{00000000-0005-0000-0000-00006EA30000}"/>
    <cellStyle name="Normal 61 7 2_Lcc_inputs" xfId="41790" xr:uid="{00000000-0005-0000-0000-00006FA30000}"/>
    <cellStyle name="Normal 61 7 3" xfId="41791" xr:uid="{00000000-0005-0000-0000-000070A30000}"/>
    <cellStyle name="Normal 61 7 3 2" xfId="41792" xr:uid="{00000000-0005-0000-0000-000071A30000}"/>
    <cellStyle name="Normal 61 7 3 2 2" xfId="41793" xr:uid="{00000000-0005-0000-0000-000072A30000}"/>
    <cellStyle name="Normal 61 7 3 2 2 2" xfId="41794" xr:uid="{00000000-0005-0000-0000-000073A30000}"/>
    <cellStyle name="Normal 61 7 3 2 3" xfId="41795" xr:uid="{00000000-0005-0000-0000-000074A30000}"/>
    <cellStyle name="Normal 61 7 3 3" xfId="41796" xr:uid="{00000000-0005-0000-0000-000075A30000}"/>
    <cellStyle name="Normal 61 7 3 3 2" xfId="41797" xr:uid="{00000000-0005-0000-0000-000076A30000}"/>
    <cellStyle name="Normal 61 7 3 3 2 2" xfId="41798" xr:uid="{00000000-0005-0000-0000-000077A30000}"/>
    <cellStyle name="Normal 61 7 3 3 3" xfId="41799" xr:uid="{00000000-0005-0000-0000-000078A30000}"/>
    <cellStyle name="Normal 61 7 3 4" xfId="41800" xr:uid="{00000000-0005-0000-0000-000079A30000}"/>
    <cellStyle name="Normal 61 7 3 4 2" xfId="41801" xr:uid="{00000000-0005-0000-0000-00007AA30000}"/>
    <cellStyle name="Normal 61 7 3 5" xfId="41802" xr:uid="{00000000-0005-0000-0000-00007BA30000}"/>
    <cellStyle name="Normal 61 7 3_Lcc_inputs" xfId="41803" xr:uid="{00000000-0005-0000-0000-00007CA30000}"/>
    <cellStyle name="Normal 61 7 4" xfId="41804" xr:uid="{00000000-0005-0000-0000-00007DA30000}"/>
    <cellStyle name="Normal 61 7 4 2" xfId="41805" xr:uid="{00000000-0005-0000-0000-00007EA30000}"/>
    <cellStyle name="Normal 61 7 4 2 2" xfId="41806" xr:uid="{00000000-0005-0000-0000-00007FA30000}"/>
    <cellStyle name="Normal 61 7 4 2 3" xfId="41807" xr:uid="{00000000-0005-0000-0000-000080A30000}"/>
    <cellStyle name="Normal 61 7 4 3" xfId="41808" xr:uid="{00000000-0005-0000-0000-000081A30000}"/>
    <cellStyle name="Normal 61 7 4 4" xfId="41809" xr:uid="{00000000-0005-0000-0000-000082A30000}"/>
    <cellStyle name="Normal 61 7 4_Lcc_inputs" xfId="41810" xr:uid="{00000000-0005-0000-0000-000083A30000}"/>
    <cellStyle name="Normal 61 7 5" xfId="41811" xr:uid="{00000000-0005-0000-0000-000084A30000}"/>
    <cellStyle name="Normal 61 7 5 2" xfId="41812" xr:uid="{00000000-0005-0000-0000-000085A30000}"/>
    <cellStyle name="Normal 61 7 5 2 2" xfId="41813" xr:uid="{00000000-0005-0000-0000-000086A30000}"/>
    <cellStyle name="Normal 61 7 5 3" xfId="41814" xr:uid="{00000000-0005-0000-0000-000087A30000}"/>
    <cellStyle name="Normal 61 7 6" xfId="41815" xr:uid="{00000000-0005-0000-0000-000088A30000}"/>
    <cellStyle name="Normal 61 7 6 2" xfId="41816" xr:uid="{00000000-0005-0000-0000-000089A30000}"/>
    <cellStyle name="Normal 61 7 7" xfId="41817" xr:uid="{00000000-0005-0000-0000-00008AA30000}"/>
    <cellStyle name="Normal 61 7 8" xfId="41818" xr:uid="{00000000-0005-0000-0000-00008BA30000}"/>
    <cellStyle name="Normal 61 7 9" xfId="41819" xr:uid="{00000000-0005-0000-0000-00008CA30000}"/>
    <cellStyle name="Normal 61 7_Lcc_inputs" xfId="41820" xr:uid="{00000000-0005-0000-0000-00008DA30000}"/>
    <cellStyle name="Normal 61 8" xfId="41821" xr:uid="{00000000-0005-0000-0000-00008EA30000}"/>
    <cellStyle name="Normal 61 8 2" xfId="41822" xr:uid="{00000000-0005-0000-0000-00008FA30000}"/>
    <cellStyle name="Normal 61 8 2 2" xfId="41823" xr:uid="{00000000-0005-0000-0000-000090A30000}"/>
    <cellStyle name="Normal 61 8 2 2 2" xfId="41824" xr:uid="{00000000-0005-0000-0000-000091A30000}"/>
    <cellStyle name="Normal 61 8 2 2 2 2" xfId="41825" xr:uid="{00000000-0005-0000-0000-000092A30000}"/>
    <cellStyle name="Normal 61 8 2 2 3" xfId="41826" xr:uid="{00000000-0005-0000-0000-000093A30000}"/>
    <cellStyle name="Normal 61 8 2 3" xfId="41827" xr:uid="{00000000-0005-0000-0000-000094A30000}"/>
    <cellStyle name="Normal 61 8 2 3 2" xfId="41828" xr:uid="{00000000-0005-0000-0000-000095A30000}"/>
    <cellStyle name="Normal 61 8 2 3 2 2" xfId="41829" xr:uid="{00000000-0005-0000-0000-000096A30000}"/>
    <cellStyle name="Normal 61 8 2 3 3" xfId="41830" xr:uid="{00000000-0005-0000-0000-000097A30000}"/>
    <cellStyle name="Normal 61 8 2 4" xfId="41831" xr:uid="{00000000-0005-0000-0000-000098A30000}"/>
    <cellStyle name="Normal 61 8 2 4 2" xfId="41832" xr:uid="{00000000-0005-0000-0000-000099A30000}"/>
    <cellStyle name="Normal 61 8 2 5" xfId="41833" xr:uid="{00000000-0005-0000-0000-00009AA30000}"/>
    <cellStyle name="Normal 61 8 2_Lcc_inputs" xfId="41834" xr:uid="{00000000-0005-0000-0000-00009BA30000}"/>
    <cellStyle name="Normal 61 8 3" xfId="41835" xr:uid="{00000000-0005-0000-0000-00009CA30000}"/>
    <cellStyle name="Normal 61 8 3 2" xfId="41836" xr:uid="{00000000-0005-0000-0000-00009DA30000}"/>
    <cellStyle name="Normal 61 8 3 2 2" xfId="41837" xr:uid="{00000000-0005-0000-0000-00009EA30000}"/>
    <cellStyle name="Normal 61 8 3 2 3" xfId="41838" xr:uid="{00000000-0005-0000-0000-00009FA30000}"/>
    <cellStyle name="Normal 61 8 3 3" xfId="41839" xr:uid="{00000000-0005-0000-0000-0000A0A30000}"/>
    <cellStyle name="Normal 61 8 3 4" xfId="41840" xr:uid="{00000000-0005-0000-0000-0000A1A30000}"/>
    <cellStyle name="Normal 61 8 3_Lcc_inputs" xfId="41841" xr:uid="{00000000-0005-0000-0000-0000A2A30000}"/>
    <cellStyle name="Normal 61 8 4" xfId="41842" xr:uid="{00000000-0005-0000-0000-0000A3A30000}"/>
    <cellStyle name="Normal 61 8 4 2" xfId="41843" xr:uid="{00000000-0005-0000-0000-0000A4A30000}"/>
    <cellStyle name="Normal 61 8 4 2 2" xfId="41844" xr:uid="{00000000-0005-0000-0000-0000A5A30000}"/>
    <cellStyle name="Normal 61 8 4 3" xfId="41845" xr:uid="{00000000-0005-0000-0000-0000A6A30000}"/>
    <cellStyle name="Normal 61 8 5" xfId="41846" xr:uid="{00000000-0005-0000-0000-0000A7A30000}"/>
    <cellStyle name="Normal 61 8 5 2" xfId="41847" xr:uid="{00000000-0005-0000-0000-0000A8A30000}"/>
    <cellStyle name="Normal 61 8 6" xfId="41848" xr:uid="{00000000-0005-0000-0000-0000A9A30000}"/>
    <cellStyle name="Normal 61 8 7" xfId="41849" xr:uid="{00000000-0005-0000-0000-0000AAA30000}"/>
    <cellStyle name="Normal 61 8 8" xfId="41850" xr:uid="{00000000-0005-0000-0000-0000ABA30000}"/>
    <cellStyle name="Normal 61 8_Lcc_inputs" xfId="41851" xr:uid="{00000000-0005-0000-0000-0000ACA30000}"/>
    <cellStyle name="Normal 61 9" xfId="41852" xr:uid="{00000000-0005-0000-0000-0000ADA30000}"/>
    <cellStyle name="Normal 61 9 2" xfId="41853" xr:uid="{00000000-0005-0000-0000-0000AEA30000}"/>
    <cellStyle name="Normal 61 9 2 2" xfId="41854" xr:uid="{00000000-0005-0000-0000-0000AFA30000}"/>
    <cellStyle name="Normal 61 9 2 2 2" xfId="41855" xr:uid="{00000000-0005-0000-0000-0000B0A30000}"/>
    <cellStyle name="Normal 61 9 2 2 2 2" xfId="41856" xr:uid="{00000000-0005-0000-0000-0000B1A30000}"/>
    <cellStyle name="Normal 61 9 2 2 3" xfId="41857" xr:uid="{00000000-0005-0000-0000-0000B2A30000}"/>
    <cellStyle name="Normal 61 9 2 3" xfId="41858" xr:uid="{00000000-0005-0000-0000-0000B3A30000}"/>
    <cellStyle name="Normal 61 9 2 3 2" xfId="41859" xr:uid="{00000000-0005-0000-0000-0000B4A30000}"/>
    <cellStyle name="Normal 61 9 2 3 2 2" xfId="41860" xr:uid="{00000000-0005-0000-0000-0000B5A30000}"/>
    <cellStyle name="Normal 61 9 2 3 3" xfId="41861" xr:uid="{00000000-0005-0000-0000-0000B6A30000}"/>
    <cellStyle name="Normal 61 9 2 4" xfId="41862" xr:uid="{00000000-0005-0000-0000-0000B7A30000}"/>
    <cellStyle name="Normal 61 9 2 4 2" xfId="41863" xr:uid="{00000000-0005-0000-0000-0000B8A30000}"/>
    <cellStyle name="Normal 61 9 2 5" xfId="41864" xr:uid="{00000000-0005-0000-0000-0000B9A30000}"/>
    <cellStyle name="Normal 61 9 2_Lcc_inputs" xfId="41865" xr:uid="{00000000-0005-0000-0000-0000BAA30000}"/>
    <cellStyle name="Normal 61 9 3" xfId="41866" xr:uid="{00000000-0005-0000-0000-0000BBA30000}"/>
    <cellStyle name="Normal 61 9 3 2" xfId="41867" xr:uid="{00000000-0005-0000-0000-0000BCA30000}"/>
    <cellStyle name="Normal 61 9 3 2 2" xfId="41868" xr:uid="{00000000-0005-0000-0000-0000BDA30000}"/>
    <cellStyle name="Normal 61 9 3 2 3" xfId="41869" xr:uid="{00000000-0005-0000-0000-0000BEA30000}"/>
    <cellStyle name="Normal 61 9 3 3" xfId="41870" xr:uid="{00000000-0005-0000-0000-0000BFA30000}"/>
    <cellStyle name="Normal 61 9 3 4" xfId="41871" xr:uid="{00000000-0005-0000-0000-0000C0A30000}"/>
    <cellStyle name="Normal 61 9 3_Lcc_inputs" xfId="41872" xr:uid="{00000000-0005-0000-0000-0000C1A30000}"/>
    <cellStyle name="Normal 61 9 4" xfId="41873" xr:uid="{00000000-0005-0000-0000-0000C2A30000}"/>
    <cellStyle name="Normal 61 9 4 2" xfId="41874" xr:uid="{00000000-0005-0000-0000-0000C3A30000}"/>
    <cellStyle name="Normal 61 9 4 2 2" xfId="41875" xr:uid="{00000000-0005-0000-0000-0000C4A30000}"/>
    <cellStyle name="Normal 61 9 4 3" xfId="41876" xr:uid="{00000000-0005-0000-0000-0000C5A30000}"/>
    <cellStyle name="Normal 61 9 5" xfId="41877" xr:uid="{00000000-0005-0000-0000-0000C6A30000}"/>
    <cellStyle name="Normal 61 9 5 2" xfId="41878" xr:uid="{00000000-0005-0000-0000-0000C7A30000}"/>
    <cellStyle name="Normal 61 9 6" xfId="41879" xr:uid="{00000000-0005-0000-0000-0000C8A30000}"/>
    <cellStyle name="Normal 61 9 7" xfId="41880" xr:uid="{00000000-0005-0000-0000-0000C9A30000}"/>
    <cellStyle name="Normal 61 9 8" xfId="41881" xr:uid="{00000000-0005-0000-0000-0000CAA30000}"/>
    <cellStyle name="Normal 61 9_Lcc_inputs" xfId="41882" xr:uid="{00000000-0005-0000-0000-0000CBA30000}"/>
    <cellStyle name="Normal 61_Lcc_inputs" xfId="41883" xr:uid="{00000000-0005-0000-0000-0000CCA30000}"/>
    <cellStyle name="Normal 62" xfId="41884" xr:uid="{00000000-0005-0000-0000-0000CDA30000}"/>
    <cellStyle name="Normal 62 10" xfId="41885" xr:uid="{00000000-0005-0000-0000-0000CEA30000}"/>
    <cellStyle name="Normal 62 10 2" xfId="41886" xr:uid="{00000000-0005-0000-0000-0000CFA30000}"/>
    <cellStyle name="Normal 62 10 2 2" xfId="41887" xr:uid="{00000000-0005-0000-0000-0000D0A30000}"/>
    <cellStyle name="Normal 62 10 2 2 2" xfId="41888" xr:uid="{00000000-0005-0000-0000-0000D1A30000}"/>
    <cellStyle name="Normal 62 10 2 2 3" xfId="41889" xr:uid="{00000000-0005-0000-0000-0000D2A30000}"/>
    <cellStyle name="Normal 62 10 2 3" xfId="41890" xr:uid="{00000000-0005-0000-0000-0000D3A30000}"/>
    <cellStyle name="Normal 62 10 2 4" xfId="41891" xr:uid="{00000000-0005-0000-0000-0000D4A30000}"/>
    <cellStyle name="Normal 62 10 2_Lcc_inputs" xfId="41892" xr:uid="{00000000-0005-0000-0000-0000D5A30000}"/>
    <cellStyle name="Normal 62 10 3" xfId="41893" xr:uid="{00000000-0005-0000-0000-0000D6A30000}"/>
    <cellStyle name="Normal 62 10 3 2" xfId="41894" xr:uid="{00000000-0005-0000-0000-0000D7A30000}"/>
    <cellStyle name="Normal 62 10 3 2 2" xfId="41895" xr:uid="{00000000-0005-0000-0000-0000D8A30000}"/>
    <cellStyle name="Normal 62 10 3 3" xfId="41896" xr:uid="{00000000-0005-0000-0000-0000D9A30000}"/>
    <cellStyle name="Normal 62 10 4" xfId="41897" xr:uid="{00000000-0005-0000-0000-0000DAA30000}"/>
    <cellStyle name="Normal 62 10 4 2" xfId="41898" xr:uid="{00000000-0005-0000-0000-0000DBA30000}"/>
    <cellStyle name="Normal 62 10 5" xfId="41899" xr:uid="{00000000-0005-0000-0000-0000DCA30000}"/>
    <cellStyle name="Normal 62 10 6" xfId="41900" xr:uid="{00000000-0005-0000-0000-0000DDA30000}"/>
    <cellStyle name="Normal 62 10 7" xfId="41901" xr:uid="{00000000-0005-0000-0000-0000DEA30000}"/>
    <cellStyle name="Normal 62 10_Lcc_inputs" xfId="41902" xr:uid="{00000000-0005-0000-0000-0000DFA30000}"/>
    <cellStyle name="Normal 62 11" xfId="41903" xr:uid="{00000000-0005-0000-0000-0000E0A30000}"/>
    <cellStyle name="Normal 62 11 2" xfId="41904" xr:uid="{00000000-0005-0000-0000-0000E1A30000}"/>
    <cellStyle name="Normal 62 11 2 2" xfId="41905" xr:uid="{00000000-0005-0000-0000-0000E2A30000}"/>
    <cellStyle name="Normal 62 11 2 3" xfId="41906" xr:uid="{00000000-0005-0000-0000-0000E3A30000}"/>
    <cellStyle name="Normal 62 11 3" xfId="41907" xr:uid="{00000000-0005-0000-0000-0000E4A30000}"/>
    <cellStyle name="Normal 62 11 3 2" xfId="41908" xr:uid="{00000000-0005-0000-0000-0000E5A30000}"/>
    <cellStyle name="Normal 62 11 4" xfId="41909" xr:uid="{00000000-0005-0000-0000-0000E6A30000}"/>
    <cellStyle name="Normal 62 11 5" xfId="41910" xr:uid="{00000000-0005-0000-0000-0000E7A30000}"/>
    <cellStyle name="Normal 62 11_Lcc_inputs" xfId="41911" xr:uid="{00000000-0005-0000-0000-0000E8A30000}"/>
    <cellStyle name="Normal 62 12" xfId="41912" xr:uid="{00000000-0005-0000-0000-0000E9A30000}"/>
    <cellStyle name="Normal 62 12 2" xfId="41913" xr:uid="{00000000-0005-0000-0000-0000EAA30000}"/>
    <cellStyle name="Normal 62 12 2 2" xfId="41914" xr:uid="{00000000-0005-0000-0000-0000EBA30000}"/>
    <cellStyle name="Normal 62 12 2 3" xfId="41915" xr:uid="{00000000-0005-0000-0000-0000ECA30000}"/>
    <cellStyle name="Normal 62 12 3" xfId="41916" xr:uid="{00000000-0005-0000-0000-0000EDA30000}"/>
    <cellStyle name="Normal 62 12 4" xfId="41917" xr:uid="{00000000-0005-0000-0000-0000EEA30000}"/>
    <cellStyle name="Normal 62 12_Lcc_inputs" xfId="41918" xr:uid="{00000000-0005-0000-0000-0000EFA30000}"/>
    <cellStyle name="Normal 62 13" xfId="41919" xr:uid="{00000000-0005-0000-0000-0000F0A30000}"/>
    <cellStyle name="Normal 62 13 2" xfId="41920" xr:uid="{00000000-0005-0000-0000-0000F1A30000}"/>
    <cellStyle name="Normal 62 13 3" xfId="41921" xr:uid="{00000000-0005-0000-0000-0000F2A30000}"/>
    <cellStyle name="Normal 62 14" xfId="41922" xr:uid="{00000000-0005-0000-0000-0000F3A30000}"/>
    <cellStyle name="Normal 62 14 2" xfId="41923" xr:uid="{00000000-0005-0000-0000-0000F4A30000}"/>
    <cellStyle name="Normal 62 15" xfId="41924" xr:uid="{00000000-0005-0000-0000-0000F5A30000}"/>
    <cellStyle name="Normal 62 16" xfId="41925" xr:uid="{00000000-0005-0000-0000-0000F6A30000}"/>
    <cellStyle name="Normal 62 2" xfId="41926" xr:uid="{00000000-0005-0000-0000-0000F7A30000}"/>
    <cellStyle name="Normal 62 2 10" xfId="41927" xr:uid="{00000000-0005-0000-0000-0000F8A30000}"/>
    <cellStyle name="Normal 62 2 2" xfId="41928" xr:uid="{00000000-0005-0000-0000-0000F9A30000}"/>
    <cellStyle name="Normal 62 2 2 2" xfId="41929" xr:uid="{00000000-0005-0000-0000-0000FAA30000}"/>
    <cellStyle name="Normal 62 2 2 2 2" xfId="41930" xr:uid="{00000000-0005-0000-0000-0000FBA30000}"/>
    <cellStyle name="Normal 62 2 2 2 2 2" xfId="41931" xr:uid="{00000000-0005-0000-0000-0000FCA30000}"/>
    <cellStyle name="Normal 62 2 2 2 2 2 2" xfId="41932" xr:uid="{00000000-0005-0000-0000-0000FDA30000}"/>
    <cellStyle name="Normal 62 2 2 2 2 3" xfId="41933" xr:uid="{00000000-0005-0000-0000-0000FEA30000}"/>
    <cellStyle name="Normal 62 2 2 2 3" xfId="41934" xr:uid="{00000000-0005-0000-0000-0000FFA30000}"/>
    <cellStyle name="Normal 62 2 2 2 3 2" xfId="41935" xr:uid="{00000000-0005-0000-0000-000000A40000}"/>
    <cellStyle name="Normal 62 2 2 2 3 2 2" xfId="41936" xr:uid="{00000000-0005-0000-0000-000001A40000}"/>
    <cellStyle name="Normal 62 2 2 2 3 3" xfId="41937" xr:uid="{00000000-0005-0000-0000-000002A40000}"/>
    <cellStyle name="Normal 62 2 2 2 4" xfId="41938" xr:uid="{00000000-0005-0000-0000-000003A40000}"/>
    <cellStyle name="Normal 62 2 2 2 4 2" xfId="41939" xr:uid="{00000000-0005-0000-0000-000004A40000}"/>
    <cellStyle name="Normal 62 2 2 2 5" xfId="41940" xr:uid="{00000000-0005-0000-0000-000005A40000}"/>
    <cellStyle name="Normal 62 2 2 2_Lcc_inputs" xfId="41941" xr:uid="{00000000-0005-0000-0000-000006A40000}"/>
    <cellStyle name="Normal 62 2 2 3" xfId="41942" xr:uid="{00000000-0005-0000-0000-000007A40000}"/>
    <cellStyle name="Normal 62 2 2 3 2" xfId="41943" xr:uid="{00000000-0005-0000-0000-000008A40000}"/>
    <cellStyle name="Normal 62 2 2 3 2 2" xfId="41944" xr:uid="{00000000-0005-0000-0000-000009A40000}"/>
    <cellStyle name="Normal 62 2 2 3 2 3" xfId="41945" xr:uid="{00000000-0005-0000-0000-00000AA40000}"/>
    <cellStyle name="Normal 62 2 2 3 3" xfId="41946" xr:uid="{00000000-0005-0000-0000-00000BA40000}"/>
    <cellStyle name="Normal 62 2 2 3 4" xfId="41947" xr:uid="{00000000-0005-0000-0000-00000CA40000}"/>
    <cellStyle name="Normal 62 2 2 3_Lcc_inputs" xfId="41948" xr:uid="{00000000-0005-0000-0000-00000DA40000}"/>
    <cellStyle name="Normal 62 2 2 4" xfId="41949" xr:uid="{00000000-0005-0000-0000-00000EA40000}"/>
    <cellStyle name="Normal 62 2 2 4 2" xfId="41950" xr:uid="{00000000-0005-0000-0000-00000FA40000}"/>
    <cellStyle name="Normal 62 2 2 4 2 2" xfId="41951" xr:uid="{00000000-0005-0000-0000-000010A40000}"/>
    <cellStyle name="Normal 62 2 2 4 3" xfId="41952" xr:uid="{00000000-0005-0000-0000-000011A40000}"/>
    <cellStyle name="Normal 62 2 2 5" xfId="41953" xr:uid="{00000000-0005-0000-0000-000012A40000}"/>
    <cellStyle name="Normal 62 2 2 5 2" xfId="41954" xr:uid="{00000000-0005-0000-0000-000013A40000}"/>
    <cellStyle name="Normal 62 2 2 6" xfId="41955" xr:uid="{00000000-0005-0000-0000-000014A40000}"/>
    <cellStyle name="Normal 62 2 2 7" xfId="41956" xr:uid="{00000000-0005-0000-0000-000015A40000}"/>
    <cellStyle name="Normal 62 2 2 8" xfId="41957" xr:uid="{00000000-0005-0000-0000-000016A40000}"/>
    <cellStyle name="Normal 62 2 2_Lcc_inputs" xfId="41958" xr:uid="{00000000-0005-0000-0000-000017A40000}"/>
    <cellStyle name="Normal 62 2 3" xfId="41959" xr:uid="{00000000-0005-0000-0000-000018A40000}"/>
    <cellStyle name="Normal 62 2 3 2" xfId="41960" xr:uid="{00000000-0005-0000-0000-000019A40000}"/>
    <cellStyle name="Normal 62 2 3 2 2" xfId="41961" xr:uid="{00000000-0005-0000-0000-00001AA40000}"/>
    <cellStyle name="Normal 62 2 3 2 2 2" xfId="41962" xr:uid="{00000000-0005-0000-0000-00001BA40000}"/>
    <cellStyle name="Normal 62 2 3 2 2 3" xfId="41963" xr:uid="{00000000-0005-0000-0000-00001CA40000}"/>
    <cellStyle name="Normal 62 2 3 2 3" xfId="41964" xr:uid="{00000000-0005-0000-0000-00001DA40000}"/>
    <cellStyle name="Normal 62 2 3 2 4" xfId="41965" xr:uid="{00000000-0005-0000-0000-00001EA40000}"/>
    <cellStyle name="Normal 62 2 3 2_Lcc_inputs" xfId="41966" xr:uid="{00000000-0005-0000-0000-00001FA40000}"/>
    <cellStyle name="Normal 62 2 3 3" xfId="41967" xr:uid="{00000000-0005-0000-0000-000020A40000}"/>
    <cellStyle name="Normal 62 2 3 3 2" xfId="41968" xr:uid="{00000000-0005-0000-0000-000021A40000}"/>
    <cellStyle name="Normal 62 2 3 3 2 2" xfId="41969" xr:uid="{00000000-0005-0000-0000-000022A40000}"/>
    <cellStyle name="Normal 62 2 3 3 3" xfId="41970" xr:uid="{00000000-0005-0000-0000-000023A40000}"/>
    <cellStyle name="Normal 62 2 3 4" xfId="41971" xr:uid="{00000000-0005-0000-0000-000024A40000}"/>
    <cellStyle name="Normal 62 2 3 4 2" xfId="41972" xr:uid="{00000000-0005-0000-0000-000025A40000}"/>
    <cellStyle name="Normal 62 2 3 5" xfId="41973" xr:uid="{00000000-0005-0000-0000-000026A40000}"/>
    <cellStyle name="Normal 62 2 3 6" xfId="41974" xr:uid="{00000000-0005-0000-0000-000027A40000}"/>
    <cellStyle name="Normal 62 2 3 7" xfId="41975" xr:uid="{00000000-0005-0000-0000-000028A40000}"/>
    <cellStyle name="Normal 62 2 3_Lcc_inputs" xfId="41976" xr:uid="{00000000-0005-0000-0000-000029A40000}"/>
    <cellStyle name="Normal 62 2 4" xfId="41977" xr:uid="{00000000-0005-0000-0000-00002AA40000}"/>
    <cellStyle name="Normal 62 2 4 2" xfId="41978" xr:uid="{00000000-0005-0000-0000-00002BA40000}"/>
    <cellStyle name="Normal 62 2 4 2 2" xfId="41979" xr:uid="{00000000-0005-0000-0000-00002CA40000}"/>
    <cellStyle name="Normal 62 2 4 2 3" xfId="41980" xr:uid="{00000000-0005-0000-0000-00002DA40000}"/>
    <cellStyle name="Normal 62 2 4 3" xfId="41981" xr:uid="{00000000-0005-0000-0000-00002EA40000}"/>
    <cellStyle name="Normal 62 2 4 3 2" xfId="41982" xr:uid="{00000000-0005-0000-0000-00002FA40000}"/>
    <cellStyle name="Normal 62 2 4 4" xfId="41983" xr:uid="{00000000-0005-0000-0000-000030A40000}"/>
    <cellStyle name="Normal 62 2 4 5" xfId="41984" xr:uid="{00000000-0005-0000-0000-000031A40000}"/>
    <cellStyle name="Normal 62 2 4_Lcc_inputs" xfId="41985" xr:uid="{00000000-0005-0000-0000-000032A40000}"/>
    <cellStyle name="Normal 62 2 5" xfId="41986" xr:uid="{00000000-0005-0000-0000-000033A40000}"/>
    <cellStyle name="Normal 62 2 5 2" xfId="41987" xr:uid="{00000000-0005-0000-0000-000034A40000}"/>
    <cellStyle name="Normal 62 2 5 2 2" xfId="41988" xr:uid="{00000000-0005-0000-0000-000035A40000}"/>
    <cellStyle name="Normal 62 2 5 2 3" xfId="41989" xr:uid="{00000000-0005-0000-0000-000036A40000}"/>
    <cellStyle name="Normal 62 2 5 3" xfId="41990" xr:uid="{00000000-0005-0000-0000-000037A40000}"/>
    <cellStyle name="Normal 62 2 5 3 2" xfId="41991" xr:uid="{00000000-0005-0000-0000-000038A40000}"/>
    <cellStyle name="Normal 62 2 5 4" xfId="41992" xr:uid="{00000000-0005-0000-0000-000039A40000}"/>
    <cellStyle name="Normal 62 2 5 5" xfId="41993" xr:uid="{00000000-0005-0000-0000-00003AA40000}"/>
    <cellStyle name="Normal 62 2 5_Lcc_inputs" xfId="41994" xr:uid="{00000000-0005-0000-0000-00003BA40000}"/>
    <cellStyle name="Normal 62 2 6" xfId="41995" xr:uid="{00000000-0005-0000-0000-00003CA40000}"/>
    <cellStyle name="Normal 62 2 6 2" xfId="41996" xr:uid="{00000000-0005-0000-0000-00003DA40000}"/>
    <cellStyle name="Normal 62 2 6 2 2" xfId="41997" xr:uid="{00000000-0005-0000-0000-00003EA40000}"/>
    <cellStyle name="Normal 62 2 6 3" xfId="41998" xr:uid="{00000000-0005-0000-0000-00003FA40000}"/>
    <cellStyle name="Normal 62 2 6 4" xfId="41999" xr:uid="{00000000-0005-0000-0000-000040A40000}"/>
    <cellStyle name="Normal 62 2 6_Lcc_inputs" xfId="42000" xr:uid="{00000000-0005-0000-0000-000041A40000}"/>
    <cellStyle name="Normal 62 2 7" xfId="42001" xr:uid="{00000000-0005-0000-0000-000042A40000}"/>
    <cellStyle name="Normal 62 2 7 2" xfId="42002" xr:uid="{00000000-0005-0000-0000-000043A40000}"/>
    <cellStyle name="Normal 62 2 7 3" xfId="42003" xr:uid="{00000000-0005-0000-0000-000044A40000}"/>
    <cellStyle name="Normal 62 2 8" xfId="42004" xr:uid="{00000000-0005-0000-0000-000045A40000}"/>
    <cellStyle name="Normal 62 2 8 2" xfId="42005" xr:uid="{00000000-0005-0000-0000-000046A40000}"/>
    <cellStyle name="Normal 62 2 9" xfId="42006" xr:uid="{00000000-0005-0000-0000-000047A40000}"/>
    <cellStyle name="Normal 62 2_Lcc_inputs" xfId="42007" xr:uid="{00000000-0005-0000-0000-000048A40000}"/>
    <cellStyle name="Normal 62 3" xfId="42008" xr:uid="{00000000-0005-0000-0000-000049A40000}"/>
    <cellStyle name="Normal 62 3 2" xfId="42009" xr:uid="{00000000-0005-0000-0000-00004AA40000}"/>
    <cellStyle name="Normal 62 3 2 2" xfId="42010" xr:uid="{00000000-0005-0000-0000-00004BA40000}"/>
    <cellStyle name="Normal 62 3 2 2 2" xfId="42011" xr:uid="{00000000-0005-0000-0000-00004CA40000}"/>
    <cellStyle name="Normal 62 3 2 2 2 2" xfId="42012" xr:uid="{00000000-0005-0000-0000-00004DA40000}"/>
    <cellStyle name="Normal 62 3 2 2 2 2 2" xfId="42013" xr:uid="{00000000-0005-0000-0000-00004EA40000}"/>
    <cellStyle name="Normal 62 3 2 2 2 3" xfId="42014" xr:uid="{00000000-0005-0000-0000-00004FA40000}"/>
    <cellStyle name="Normal 62 3 2 2 3" xfId="42015" xr:uid="{00000000-0005-0000-0000-000050A40000}"/>
    <cellStyle name="Normal 62 3 2 2 3 2" xfId="42016" xr:uid="{00000000-0005-0000-0000-000051A40000}"/>
    <cellStyle name="Normal 62 3 2 2 3 2 2" xfId="42017" xr:uid="{00000000-0005-0000-0000-000052A40000}"/>
    <cellStyle name="Normal 62 3 2 2 3 3" xfId="42018" xr:uid="{00000000-0005-0000-0000-000053A40000}"/>
    <cellStyle name="Normal 62 3 2 2 4" xfId="42019" xr:uid="{00000000-0005-0000-0000-000054A40000}"/>
    <cellStyle name="Normal 62 3 2 2 4 2" xfId="42020" xr:uid="{00000000-0005-0000-0000-000055A40000}"/>
    <cellStyle name="Normal 62 3 2 2 5" xfId="42021" xr:uid="{00000000-0005-0000-0000-000056A40000}"/>
    <cellStyle name="Normal 62 3 2 2_Lcc_inputs" xfId="42022" xr:uid="{00000000-0005-0000-0000-000057A40000}"/>
    <cellStyle name="Normal 62 3 2 3" xfId="42023" xr:uid="{00000000-0005-0000-0000-000058A40000}"/>
    <cellStyle name="Normal 62 3 2 3 2" xfId="42024" xr:uid="{00000000-0005-0000-0000-000059A40000}"/>
    <cellStyle name="Normal 62 3 2 3 2 2" xfId="42025" xr:uid="{00000000-0005-0000-0000-00005AA40000}"/>
    <cellStyle name="Normal 62 3 2 3 2 3" xfId="42026" xr:uid="{00000000-0005-0000-0000-00005BA40000}"/>
    <cellStyle name="Normal 62 3 2 3 3" xfId="42027" xr:uid="{00000000-0005-0000-0000-00005CA40000}"/>
    <cellStyle name="Normal 62 3 2 3 4" xfId="42028" xr:uid="{00000000-0005-0000-0000-00005DA40000}"/>
    <cellStyle name="Normal 62 3 2 3_Lcc_inputs" xfId="42029" xr:uid="{00000000-0005-0000-0000-00005EA40000}"/>
    <cellStyle name="Normal 62 3 2 4" xfId="42030" xr:uid="{00000000-0005-0000-0000-00005FA40000}"/>
    <cellStyle name="Normal 62 3 2 4 2" xfId="42031" xr:uid="{00000000-0005-0000-0000-000060A40000}"/>
    <cellStyle name="Normal 62 3 2 4 2 2" xfId="42032" xr:uid="{00000000-0005-0000-0000-000061A40000}"/>
    <cellStyle name="Normal 62 3 2 4 3" xfId="42033" xr:uid="{00000000-0005-0000-0000-000062A40000}"/>
    <cellStyle name="Normal 62 3 2 5" xfId="42034" xr:uid="{00000000-0005-0000-0000-000063A40000}"/>
    <cellStyle name="Normal 62 3 2 5 2" xfId="42035" xr:uid="{00000000-0005-0000-0000-000064A40000}"/>
    <cellStyle name="Normal 62 3 2 6" xfId="42036" xr:uid="{00000000-0005-0000-0000-000065A40000}"/>
    <cellStyle name="Normal 62 3 2 7" xfId="42037" xr:uid="{00000000-0005-0000-0000-000066A40000}"/>
    <cellStyle name="Normal 62 3 2 8" xfId="42038" xr:uid="{00000000-0005-0000-0000-000067A40000}"/>
    <cellStyle name="Normal 62 3 2_Lcc_inputs" xfId="42039" xr:uid="{00000000-0005-0000-0000-000068A40000}"/>
    <cellStyle name="Normal 62 3 3" xfId="42040" xr:uid="{00000000-0005-0000-0000-000069A40000}"/>
    <cellStyle name="Normal 62 3 3 2" xfId="42041" xr:uid="{00000000-0005-0000-0000-00006AA40000}"/>
    <cellStyle name="Normal 62 3 3 2 2" xfId="42042" xr:uid="{00000000-0005-0000-0000-00006BA40000}"/>
    <cellStyle name="Normal 62 3 3 2 2 2" xfId="42043" xr:uid="{00000000-0005-0000-0000-00006CA40000}"/>
    <cellStyle name="Normal 62 3 3 2 2 3" xfId="42044" xr:uid="{00000000-0005-0000-0000-00006DA40000}"/>
    <cellStyle name="Normal 62 3 3 2 3" xfId="42045" xr:uid="{00000000-0005-0000-0000-00006EA40000}"/>
    <cellStyle name="Normal 62 3 3 2 4" xfId="42046" xr:uid="{00000000-0005-0000-0000-00006FA40000}"/>
    <cellStyle name="Normal 62 3 3 2_Lcc_inputs" xfId="42047" xr:uid="{00000000-0005-0000-0000-000070A40000}"/>
    <cellStyle name="Normal 62 3 3 3" xfId="42048" xr:uid="{00000000-0005-0000-0000-000071A40000}"/>
    <cellStyle name="Normal 62 3 3 3 2" xfId="42049" xr:uid="{00000000-0005-0000-0000-000072A40000}"/>
    <cellStyle name="Normal 62 3 3 3 2 2" xfId="42050" xr:uid="{00000000-0005-0000-0000-000073A40000}"/>
    <cellStyle name="Normal 62 3 3 3 3" xfId="42051" xr:uid="{00000000-0005-0000-0000-000074A40000}"/>
    <cellStyle name="Normal 62 3 3 4" xfId="42052" xr:uid="{00000000-0005-0000-0000-000075A40000}"/>
    <cellStyle name="Normal 62 3 3 4 2" xfId="42053" xr:uid="{00000000-0005-0000-0000-000076A40000}"/>
    <cellStyle name="Normal 62 3 3 5" xfId="42054" xr:uid="{00000000-0005-0000-0000-000077A40000}"/>
    <cellStyle name="Normal 62 3 3 6" xfId="42055" xr:uid="{00000000-0005-0000-0000-000078A40000}"/>
    <cellStyle name="Normal 62 3 3 7" xfId="42056" xr:uid="{00000000-0005-0000-0000-000079A40000}"/>
    <cellStyle name="Normal 62 3 3_Lcc_inputs" xfId="42057" xr:uid="{00000000-0005-0000-0000-00007AA40000}"/>
    <cellStyle name="Normal 62 3 4" xfId="42058" xr:uid="{00000000-0005-0000-0000-00007BA40000}"/>
    <cellStyle name="Normal 62 3 4 2" xfId="42059" xr:uid="{00000000-0005-0000-0000-00007CA40000}"/>
    <cellStyle name="Normal 62 3 4 2 2" xfId="42060" xr:uid="{00000000-0005-0000-0000-00007DA40000}"/>
    <cellStyle name="Normal 62 3 4 2 3" xfId="42061" xr:uid="{00000000-0005-0000-0000-00007EA40000}"/>
    <cellStyle name="Normal 62 3 4 3" xfId="42062" xr:uid="{00000000-0005-0000-0000-00007FA40000}"/>
    <cellStyle name="Normal 62 3 4 3 2" xfId="42063" xr:uid="{00000000-0005-0000-0000-000080A40000}"/>
    <cellStyle name="Normal 62 3 4 4" xfId="42064" xr:uid="{00000000-0005-0000-0000-000081A40000}"/>
    <cellStyle name="Normal 62 3 4 5" xfId="42065" xr:uid="{00000000-0005-0000-0000-000082A40000}"/>
    <cellStyle name="Normal 62 3 4_Lcc_inputs" xfId="42066" xr:uid="{00000000-0005-0000-0000-000083A40000}"/>
    <cellStyle name="Normal 62 3 5" xfId="42067" xr:uid="{00000000-0005-0000-0000-000084A40000}"/>
    <cellStyle name="Normal 62 3 5 2" xfId="42068" xr:uid="{00000000-0005-0000-0000-000085A40000}"/>
    <cellStyle name="Normal 62 3 5 2 2" xfId="42069" xr:uid="{00000000-0005-0000-0000-000086A40000}"/>
    <cellStyle name="Normal 62 3 5 2 3" xfId="42070" xr:uid="{00000000-0005-0000-0000-000087A40000}"/>
    <cellStyle name="Normal 62 3 5 3" xfId="42071" xr:uid="{00000000-0005-0000-0000-000088A40000}"/>
    <cellStyle name="Normal 62 3 5 4" xfId="42072" xr:uid="{00000000-0005-0000-0000-000089A40000}"/>
    <cellStyle name="Normal 62 3 5_Lcc_inputs" xfId="42073" xr:uid="{00000000-0005-0000-0000-00008AA40000}"/>
    <cellStyle name="Normal 62 3 6" xfId="42074" xr:uid="{00000000-0005-0000-0000-00008BA40000}"/>
    <cellStyle name="Normal 62 3 6 2" xfId="42075" xr:uid="{00000000-0005-0000-0000-00008CA40000}"/>
    <cellStyle name="Normal 62 3 6 3" xfId="42076" xr:uid="{00000000-0005-0000-0000-00008DA40000}"/>
    <cellStyle name="Normal 62 3 7" xfId="42077" xr:uid="{00000000-0005-0000-0000-00008EA40000}"/>
    <cellStyle name="Normal 62 3 7 2" xfId="42078" xr:uid="{00000000-0005-0000-0000-00008FA40000}"/>
    <cellStyle name="Normal 62 3 8" xfId="42079" xr:uid="{00000000-0005-0000-0000-000090A40000}"/>
    <cellStyle name="Normal 62 3 9" xfId="42080" xr:uid="{00000000-0005-0000-0000-000091A40000}"/>
    <cellStyle name="Normal 62 3_Lcc_inputs" xfId="42081" xr:uid="{00000000-0005-0000-0000-000092A40000}"/>
    <cellStyle name="Normal 62 4" xfId="42082" xr:uid="{00000000-0005-0000-0000-000093A40000}"/>
    <cellStyle name="Normal 62 4 2" xfId="42083" xr:uid="{00000000-0005-0000-0000-000094A40000}"/>
    <cellStyle name="Normal 62 4 2 2" xfId="42084" xr:uid="{00000000-0005-0000-0000-000095A40000}"/>
    <cellStyle name="Normal 62 4 2 2 2" xfId="42085" xr:uid="{00000000-0005-0000-0000-000096A40000}"/>
    <cellStyle name="Normal 62 4 2 2 2 2" xfId="42086" xr:uid="{00000000-0005-0000-0000-000097A40000}"/>
    <cellStyle name="Normal 62 4 2 2 2 2 2" xfId="42087" xr:uid="{00000000-0005-0000-0000-000098A40000}"/>
    <cellStyle name="Normal 62 4 2 2 2 3" xfId="42088" xr:uid="{00000000-0005-0000-0000-000099A40000}"/>
    <cellStyle name="Normal 62 4 2 2 3" xfId="42089" xr:uid="{00000000-0005-0000-0000-00009AA40000}"/>
    <cellStyle name="Normal 62 4 2 2 3 2" xfId="42090" xr:uid="{00000000-0005-0000-0000-00009BA40000}"/>
    <cellStyle name="Normal 62 4 2 2 3 2 2" xfId="42091" xr:uid="{00000000-0005-0000-0000-00009CA40000}"/>
    <cellStyle name="Normal 62 4 2 2 3 3" xfId="42092" xr:uid="{00000000-0005-0000-0000-00009DA40000}"/>
    <cellStyle name="Normal 62 4 2 2 4" xfId="42093" xr:uid="{00000000-0005-0000-0000-00009EA40000}"/>
    <cellStyle name="Normal 62 4 2 2 4 2" xfId="42094" xr:uid="{00000000-0005-0000-0000-00009FA40000}"/>
    <cellStyle name="Normal 62 4 2 2 5" xfId="42095" xr:uid="{00000000-0005-0000-0000-0000A0A40000}"/>
    <cellStyle name="Normal 62 4 2 2_Lcc_inputs" xfId="42096" xr:uid="{00000000-0005-0000-0000-0000A1A40000}"/>
    <cellStyle name="Normal 62 4 2 3" xfId="42097" xr:uid="{00000000-0005-0000-0000-0000A2A40000}"/>
    <cellStyle name="Normal 62 4 2 3 2" xfId="42098" xr:uid="{00000000-0005-0000-0000-0000A3A40000}"/>
    <cellStyle name="Normal 62 4 2 3 2 2" xfId="42099" xr:uid="{00000000-0005-0000-0000-0000A4A40000}"/>
    <cellStyle name="Normal 62 4 2 3 2 3" xfId="42100" xr:uid="{00000000-0005-0000-0000-0000A5A40000}"/>
    <cellStyle name="Normal 62 4 2 3 3" xfId="42101" xr:uid="{00000000-0005-0000-0000-0000A6A40000}"/>
    <cellStyle name="Normal 62 4 2 3 4" xfId="42102" xr:uid="{00000000-0005-0000-0000-0000A7A40000}"/>
    <cellStyle name="Normal 62 4 2 3_Lcc_inputs" xfId="42103" xr:uid="{00000000-0005-0000-0000-0000A8A40000}"/>
    <cellStyle name="Normal 62 4 2 4" xfId="42104" xr:uid="{00000000-0005-0000-0000-0000A9A40000}"/>
    <cellStyle name="Normal 62 4 2 4 2" xfId="42105" xr:uid="{00000000-0005-0000-0000-0000AAA40000}"/>
    <cellStyle name="Normal 62 4 2 4 2 2" xfId="42106" xr:uid="{00000000-0005-0000-0000-0000ABA40000}"/>
    <cellStyle name="Normal 62 4 2 4 3" xfId="42107" xr:uid="{00000000-0005-0000-0000-0000ACA40000}"/>
    <cellStyle name="Normal 62 4 2 5" xfId="42108" xr:uid="{00000000-0005-0000-0000-0000ADA40000}"/>
    <cellStyle name="Normal 62 4 2 5 2" xfId="42109" xr:uid="{00000000-0005-0000-0000-0000AEA40000}"/>
    <cellStyle name="Normal 62 4 2 6" xfId="42110" xr:uid="{00000000-0005-0000-0000-0000AFA40000}"/>
    <cellStyle name="Normal 62 4 2 7" xfId="42111" xr:uid="{00000000-0005-0000-0000-0000B0A40000}"/>
    <cellStyle name="Normal 62 4 2 8" xfId="42112" xr:uid="{00000000-0005-0000-0000-0000B1A40000}"/>
    <cellStyle name="Normal 62 4 2_Lcc_inputs" xfId="42113" xr:uid="{00000000-0005-0000-0000-0000B2A40000}"/>
    <cellStyle name="Normal 62 4 3" xfId="42114" xr:uid="{00000000-0005-0000-0000-0000B3A40000}"/>
    <cellStyle name="Normal 62 4 3 2" xfId="42115" xr:uid="{00000000-0005-0000-0000-0000B4A40000}"/>
    <cellStyle name="Normal 62 4 3 2 2" xfId="42116" xr:uid="{00000000-0005-0000-0000-0000B5A40000}"/>
    <cellStyle name="Normal 62 4 3 2 2 2" xfId="42117" xr:uid="{00000000-0005-0000-0000-0000B6A40000}"/>
    <cellStyle name="Normal 62 4 3 2 3" xfId="42118" xr:uid="{00000000-0005-0000-0000-0000B7A40000}"/>
    <cellStyle name="Normal 62 4 3 3" xfId="42119" xr:uid="{00000000-0005-0000-0000-0000B8A40000}"/>
    <cellStyle name="Normal 62 4 3 3 2" xfId="42120" xr:uid="{00000000-0005-0000-0000-0000B9A40000}"/>
    <cellStyle name="Normal 62 4 3 3 2 2" xfId="42121" xr:uid="{00000000-0005-0000-0000-0000BAA40000}"/>
    <cellStyle name="Normal 62 4 3 3 3" xfId="42122" xr:uid="{00000000-0005-0000-0000-0000BBA40000}"/>
    <cellStyle name="Normal 62 4 3 4" xfId="42123" xr:uid="{00000000-0005-0000-0000-0000BCA40000}"/>
    <cellStyle name="Normal 62 4 3 4 2" xfId="42124" xr:uid="{00000000-0005-0000-0000-0000BDA40000}"/>
    <cellStyle name="Normal 62 4 3 5" xfId="42125" xr:uid="{00000000-0005-0000-0000-0000BEA40000}"/>
    <cellStyle name="Normal 62 4 3_Lcc_inputs" xfId="42126" xr:uid="{00000000-0005-0000-0000-0000BFA40000}"/>
    <cellStyle name="Normal 62 4 4" xfId="42127" xr:uid="{00000000-0005-0000-0000-0000C0A40000}"/>
    <cellStyle name="Normal 62 4 4 2" xfId="42128" xr:uid="{00000000-0005-0000-0000-0000C1A40000}"/>
    <cellStyle name="Normal 62 4 4 2 2" xfId="42129" xr:uid="{00000000-0005-0000-0000-0000C2A40000}"/>
    <cellStyle name="Normal 62 4 4 2 3" xfId="42130" xr:uid="{00000000-0005-0000-0000-0000C3A40000}"/>
    <cellStyle name="Normal 62 4 4 3" xfId="42131" xr:uid="{00000000-0005-0000-0000-0000C4A40000}"/>
    <cellStyle name="Normal 62 4 4 4" xfId="42132" xr:uid="{00000000-0005-0000-0000-0000C5A40000}"/>
    <cellStyle name="Normal 62 4 4_Lcc_inputs" xfId="42133" xr:uid="{00000000-0005-0000-0000-0000C6A40000}"/>
    <cellStyle name="Normal 62 4 5" xfId="42134" xr:uid="{00000000-0005-0000-0000-0000C7A40000}"/>
    <cellStyle name="Normal 62 4 5 2" xfId="42135" xr:uid="{00000000-0005-0000-0000-0000C8A40000}"/>
    <cellStyle name="Normal 62 4 5 2 2" xfId="42136" xr:uid="{00000000-0005-0000-0000-0000C9A40000}"/>
    <cellStyle name="Normal 62 4 5 3" xfId="42137" xr:uid="{00000000-0005-0000-0000-0000CAA40000}"/>
    <cellStyle name="Normal 62 4 6" xfId="42138" xr:uid="{00000000-0005-0000-0000-0000CBA40000}"/>
    <cellStyle name="Normal 62 4 6 2" xfId="42139" xr:uid="{00000000-0005-0000-0000-0000CCA40000}"/>
    <cellStyle name="Normal 62 4 7" xfId="42140" xr:uid="{00000000-0005-0000-0000-0000CDA40000}"/>
    <cellStyle name="Normal 62 4 8" xfId="42141" xr:uid="{00000000-0005-0000-0000-0000CEA40000}"/>
    <cellStyle name="Normal 62 4 9" xfId="42142" xr:uid="{00000000-0005-0000-0000-0000CFA40000}"/>
    <cellStyle name="Normal 62 4_Lcc_inputs" xfId="42143" xr:uid="{00000000-0005-0000-0000-0000D0A40000}"/>
    <cellStyle name="Normal 62 5" xfId="42144" xr:uid="{00000000-0005-0000-0000-0000D1A40000}"/>
    <cellStyle name="Normal 62 5 2" xfId="42145" xr:uid="{00000000-0005-0000-0000-0000D2A40000}"/>
    <cellStyle name="Normal 62 5 2 2" xfId="42146" xr:uid="{00000000-0005-0000-0000-0000D3A40000}"/>
    <cellStyle name="Normal 62 5 2 2 2" xfId="42147" xr:uid="{00000000-0005-0000-0000-0000D4A40000}"/>
    <cellStyle name="Normal 62 5 2 2 2 2" xfId="42148" xr:uid="{00000000-0005-0000-0000-0000D5A40000}"/>
    <cellStyle name="Normal 62 5 2 2 2 2 2" xfId="42149" xr:uid="{00000000-0005-0000-0000-0000D6A40000}"/>
    <cellStyle name="Normal 62 5 2 2 2 3" xfId="42150" xr:uid="{00000000-0005-0000-0000-0000D7A40000}"/>
    <cellStyle name="Normal 62 5 2 2 3" xfId="42151" xr:uid="{00000000-0005-0000-0000-0000D8A40000}"/>
    <cellStyle name="Normal 62 5 2 2 3 2" xfId="42152" xr:uid="{00000000-0005-0000-0000-0000D9A40000}"/>
    <cellStyle name="Normal 62 5 2 2 3 2 2" xfId="42153" xr:uid="{00000000-0005-0000-0000-0000DAA40000}"/>
    <cellStyle name="Normal 62 5 2 2 3 3" xfId="42154" xr:uid="{00000000-0005-0000-0000-0000DBA40000}"/>
    <cellStyle name="Normal 62 5 2 2 4" xfId="42155" xr:uid="{00000000-0005-0000-0000-0000DCA40000}"/>
    <cellStyle name="Normal 62 5 2 2 4 2" xfId="42156" xr:uid="{00000000-0005-0000-0000-0000DDA40000}"/>
    <cellStyle name="Normal 62 5 2 2 5" xfId="42157" xr:uid="{00000000-0005-0000-0000-0000DEA40000}"/>
    <cellStyle name="Normal 62 5 2 2_Lcc_inputs" xfId="42158" xr:uid="{00000000-0005-0000-0000-0000DFA40000}"/>
    <cellStyle name="Normal 62 5 2 3" xfId="42159" xr:uid="{00000000-0005-0000-0000-0000E0A40000}"/>
    <cellStyle name="Normal 62 5 2 3 2" xfId="42160" xr:uid="{00000000-0005-0000-0000-0000E1A40000}"/>
    <cellStyle name="Normal 62 5 2 3 2 2" xfId="42161" xr:uid="{00000000-0005-0000-0000-0000E2A40000}"/>
    <cellStyle name="Normal 62 5 2 3 2 3" xfId="42162" xr:uid="{00000000-0005-0000-0000-0000E3A40000}"/>
    <cellStyle name="Normal 62 5 2 3 3" xfId="42163" xr:uid="{00000000-0005-0000-0000-0000E4A40000}"/>
    <cellStyle name="Normal 62 5 2 3 4" xfId="42164" xr:uid="{00000000-0005-0000-0000-0000E5A40000}"/>
    <cellStyle name="Normal 62 5 2 3_Lcc_inputs" xfId="42165" xr:uid="{00000000-0005-0000-0000-0000E6A40000}"/>
    <cellStyle name="Normal 62 5 2 4" xfId="42166" xr:uid="{00000000-0005-0000-0000-0000E7A40000}"/>
    <cellStyle name="Normal 62 5 2 4 2" xfId="42167" xr:uid="{00000000-0005-0000-0000-0000E8A40000}"/>
    <cellStyle name="Normal 62 5 2 4 2 2" xfId="42168" xr:uid="{00000000-0005-0000-0000-0000E9A40000}"/>
    <cellStyle name="Normal 62 5 2 4 3" xfId="42169" xr:uid="{00000000-0005-0000-0000-0000EAA40000}"/>
    <cellStyle name="Normal 62 5 2 5" xfId="42170" xr:uid="{00000000-0005-0000-0000-0000EBA40000}"/>
    <cellStyle name="Normal 62 5 2 5 2" xfId="42171" xr:uid="{00000000-0005-0000-0000-0000ECA40000}"/>
    <cellStyle name="Normal 62 5 2 6" xfId="42172" xr:uid="{00000000-0005-0000-0000-0000EDA40000}"/>
    <cellStyle name="Normal 62 5 2 7" xfId="42173" xr:uid="{00000000-0005-0000-0000-0000EEA40000}"/>
    <cellStyle name="Normal 62 5 2 8" xfId="42174" xr:uid="{00000000-0005-0000-0000-0000EFA40000}"/>
    <cellStyle name="Normal 62 5 2_Lcc_inputs" xfId="42175" xr:uid="{00000000-0005-0000-0000-0000F0A40000}"/>
    <cellStyle name="Normal 62 5 3" xfId="42176" xr:uid="{00000000-0005-0000-0000-0000F1A40000}"/>
    <cellStyle name="Normal 62 5 3 2" xfId="42177" xr:uid="{00000000-0005-0000-0000-0000F2A40000}"/>
    <cellStyle name="Normal 62 5 3 2 2" xfId="42178" xr:uid="{00000000-0005-0000-0000-0000F3A40000}"/>
    <cellStyle name="Normal 62 5 3 2 2 2" xfId="42179" xr:uid="{00000000-0005-0000-0000-0000F4A40000}"/>
    <cellStyle name="Normal 62 5 3 2 3" xfId="42180" xr:uid="{00000000-0005-0000-0000-0000F5A40000}"/>
    <cellStyle name="Normal 62 5 3 3" xfId="42181" xr:uid="{00000000-0005-0000-0000-0000F6A40000}"/>
    <cellStyle name="Normal 62 5 3 3 2" xfId="42182" xr:uid="{00000000-0005-0000-0000-0000F7A40000}"/>
    <cellStyle name="Normal 62 5 3 3 2 2" xfId="42183" xr:uid="{00000000-0005-0000-0000-0000F8A40000}"/>
    <cellStyle name="Normal 62 5 3 3 3" xfId="42184" xr:uid="{00000000-0005-0000-0000-0000F9A40000}"/>
    <cellStyle name="Normal 62 5 3 4" xfId="42185" xr:uid="{00000000-0005-0000-0000-0000FAA40000}"/>
    <cellStyle name="Normal 62 5 3 4 2" xfId="42186" xr:uid="{00000000-0005-0000-0000-0000FBA40000}"/>
    <cellStyle name="Normal 62 5 3 5" xfId="42187" xr:uid="{00000000-0005-0000-0000-0000FCA40000}"/>
    <cellStyle name="Normal 62 5 3_Lcc_inputs" xfId="42188" xr:uid="{00000000-0005-0000-0000-0000FDA40000}"/>
    <cellStyle name="Normal 62 5 4" xfId="42189" xr:uid="{00000000-0005-0000-0000-0000FEA40000}"/>
    <cellStyle name="Normal 62 5 4 2" xfId="42190" xr:uid="{00000000-0005-0000-0000-0000FFA40000}"/>
    <cellStyle name="Normal 62 5 4 2 2" xfId="42191" xr:uid="{00000000-0005-0000-0000-000000A50000}"/>
    <cellStyle name="Normal 62 5 4 2 3" xfId="42192" xr:uid="{00000000-0005-0000-0000-000001A50000}"/>
    <cellStyle name="Normal 62 5 4 3" xfId="42193" xr:uid="{00000000-0005-0000-0000-000002A50000}"/>
    <cellStyle name="Normal 62 5 4 4" xfId="42194" xr:uid="{00000000-0005-0000-0000-000003A50000}"/>
    <cellStyle name="Normal 62 5 4_Lcc_inputs" xfId="42195" xr:uid="{00000000-0005-0000-0000-000004A50000}"/>
    <cellStyle name="Normal 62 5 5" xfId="42196" xr:uid="{00000000-0005-0000-0000-000005A50000}"/>
    <cellStyle name="Normal 62 5 5 2" xfId="42197" xr:uid="{00000000-0005-0000-0000-000006A50000}"/>
    <cellStyle name="Normal 62 5 5 2 2" xfId="42198" xr:uid="{00000000-0005-0000-0000-000007A50000}"/>
    <cellStyle name="Normal 62 5 5 3" xfId="42199" xr:uid="{00000000-0005-0000-0000-000008A50000}"/>
    <cellStyle name="Normal 62 5 6" xfId="42200" xr:uid="{00000000-0005-0000-0000-000009A50000}"/>
    <cellStyle name="Normal 62 5 6 2" xfId="42201" xr:uid="{00000000-0005-0000-0000-00000AA50000}"/>
    <cellStyle name="Normal 62 5 7" xfId="42202" xr:uid="{00000000-0005-0000-0000-00000BA50000}"/>
    <cellStyle name="Normal 62 5 8" xfId="42203" xr:uid="{00000000-0005-0000-0000-00000CA50000}"/>
    <cellStyle name="Normal 62 5 9" xfId="42204" xr:uid="{00000000-0005-0000-0000-00000DA50000}"/>
    <cellStyle name="Normal 62 5_Lcc_inputs" xfId="42205" xr:uid="{00000000-0005-0000-0000-00000EA50000}"/>
    <cellStyle name="Normal 62 6" xfId="42206" xr:uid="{00000000-0005-0000-0000-00000FA50000}"/>
    <cellStyle name="Normal 62 6 2" xfId="42207" xr:uid="{00000000-0005-0000-0000-000010A50000}"/>
    <cellStyle name="Normal 62 6 2 2" xfId="42208" xr:uid="{00000000-0005-0000-0000-000011A50000}"/>
    <cellStyle name="Normal 62 6 2 2 2" xfId="42209" xr:uid="{00000000-0005-0000-0000-000012A50000}"/>
    <cellStyle name="Normal 62 6 2 2 2 2" xfId="42210" xr:uid="{00000000-0005-0000-0000-000013A50000}"/>
    <cellStyle name="Normal 62 6 2 2 2 2 2" xfId="42211" xr:uid="{00000000-0005-0000-0000-000014A50000}"/>
    <cellStyle name="Normal 62 6 2 2 2 3" xfId="42212" xr:uid="{00000000-0005-0000-0000-000015A50000}"/>
    <cellStyle name="Normal 62 6 2 2 3" xfId="42213" xr:uid="{00000000-0005-0000-0000-000016A50000}"/>
    <cellStyle name="Normal 62 6 2 2 3 2" xfId="42214" xr:uid="{00000000-0005-0000-0000-000017A50000}"/>
    <cellStyle name="Normal 62 6 2 2 3 2 2" xfId="42215" xr:uid="{00000000-0005-0000-0000-000018A50000}"/>
    <cellStyle name="Normal 62 6 2 2 3 3" xfId="42216" xr:uid="{00000000-0005-0000-0000-000019A50000}"/>
    <cellStyle name="Normal 62 6 2 2 4" xfId="42217" xr:uid="{00000000-0005-0000-0000-00001AA50000}"/>
    <cellStyle name="Normal 62 6 2 2 4 2" xfId="42218" xr:uid="{00000000-0005-0000-0000-00001BA50000}"/>
    <cellStyle name="Normal 62 6 2 2 5" xfId="42219" xr:uid="{00000000-0005-0000-0000-00001CA50000}"/>
    <cellStyle name="Normal 62 6 2 2_Lcc_inputs" xfId="42220" xr:uid="{00000000-0005-0000-0000-00001DA50000}"/>
    <cellStyle name="Normal 62 6 2 3" xfId="42221" xr:uid="{00000000-0005-0000-0000-00001EA50000}"/>
    <cellStyle name="Normal 62 6 2 3 2" xfId="42222" xr:uid="{00000000-0005-0000-0000-00001FA50000}"/>
    <cellStyle name="Normal 62 6 2 3 2 2" xfId="42223" xr:uid="{00000000-0005-0000-0000-000020A50000}"/>
    <cellStyle name="Normal 62 6 2 3 2 3" xfId="42224" xr:uid="{00000000-0005-0000-0000-000021A50000}"/>
    <cellStyle name="Normal 62 6 2 3 3" xfId="42225" xr:uid="{00000000-0005-0000-0000-000022A50000}"/>
    <cellStyle name="Normal 62 6 2 3 4" xfId="42226" xr:uid="{00000000-0005-0000-0000-000023A50000}"/>
    <cellStyle name="Normal 62 6 2 3_Lcc_inputs" xfId="42227" xr:uid="{00000000-0005-0000-0000-000024A50000}"/>
    <cellStyle name="Normal 62 6 2 4" xfId="42228" xr:uid="{00000000-0005-0000-0000-000025A50000}"/>
    <cellStyle name="Normal 62 6 2 4 2" xfId="42229" xr:uid="{00000000-0005-0000-0000-000026A50000}"/>
    <cellStyle name="Normal 62 6 2 4 2 2" xfId="42230" xr:uid="{00000000-0005-0000-0000-000027A50000}"/>
    <cellStyle name="Normal 62 6 2 4 3" xfId="42231" xr:uid="{00000000-0005-0000-0000-000028A50000}"/>
    <cellStyle name="Normal 62 6 2 5" xfId="42232" xr:uid="{00000000-0005-0000-0000-000029A50000}"/>
    <cellStyle name="Normal 62 6 2 5 2" xfId="42233" xr:uid="{00000000-0005-0000-0000-00002AA50000}"/>
    <cellStyle name="Normal 62 6 2 6" xfId="42234" xr:uid="{00000000-0005-0000-0000-00002BA50000}"/>
    <cellStyle name="Normal 62 6 2 7" xfId="42235" xr:uid="{00000000-0005-0000-0000-00002CA50000}"/>
    <cellStyle name="Normal 62 6 2 8" xfId="42236" xr:uid="{00000000-0005-0000-0000-00002DA50000}"/>
    <cellStyle name="Normal 62 6 2_Lcc_inputs" xfId="42237" xr:uid="{00000000-0005-0000-0000-00002EA50000}"/>
    <cellStyle name="Normal 62 6 3" xfId="42238" xr:uid="{00000000-0005-0000-0000-00002FA50000}"/>
    <cellStyle name="Normal 62 6 3 2" xfId="42239" xr:uid="{00000000-0005-0000-0000-000030A50000}"/>
    <cellStyle name="Normal 62 6 3 2 2" xfId="42240" xr:uid="{00000000-0005-0000-0000-000031A50000}"/>
    <cellStyle name="Normal 62 6 3 2 2 2" xfId="42241" xr:uid="{00000000-0005-0000-0000-000032A50000}"/>
    <cellStyle name="Normal 62 6 3 2 3" xfId="42242" xr:uid="{00000000-0005-0000-0000-000033A50000}"/>
    <cellStyle name="Normal 62 6 3 3" xfId="42243" xr:uid="{00000000-0005-0000-0000-000034A50000}"/>
    <cellStyle name="Normal 62 6 3 3 2" xfId="42244" xr:uid="{00000000-0005-0000-0000-000035A50000}"/>
    <cellStyle name="Normal 62 6 3 3 2 2" xfId="42245" xr:uid="{00000000-0005-0000-0000-000036A50000}"/>
    <cellStyle name="Normal 62 6 3 3 3" xfId="42246" xr:uid="{00000000-0005-0000-0000-000037A50000}"/>
    <cellStyle name="Normal 62 6 3 4" xfId="42247" xr:uid="{00000000-0005-0000-0000-000038A50000}"/>
    <cellStyle name="Normal 62 6 3 4 2" xfId="42248" xr:uid="{00000000-0005-0000-0000-000039A50000}"/>
    <cellStyle name="Normal 62 6 3 5" xfId="42249" xr:uid="{00000000-0005-0000-0000-00003AA50000}"/>
    <cellStyle name="Normal 62 6 3_Lcc_inputs" xfId="42250" xr:uid="{00000000-0005-0000-0000-00003BA50000}"/>
    <cellStyle name="Normal 62 6 4" xfId="42251" xr:uid="{00000000-0005-0000-0000-00003CA50000}"/>
    <cellStyle name="Normal 62 6 4 2" xfId="42252" xr:uid="{00000000-0005-0000-0000-00003DA50000}"/>
    <cellStyle name="Normal 62 6 4 2 2" xfId="42253" xr:uid="{00000000-0005-0000-0000-00003EA50000}"/>
    <cellStyle name="Normal 62 6 4 2 3" xfId="42254" xr:uid="{00000000-0005-0000-0000-00003FA50000}"/>
    <cellStyle name="Normal 62 6 4 3" xfId="42255" xr:uid="{00000000-0005-0000-0000-000040A50000}"/>
    <cellStyle name="Normal 62 6 4 4" xfId="42256" xr:uid="{00000000-0005-0000-0000-000041A50000}"/>
    <cellStyle name="Normal 62 6 4_Lcc_inputs" xfId="42257" xr:uid="{00000000-0005-0000-0000-000042A50000}"/>
    <cellStyle name="Normal 62 6 5" xfId="42258" xr:uid="{00000000-0005-0000-0000-000043A50000}"/>
    <cellStyle name="Normal 62 6 5 2" xfId="42259" xr:uid="{00000000-0005-0000-0000-000044A50000}"/>
    <cellStyle name="Normal 62 6 5 2 2" xfId="42260" xr:uid="{00000000-0005-0000-0000-000045A50000}"/>
    <cellStyle name="Normal 62 6 5 3" xfId="42261" xr:uid="{00000000-0005-0000-0000-000046A50000}"/>
    <cellStyle name="Normal 62 6 6" xfId="42262" xr:uid="{00000000-0005-0000-0000-000047A50000}"/>
    <cellStyle name="Normal 62 6 6 2" xfId="42263" xr:uid="{00000000-0005-0000-0000-000048A50000}"/>
    <cellStyle name="Normal 62 6 7" xfId="42264" xr:uid="{00000000-0005-0000-0000-000049A50000}"/>
    <cellStyle name="Normal 62 6 8" xfId="42265" xr:uid="{00000000-0005-0000-0000-00004AA50000}"/>
    <cellStyle name="Normal 62 6 9" xfId="42266" xr:uid="{00000000-0005-0000-0000-00004BA50000}"/>
    <cellStyle name="Normal 62 6_Lcc_inputs" xfId="42267" xr:uid="{00000000-0005-0000-0000-00004CA50000}"/>
    <cellStyle name="Normal 62 7" xfId="42268" xr:uid="{00000000-0005-0000-0000-00004DA50000}"/>
    <cellStyle name="Normal 62 7 2" xfId="42269" xr:uid="{00000000-0005-0000-0000-00004EA50000}"/>
    <cellStyle name="Normal 62 7 2 2" xfId="42270" xr:uid="{00000000-0005-0000-0000-00004FA50000}"/>
    <cellStyle name="Normal 62 7 2 2 2" xfId="42271" xr:uid="{00000000-0005-0000-0000-000050A50000}"/>
    <cellStyle name="Normal 62 7 2 2 2 2" xfId="42272" xr:uid="{00000000-0005-0000-0000-000051A50000}"/>
    <cellStyle name="Normal 62 7 2 2 2 2 2" xfId="42273" xr:uid="{00000000-0005-0000-0000-000052A50000}"/>
    <cellStyle name="Normal 62 7 2 2 2 3" xfId="42274" xr:uid="{00000000-0005-0000-0000-000053A50000}"/>
    <cellStyle name="Normal 62 7 2 2 3" xfId="42275" xr:uid="{00000000-0005-0000-0000-000054A50000}"/>
    <cellStyle name="Normal 62 7 2 2 3 2" xfId="42276" xr:uid="{00000000-0005-0000-0000-000055A50000}"/>
    <cellStyle name="Normal 62 7 2 2 3 2 2" xfId="42277" xr:uid="{00000000-0005-0000-0000-000056A50000}"/>
    <cellStyle name="Normal 62 7 2 2 3 3" xfId="42278" xr:uid="{00000000-0005-0000-0000-000057A50000}"/>
    <cellStyle name="Normal 62 7 2 2 4" xfId="42279" xr:uid="{00000000-0005-0000-0000-000058A50000}"/>
    <cellStyle name="Normal 62 7 2 2 4 2" xfId="42280" xr:uid="{00000000-0005-0000-0000-000059A50000}"/>
    <cellStyle name="Normal 62 7 2 2 5" xfId="42281" xr:uid="{00000000-0005-0000-0000-00005AA50000}"/>
    <cellStyle name="Normal 62 7 2 2_Lcc_inputs" xfId="42282" xr:uid="{00000000-0005-0000-0000-00005BA50000}"/>
    <cellStyle name="Normal 62 7 2 3" xfId="42283" xr:uid="{00000000-0005-0000-0000-00005CA50000}"/>
    <cellStyle name="Normal 62 7 2 3 2" xfId="42284" xr:uid="{00000000-0005-0000-0000-00005DA50000}"/>
    <cellStyle name="Normal 62 7 2 3 2 2" xfId="42285" xr:uid="{00000000-0005-0000-0000-00005EA50000}"/>
    <cellStyle name="Normal 62 7 2 3 2 3" xfId="42286" xr:uid="{00000000-0005-0000-0000-00005FA50000}"/>
    <cellStyle name="Normal 62 7 2 3 3" xfId="42287" xr:uid="{00000000-0005-0000-0000-000060A50000}"/>
    <cellStyle name="Normal 62 7 2 3 4" xfId="42288" xr:uid="{00000000-0005-0000-0000-000061A50000}"/>
    <cellStyle name="Normal 62 7 2 3_Lcc_inputs" xfId="42289" xr:uid="{00000000-0005-0000-0000-000062A50000}"/>
    <cellStyle name="Normal 62 7 2 4" xfId="42290" xr:uid="{00000000-0005-0000-0000-000063A50000}"/>
    <cellStyle name="Normal 62 7 2 4 2" xfId="42291" xr:uid="{00000000-0005-0000-0000-000064A50000}"/>
    <cellStyle name="Normal 62 7 2 4 2 2" xfId="42292" xr:uid="{00000000-0005-0000-0000-000065A50000}"/>
    <cellStyle name="Normal 62 7 2 4 3" xfId="42293" xr:uid="{00000000-0005-0000-0000-000066A50000}"/>
    <cellStyle name="Normal 62 7 2 5" xfId="42294" xr:uid="{00000000-0005-0000-0000-000067A50000}"/>
    <cellStyle name="Normal 62 7 2 5 2" xfId="42295" xr:uid="{00000000-0005-0000-0000-000068A50000}"/>
    <cellStyle name="Normal 62 7 2 6" xfId="42296" xr:uid="{00000000-0005-0000-0000-000069A50000}"/>
    <cellStyle name="Normal 62 7 2 7" xfId="42297" xr:uid="{00000000-0005-0000-0000-00006AA50000}"/>
    <cellStyle name="Normal 62 7 2 8" xfId="42298" xr:uid="{00000000-0005-0000-0000-00006BA50000}"/>
    <cellStyle name="Normal 62 7 2_Lcc_inputs" xfId="42299" xr:uid="{00000000-0005-0000-0000-00006CA50000}"/>
    <cellStyle name="Normal 62 7 3" xfId="42300" xr:uid="{00000000-0005-0000-0000-00006DA50000}"/>
    <cellStyle name="Normal 62 7 3 2" xfId="42301" xr:uid="{00000000-0005-0000-0000-00006EA50000}"/>
    <cellStyle name="Normal 62 7 3 2 2" xfId="42302" xr:uid="{00000000-0005-0000-0000-00006FA50000}"/>
    <cellStyle name="Normal 62 7 3 2 2 2" xfId="42303" xr:uid="{00000000-0005-0000-0000-000070A50000}"/>
    <cellStyle name="Normal 62 7 3 2 3" xfId="42304" xr:uid="{00000000-0005-0000-0000-000071A50000}"/>
    <cellStyle name="Normal 62 7 3 3" xfId="42305" xr:uid="{00000000-0005-0000-0000-000072A50000}"/>
    <cellStyle name="Normal 62 7 3 3 2" xfId="42306" xr:uid="{00000000-0005-0000-0000-000073A50000}"/>
    <cellStyle name="Normal 62 7 3 3 2 2" xfId="42307" xr:uid="{00000000-0005-0000-0000-000074A50000}"/>
    <cellStyle name="Normal 62 7 3 3 3" xfId="42308" xr:uid="{00000000-0005-0000-0000-000075A50000}"/>
    <cellStyle name="Normal 62 7 3 4" xfId="42309" xr:uid="{00000000-0005-0000-0000-000076A50000}"/>
    <cellStyle name="Normal 62 7 3 4 2" xfId="42310" xr:uid="{00000000-0005-0000-0000-000077A50000}"/>
    <cellStyle name="Normal 62 7 3 5" xfId="42311" xr:uid="{00000000-0005-0000-0000-000078A50000}"/>
    <cellStyle name="Normal 62 7 3_Lcc_inputs" xfId="42312" xr:uid="{00000000-0005-0000-0000-000079A50000}"/>
    <cellStyle name="Normal 62 7 4" xfId="42313" xr:uid="{00000000-0005-0000-0000-00007AA50000}"/>
    <cellStyle name="Normal 62 7 4 2" xfId="42314" xr:uid="{00000000-0005-0000-0000-00007BA50000}"/>
    <cellStyle name="Normal 62 7 4 2 2" xfId="42315" xr:uid="{00000000-0005-0000-0000-00007CA50000}"/>
    <cellStyle name="Normal 62 7 4 2 3" xfId="42316" xr:uid="{00000000-0005-0000-0000-00007DA50000}"/>
    <cellStyle name="Normal 62 7 4 3" xfId="42317" xr:uid="{00000000-0005-0000-0000-00007EA50000}"/>
    <cellStyle name="Normal 62 7 4 4" xfId="42318" xr:uid="{00000000-0005-0000-0000-00007FA50000}"/>
    <cellStyle name="Normal 62 7 4_Lcc_inputs" xfId="42319" xr:uid="{00000000-0005-0000-0000-000080A50000}"/>
    <cellStyle name="Normal 62 7 5" xfId="42320" xr:uid="{00000000-0005-0000-0000-000081A50000}"/>
    <cellStyle name="Normal 62 7 5 2" xfId="42321" xr:uid="{00000000-0005-0000-0000-000082A50000}"/>
    <cellStyle name="Normal 62 7 5 2 2" xfId="42322" xr:uid="{00000000-0005-0000-0000-000083A50000}"/>
    <cellStyle name="Normal 62 7 5 3" xfId="42323" xr:uid="{00000000-0005-0000-0000-000084A50000}"/>
    <cellStyle name="Normal 62 7 6" xfId="42324" xr:uid="{00000000-0005-0000-0000-000085A50000}"/>
    <cellStyle name="Normal 62 7 6 2" xfId="42325" xr:uid="{00000000-0005-0000-0000-000086A50000}"/>
    <cellStyle name="Normal 62 7 7" xfId="42326" xr:uid="{00000000-0005-0000-0000-000087A50000}"/>
    <cellStyle name="Normal 62 7 8" xfId="42327" xr:uid="{00000000-0005-0000-0000-000088A50000}"/>
    <cellStyle name="Normal 62 7 9" xfId="42328" xr:uid="{00000000-0005-0000-0000-000089A50000}"/>
    <cellStyle name="Normal 62 7_Lcc_inputs" xfId="42329" xr:uid="{00000000-0005-0000-0000-00008AA50000}"/>
    <cellStyle name="Normal 62 8" xfId="42330" xr:uid="{00000000-0005-0000-0000-00008BA50000}"/>
    <cellStyle name="Normal 62 8 2" xfId="42331" xr:uid="{00000000-0005-0000-0000-00008CA50000}"/>
    <cellStyle name="Normal 62 8 2 2" xfId="42332" xr:uid="{00000000-0005-0000-0000-00008DA50000}"/>
    <cellStyle name="Normal 62 8 2 2 2" xfId="42333" xr:uid="{00000000-0005-0000-0000-00008EA50000}"/>
    <cellStyle name="Normal 62 8 2 2 2 2" xfId="42334" xr:uid="{00000000-0005-0000-0000-00008FA50000}"/>
    <cellStyle name="Normal 62 8 2 2 3" xfId="42335" xr:uid="{00000000-0005-0000-0000-000090A50000}"/>
    <cellStyle name="Normal 62 8 2 3" xfId="42336" xr:uid="{00000000-0005-0000-0000-000091A50000}"/>
    <cellStyle name="Normal 62 8 2 3 2" xfId="42337" xr:uid="{00000000-0005-0000-0000-000092A50000}"/>
    <cellStyle name="Normal 62 8 2 3 2 2" xfId="42338" xr:uid="{00000000-0005-0000-0000-000093A50000}"/>
    <cellStyle name="Normal 62 8 2 3 3" xfId="42339" xr:uid="{00000000-0005-0000-0000-000094A50000}"/>
    <cellStyle name="Normal 62 8 2 4" xfId="42340" xr:uid="{00000000-0005-0000-0000-000095A50000}"/>
    <cellStyle name="Normal 62 8 2 4 2" xfId="42341" xr:uid="{00000000-0005-0000-0000-000096A50000}"/>
    <cellStyle name="Normal 62 8 2 5" xfId="42342" xr:uid="{00000000-0005-0000-0000-000097A50000}"/>
    <cellStyle name="Normal 62 8 2_Lcc_inputs" xfId="42343" xr:uid="{00000000-0005-0000-0000-000098A50000}"/>
    <cellStyle name="Normal 62 8 3" xfId="42344" xr:uid="{00000000-0005-0000-0000-000099A50000}"/>
    <cellStyle name="Normal 62 8 3 2" xfId="42345" xr:uid="{00000000-0005-0000-0000-00009AA50000}"/>
    <cellStyle name="Normal 62 8 3 2 2" xfId="42346" xr:uid="{00000000-0005-0000-0000-00009BA50000}"/>
    <cellStyle name="Normal 62 8 3 2 3" xfId="42347" xr:uid="{00000000-0005-0000-0000-00009CA50000}"/>
    <cellStyle name="Normal 62 8 3 3" xfId="42348" xr:uid="{00000000-0005-0000-0000-00009DA50000}"/>
    <cellStyle name="Normal 62 8 3 4" xfId="42349" xr:uid="{00000000-0005-0000-0000-00009EA50000}"/>
    <cellStyle name="Normal 62 8 3_Lcc_inputs" xfId="42350" xr:uid="{00000000-0005-0000-0000-00009FA50000}"/>
    <cellStyle name="Normal 62 8 4" xfId="42351" xr:uid="{00000000-0005-0000-0000-0000A0A50000}"/>
    <cellStyle name="Normal 62 8 4 2" xfId="42352" xr:uid="{00000000-0005-0000-0000-0000A1A50000}"/>
    <cellStyle name="Normal 62 8 4 2 2" xfId="42353" xr:uid="{00000000-0005-0000-0000-0000A2A50000}"/>
    <cellStyle name="Normal 62 8 4 3" xfId="42354" xr:uid="{00000000-0005-0000-0000-0000A3A50000}"/>
    <cellStyle name="Normal 62 8 5" xfId="42355" xr:uid="{00000000-0005-0000-0000-0000A4A50000}"/>
    <cellStyle name="Normal 62 8 5 2" xfId="42356" xr:uid="{00000000-0005-0000-0000-0000A5A50000}"/>
    <cellStyle name="Normal 62 8 6" xfId="42357" xr:uid="{00000000-0005-0000-0000-0000A6A50000}"/>
    <cellStyle name="Normal 62 8 7" xfId="42358" xr:uid="{00000000-0005-0000-0000-0000A7A50000}"/>
    <cellStyle name="Normal 62 8 8" xfId="42359" xr:uid="{00000000-0005-0000-0000-0000A8A50000}"/>
    <cellStyle name="Normal 62 8_Lcc_inputs" xfId="42360" xr:uid="{00000000-0005-0000-0000-0000A9A50000}"/>
    <cellStyle name="Normal 62 9" xfId="42361" xr:uid="{00000000-0005-0000-0000-0000AAA50000}"/>
    <cellStyle name="Normal 62 9 2" xfId="42362" xr:uid="{00000000-0005-0000-0000-0000ABA50000}"/>
    <cellStyle name="Normal 62 9 2 2" xfId="42363" xr:uid="{00000000-0005-0000-0000-0000ACA50000}"/>
    <cellStyle name="Normal 62 9 2 2 2" xfId="42364" xr:uid="{00000000-0005-0000-0000-0000ADA50000}"/>
    <cellStyle name="Normal 62 9 2 2 2 2" xfId="42365" xr:uid="{00000000-0005-0000-0000-0000AEA50000}"/>
    <cellStyle name="Normal 62 9 2 2 3" xfId="42366" xr:uid="{00000000-0005-0000-0000-0000AFA50000}"/>
    <cellStyle name="Normal 62 9 2 3" xfId="42367" xr:uid="{00000000-0005-0000-0000-0000B0A50000}"/>
    <cellStyle name="Normal 62 9 2 3 2" xfId="42368" xr:uid="{00000000-0005-0000-0000-0000B1A50000}"/>
    <cellStyle name="Normal 62 9 2 3 2 2" xfId="42369" xr:uid="{00000000-0005-0000-0000-0000B2A50000}"/>
    <cellStyle name="Normal 62 9 2 3 3" xfId="42370" xr:uid="{00000000-0005-0000-0000-0000B3A50000}"/>
    <cellStyle name="Normal 62 9 2 4" xfId="42371" xr:uid="{00000000-0005-0000-0000-0000B4A50000}"/>
    <cellStyle name="Normal 62 9 2 4 2" xfId="42372" xr:uid="{00000000-0005-0000-0000-0000B5A50000}"/>
    <cellStyle name="Normal 62 9 2 5" xfId="42373" xr:uid="{00000000-0005-0000-0000-0000B6A50000}"/>
    <cellStyle name="Normal 62 9 2_Lcc_inputs" xfId="42374" xr:uid="{00000000-0005-0000-0000-0000B7A50000}"/>
    <cellStyle name="Normal 62 9 3" xfId="42375" xr:uid="{00000000-0005-0000-0000-0000B8A50000}"/>
    <cellStyle name="Normal 62 9 3 2" xfId="42376" xr:uid="{00000000-0005-0000-0000-0000B9A50000}"/>
    <cellStyle name="Normal 62 9 3 2 2" xfId="42377" xr:uid="{00000000-0005-0000-0000-0000BAA50000}"/>
    <cellStyle name="Normal 62 9 3 2 3" xfId="42378" xr:uid="{00000000-0005-0000-0000-0000BBA50000}"/>
    <cellStyle name="Normal 62 9 3 3" xfId="42379" xr:uid="{00000000-0005-0000-0000-0000BCA50000}"/>
    <cellStyle name="Normal 62 9 3 4" xfId="42380" xr:uid="{00000000-0005-0000-0000-0000BDA50000}"/>
    <cellStyle name="Normal 62 9 3_Lcc_inputs" xfId="42381" xr:uid="{00000000-0005-0000-0000-0000BEA50000}"/>
    <cellStyle name="Normal 62 9 4" xfId="42382" xr:uid="{00000000-0005-0000-0000-0000BFA50000}"/>
    <cellStyle name="Normal 62 9 4 2" xfId="42383" xr:uid="{00000000-0005-0000-0000-0000C0A50000}"/>
    <cellStyle name="Normal 62 9 4 2 2" xfId="42384" xr:uid="{00000000-0005-0000-0000-0000C1A50000}"/>
    <cellStyle name="Normal 62 9 4 3" xfId="42385" xr:uid="{00000000-0005-0000-0000-0000C2A50000}"/>
    <cellStyle name="Normal 62 9 5" xfId="42386" xr:uid="{00000000-0005-0000-0000-0000C3A50000}"/>
    <cellStyle name="Normal 62 9 5 2" xfId="42387" xr:uid="{00000000-0005-0000-0000-0000C4A50000}"/>
    <cellStyle name="Normal 62 9 6" xfId="42388" xr:uid="{00000000-0005-0000-0000-0000C5A50000}"/>
    <cellStyle name="Normal 62 9 7" xfId="42389" xr:uid="{00000000-0005-0000-0000-0000C6A50000}"/>
    <cellStyle name="Normal 62 9 8" xfId="42390" xr:uid="{00000000-0005-0000-0000-0000C7A50000}"/>
    <cellStyle name="Normal 62 9_Lcc_inputs" xfId="42391" xr:uid="{00000000-0005-0000-0000-0000C8A50000}"/>
    <cellStyle name="Normal 62_Lcc_inputs" xfId="42392" xr:uid="{00000000-0005-0000-0000-0000C9A50000}"/>
    <cellStyle name="Normal 63" xfId="42393" xr:uid="{00000000-0005-0000-0000-0000CAA50000}"/>
    <cellStyle name="Normal 63 10" xfId="42394" xr:uid="{00000000-0005-0000-0000-0000CBA50000}"/>
    <cellStyle name="Normal 63 10 2" xfId="42395" xr:uid="{00000000-0005-0000-0000-0000CCA50000}"/>
    <cellStyle name="Normal 63 10 2 2" xfId="42396" xr:uid="{00000000-0005-0000-0000-0000CDA50000}"/>
    <cellStyle name="Normal 63 10 2 2 2" xfId="42397" xr:uid="{00000000-0005-0000-0000-0000CEA50000}"/>
    <cellStyle name="Normal 63 10 2 2 3" xfId="42398" xr:uid="{00000000-0005-0000-0000-0000CFA50000}"/>
    <cellStyle name="Normal 63 10 2 3" xfId="42399" xr:uid="{00000000-0005-0000-0000-0000D0A50000}"/>
    <cellStyle name="Normal 63 10 2 4" xfId="42400" xr:uid="{00000000-0005-0000-0000-0000D1A50000}"/>
    <cellStyle name="Normal 63 10 2_Lcc_inputs" xfId="42401" xr:uid="{00000000-0005-0000-0000-0000D2A50000}"/>
    <cellStyle name="Normal 63 10 3" xfId="42402" xr:uid="{00000000-0005-0000-0000-0000D3A50000}"/>
    <cellStyle name="Normal 63 10 3 2" xfId="42403" xr:uid="{00000000-0005-0000-0000-0000D4A50000}"/>
    <cellStyle name="Normal 63 10 3 2 2" xfId="42404" xr:uid="{00000000-0005-0000-0000-0000D5A50000}"/>
    <cellStyle name="Normal 63 10 3 3" xfId="42405" xr:uid="{00000000-0005-0000-0000-0000D6A50000}"/>
    <cellStyle name="Normal 63 10 4" xfId="42406" xr:uid="{00000000-0005-0000-0000-0000D7A50000}"/>
    <cellStyle name="Normal 63 10 4 2" xfId="42407" xr:uid="{00000000-0005-0000-0000-0000D8A50000}"/>
    <cellStyle name="Normal 63 10 5" xfId="42408" xr:uid="{00000000-0005-0000-0000-0000D9A50000}"/>
    <cellStyle name="Normal 63 10 6" xfId="42409" xr:uid="{00000000-0005-0000-0000-0000DAA50000}"/>
    <cellStyle name="Normal 63 10 7" xfId="42410" xr:uid="{00000000-0005-0000-0000-0000DBA50000}"/>
    <cellStyle name="Normal 63 10_Lcc_inputs" xfId="42411" xr:uid="{00000000-0005-0000-0000-0000DCA50000}"/>
    <cellStyle name="Normal 63 11" xfId="42412" xr:uid="{00000000-0005-0000-0000-0000DDA50000}"/>
    <cellStyle name="Normal 63 11 2" xfId="42413" xr:uid="{00000000-0005-0000-0000-0000DEA50000}"/>
    <cellStyle name="Normal 63 11 2 2" xfId="42414" xr:uid="{00000000-0005-0000-0000-0000DFA50000}"/>
    <cellStyle name="Normal 63 11 2 3" xfId="42415" xr:uid="{00000000-0005-0000-0000-0000E0A50000}"/>
    <cellStyle name="Normal 63 11 3" xfId="42416" xr:uid="{00000000-0005-0000-0000-0000E1A50000}"/>
    <cellStyle name="Normal 63 11 3 2" xfId="42417" xr:uid="{00000000-0005-0000-0000-0000E2A50000}"/>
    <cellStyle name="Normal 63 11 4" xfId="42418" xr:uid="{00000000-0005-0000-0000-0000E3A50000}"/>
    <cellStyle name="Normal 63 11 5" xfId="42419" xr:uid="{00000000-0005-0000-0000-0000E4A50000}"/>
    <cellStyle name="Normal 63 11_Lcc_inputs" xfId="42420" xr:uid="{00000000-0005-0000-0000-0000E5A50000}"/>
    <cellStyle name="Normal 63 12" xfId="42421" xr:uid="{00000000-0005-0000-0000-0000E6A50000}"/>
    <cellStyle name="Normal 63 12 2" xfId="42422" xr:uid="{00000000-0005-0000-0000-0000E7A50000}"/>
    <cellStyle name="Normal 63 12 2 2" xfId="42423" xr:uid="{00000000-0005-0000-0000-0000E8A50000}"/>
    <cellStyle name="Normal 63 12 2 3" xfId="42424" xr:uid="{00000000-0005-0000-0000-0000E9A50000}"/>
    <cellStyle name="Normal 63 12 3" xfId="42425" xr:uid="{00000000-0005-0000-0000-0000EAA50000}"/>
    <cellStyle name="Normal 63 12 4" xfId="42426" xr:uid="{00000000-0005-0000-0000-0000EBA50000}"/>
    <cellStyle name="Normal 63 12_Lcc_inputs" xfId="42427" xr:uid="{00000000-0005-0000-0000-0000ECA50000}"/>
    <cellStyle name="Normal 63 13" xfId="42428" xr:uid="{00000000-0005-0000-0000-0000EDA50000}"/>
    <cellStyle name="Normal 63 13 2" xfId="42429" xr:uid="{00000000-0005-0000-0000-0000EEA50000}"/>
    <cellStyle name="Normal 63 13 3" xfId="42430" xr:uid="{00000000-0005-0000-0000-0000EFA50000}"/>
    <cellStyle name="Normal 63 14" xfId="42431" xr:uid="{00000000-0005-0000-0000-0000F0A50000}"/>
    <cellStyle name="Normal 63 14 2" xfId="42432" xr:uid="{00000000-0005-0000-0000-0000F1A50000}"/>
    <cellStyle name="Normal 63 15" xfId="42433" xr:uid="{00000000-0005-0000-0000-0000F2A50000}"/>
    <cellStyle name="Normal 63 16" xfId="42434" xr:uid="{00000000-0005-0000-0000-0000F3A50000}"/>
    <cellStyle name="Normal 63 2" xfId="42435" xr:uid="{00000000-0005-0000-0000-0000F4A50000}"/>
    <cellStyle name="Normal 63 2 10" xfId="42436" xr:uid="{00000000-0005-0000-0000-0000F5A50000}"/>
    <cellStyle name="Normal 63 2 2" xfId="42437" xr:uid="{00000000-0005-0000-0000-0000F6A50000}"/>
    <cellStyle name="Normal 63 2 2 2" xfId="42438" xr:uid="{00000000-0005-0000-0000-0000F7A50000}"/>
    <cellStyle name="Normal 63 2 2 2 2" xfId="42439" xr:uid="{00000000-0005-0000-0000-0000F8A50000}"/>
    <cellStyle name="Normal 63 2 2 2 2 2" xfId="42440" xr:uid="{00000000-0005-0000-0000-0000F9A50000}"/>
    <cellStyle name="Normal 63 2 2 2 2 2 2" xfId="42441" xr:uid="{00000000-0005-0000-0000-0000FAA50000}"/>
    <cellStyle name="Normal 63 2 2 2 2 3" xfId="42442" xr:uid="{00000000-0005-0000-0000-0000FBA50000}"/>
    <cellStyle name="Normal 63 2 2 2 3" xfId="42443" xr:uid="{00000000-0005-0000-0000-0000FCA50000}"/>
    <cellStyle name="Normal 63 2 2 2 3 2" xfId="42444" xr:uid="{00000000-0005-0000-0000-0000FDA50000}"/>
    <cellStyle name="Normal 63 2 2 2 3 2 2" xfId="42445" xr:uid="{00000000-0005-0000-0000-0000FEA50000}"/>
    <cellStyle name="Normal 63 2 2 2 3 3" xfId="42446" xr:uid="{00000000-0005-0000-0000-0000FFA50000}"/>
    <cellStyle name="Normal 63 2 2 2 4" xfId="42447" xr:uid="{00000000-0005-0000-0000-000000A60000}"/>
    <cellStyle name="Normal 63 2 2 2 4 2" xfId="42448" xr:uid="{00000000-0005-0000-0000-000001A60000}"/>
    <cellStyle name="Normal 63 2 2 2 5" xfId="42449" xr:uid="{00000000-0005-0000-0000-000002A60000}"/>
    <cellStyle name="Normal 63 2 2 2_Lcc_inputs" xfId="42450" xr:uid="{00000000-0005-0000-0000-000003A60000}"/>
    <cellStyle name="Normal 63 2 2 3" xfId="42451" xr:uid="{00000000-0005-0000-0000-000004A60000}"/>
    <cellStyle name="Normal 63 2 2 3 2" xfId="42452" xr:uid="{00000000-0005-0000-0000-000005A60000}"/>
    <cellStyle name="Normal 63 2 2 3 2 2" xfId="42453" xr:uid="{00000000-0005-0000-0000-000006A60000}"/>
    <cellStyle name="Normal 63 2 2 3 2 3" xfId="42454" xr:uid="{00000000-0005-0000-0000-000007A60000}"/>
    <cellStyle name="Normal 63 2 2 3 3" xfId="42455" xr:uid="{00000000-0005-0000-0000-000008A60000}"/>
    <cellStyle name="Normal 63 2 2 3 4" xfId="42456" xr:uid="{00000000-0005-0000-0000-000009A60000}"/>
    <cellStyle name="Normal 63 2 2 3_Lcc_inputs" xfId="42457" xr:uid="{00000000-0005-0000-0000-00000AA60000}"/>
    <cellStyle name="Normal 63 2 2 4" xfId="42458" xr:uid="{00000000-0005-0000-0000-00000BA60000}"/>
    <cellStyle name="Normal 63 2 2 4 2" xfId="42459" xr:uid="{00000000-0005-0000-0000-00000CA60000}"/>
    <cellStyle name="Normal 63 2 2 4 2 2" xfId="42460" xr:uid="{00000000-0005-0000-0000-00000DA60000}"/>
    <cellStyle name="Normal 63 2 2 4 3" xfId="42461" xr:uid="{00000000-0005-0000-0000-00000EA60000}"/>
    <cellStyle name="Normal 63 2 2 5" xfId="42462" xr:uid="{00000000-0005-0000-0000-00000FA60000}"/>
    <cellStyle name="Normal 63 2 2 5 2" xfId="42463" xr:uid="{00000000-0005-0000-0000-000010A60000}"/>
    <cellStyle name="Normal 63 2 2 6" xfId="42464" xr:uid="{00000000-0005-0000-0000-000011A60000}"/>
    <cellStyle name="Normal 63 2 2 7" xfId="42465" xr:uid="{00000000-0005-0000-0000-000012A60000}"/>
    <cellStyle name="Normal 63 2 2 8" xfId="42466" xr:uid="{00000000-0005-0000-0000-000013A60000}"/>
    <cellStyle name="Normal 63 2 2_Lcc_inputs" xfId="42467" xr:uid="{00000000-0005-0000-0000-000014A60000}"/>
    <cellStyle name="Normal 63 2 3" xfId="42468" xr:uid="{00000000-0005-0000-0000-000015A60000}"/>
    <cellStyle name="Normal 63 2 3 2" xfId="42469" xr:uid="{00000000-0005-0000-0000-000016A60000}"/>
    <cellStyle name="Normal 63 2 3 2 2" xfId="42470" xr:uid="{00000000-0005-0000-0000-000017A60000}"/>
    <cellStyle name="Normal 63 2 3 2 2 2" xfId="42471" xr:uid="{00000000-0005-0000-0000-000018A60000}"/>
    <cellStyle name="Normal 63 2 3 2 2 3" xfId="42472" xr:uid="{00000000-0005-0000-0000-000019A60000}"/>
    <cellStyle name="Normal 63 2 3 2 3" xfId="42473" xr:uid="{00000000-0005-0000-0000-00001AA60000}"/>
    <cellStyle name="Normal 63 2 3 2 4" xfId="42474" xr:uid="{00000000-0005-0000-0000-00001BA60000}"/>
    <cellStyle name="Normal 63 2 3 2_Lcc_inputs" xfId="42475" xr:uid="{00000000-0005-0000-0000-00001CA60000}"/>
    <cellStyle name="Normal 63 2 3 3" xfId="42476" xr:uid="{00000000-0005-0000-0000-00001DA60000}"/>
    <cellStyle name="Normal 63 2 3 3 2" xfId="42477" xr:uid="{00000000-0005-0000-0000-00001EA60000}"/>
    <cellStyle name="Normal 63 2 3 3 2 2" xfId="42478" xr:uid="{00000000-0005-0000-0000-00001FA60000}"/>
    <cellStyle name="Normal 63 2 3 3 3" xfId="42479" xr:uid="{00000000-0005-0000-0000-000020A60000}"/>
    <cellStyle name="Normal 63 2 3 4" xfId="42480" xr:uid="{00000000-0005-0000-0000-000021A60000}"/>
    <cellStyle name="Normal 63 2 3 4 2" xfId="42481" xr:uid="{00000000-0005-0000-0000-000022A60000}"/>
    <cellStyle name="Normal 63 2 3 5" xfId="42482" xr:uid="{00000000-0005-0000-0000-000023A60000}"/>
    <cellStyle name="Normal 63 2 3 6" xfId="42483" xr:uid="{00000000-0005-0000-0000-000024A60000}"/>
    <cellStyle name="Normal 63 2 3 7" xfId="42484" xr:uid="{00000000-0005-0000-0000-000025A60000}"/>
    <cellStyle name="Normal 63 2 3_Lcc_inputs" xfId="42485" xr:uid="{00000000-0005-0000-0000-000026A60000}"/>
    <cellStyle name="Normal 63 2 4" xfId="42486" xr:uid="{00000000-0005-0000-0000-000027A60000}"/>
    <cellStyle name="Normal 63 2 4 2" xfId="42487" xr:uid="{00000000-0005-0000-0000-000028A60000}"/>
    <cellStyle name="Normal 63 2 4 2 2" xfId="42488" xr:uid="{00000000-0005-0000-0000-000029A60000}"/>
    <cellStyle name="Normal 63 2 4 2 3" xfId="42489" xr:uid="{00000000-0005-0000-0000-00002AA60000}"/>
    <cellStyle name="Normal 63 2 4 3" xfId="42490" xr:uid="{00000000-0005-0000-0000-00002BA60000}"/>
    <cellStyle name="Normal 63 2 4 3 2" xfId="42491" xr:uid="{00000000-0005-0000-0000-00002CA60000}"/>
    <cellStyle name="Normal 63 2 4 4" xfId="42492" xr:uid="{00000000-0005-0000-0000-00002DA60000}"/>
    <cellStyle name="Normal 63 2 4 5" xfId="42493" xr:uid="{00000000-0005-0000-0000-00002EA60000}"/>
    <cellStyle name="Normal 63 2 4_Lcc_inputs" xfId="42494" xr:uid="{00000000-0005-0000-0000-00002FA60000}"/>
    <cellStyle name="Normal 63 2 5" xfId="42495" xr:uid="{00000000-0005-0000-0000-000030A60000}"/>
    <cellStyle name="Normal 63 2 5 2" xfId="42496" xr:uid="{00000000-0005-0000-0000-000031A60000}"/>
    <cellStyle name="Normal 63 2 5 2 2" xfId="42497" xr:uid="{00000000-0005-0000-0000-000032A60000}"/>
    <cellStyle name="Normal 63 2 5 2 3" xfId="42498" xr:uid="{00000000-0005-0000-0000-000033A60000}"/>
    <cellStyle name="Normal 63 2 5 3" xfId="42499" xr:uid="{00000000-0005-0000-0000-000034A60000}"/>
    <cellStyle name="Normal 63 2 5 3 2" xfId="42500" xr:uid="{00000000-0005-0000-0000-000035A60000}"/>
    <cellStyle name="Normal 63 2 5 4" xfId="42501" xr:uid="{00000000-0005-0000-0000-000036A60000}"/>
    <cellStyle name="Normal 63 2 5 5" xfId="42502" xr:uid="{00000000-0005-0000-0000-000037A60000}"/>
    <cellStyle name="Normal 63 2 5_Lcc_inputs" xfId="42503" xr:uid="{00000000-0005-0000-0000-000038A60000}"/>
    <cellStyle name="Normal 63 2 6" xfId="42504" xr:uid="{00000000-0005-0000-0000-000039A60000}"/>
    <cellStyle name="Normal 63 2 6 2" xfId="42505" xr:uid="{00000000-0005-0000-0000-00003AA60000}"/>
    <cellStyle name="Normal 63 2 6 2 2" xfId="42506" xr:uid="{00000000-0005-0000-0000-00003BA60000}"/>
    <cellStyle name="Normal 63 2 6 3" xfId="42507" xr:uid="{00000000-0005-0000-0000-00003CA60000}"/>
    <cellStyle name="Normal 63 2 6 4" xfId="42508" xr:uid="{00000000-0005-0000-0000-00003DA60000}"/>
    <cellStyle name="Normal 63 2 6_Lcc_inputs" xfId="42509" xr:uid="{00000000-0005-0000-0000-00003EA60000}"/>
    <cellStyle name="Normal 63 2 7" xfId="42510" xr:uid="{00000000-0005-0000-0000-00003FA60000}"/>
    <cellStyle name="Normal 63 2 7 2" xfId="42511" xr:uid="{00000000-0005-0000-0000-000040A60000}"/>
    <cellStyle name="Normal 63 2 7 3" xfId="42512" xr:uid="{00000000-0005-0000-0000-000041A60000}"/>
    <cellStyle name="Normal 63 2 8" xfId="42513" xr:uid="{00000000-0005-0000-0000-000042A60000}"/>
    <cellStyle name="Normal 63 2 8 2" xfId="42514" xr:uid="{00000000-0005-0000-0000-000043A60000}"/>
    <cellStyle name="Normal 63 2 9" xfId="42515" xr:uid="{00000000-0005-0000-0000-000044A60000}"/>
    <cellStyle name="Normal 63 2_Lcc_inputs" xfId="42516" xr:uid="{00000000-0005-0000-0000-000045A60000}"/>
    <cellStyle name="Normal 63 3" xfId="42517" xr:uid="{00000000-0005-0000-0000-000046A60000}"/>
    <cellStyle name="Normal 63 3 2" xfId="42518" xr:uid="{00000000-0005-0000-0000-000047A60000}"/>
    <cellStyle name="Normal 63 3 2 2" xfId="42519" xr:uid="{00000000-0005-0000-0000-000048A60000}"/>
    <cellStyle name="Normal 63 3 2 2 2" xfId="42520" xr:uid="{00000000-0005-0000-0000-000049A60000}"/>
    <cellStyle name="Normal 63 3 2 2 2 2" xfId="42521" xr:uid="{00000000-0005-0000-0000-00004AA60000}"/>
    <cellStyle name="Normal 63 3 2 2 2 2 2" xfId="42522" xr:uid="{00000000-0005-0000-0000-00004BA60000}"/>
    <cellStyle name="Normal 63 3 2 2 2 3" xfId="42523" xr:uid="{00000000-0005-0000-0000-00004CA60000}"/>
    <cellStyle name="Normal 63 3 2 2 3" xfId="42524" xr:uid="{00000000-0005-0000-0000-00004DA60000}"/>
    <cellStyle name="Normal 63 3 2 2 3 2" xfId="42525" xr:uid="{00000000-0005-0000-0000-00004EA60000}"/>
    <cellStyle name="Normal 63 3 2 2 3 2 2" xfId="42526" xr:uid="{00000000-0005-0000-0000-00004FA60000}"/>
    <cellStyle name="Normal 63 3 2 2 3 3" xfId="42527" xr:uid="{00000000-0005-0000-0000-000050A60000}"/>
    <cellStyle name="Normal 63 3 2 2 4" xfId="42528" xr:uid="{00000000-0005-0000-0000-000051A60000}"/>
    <cellStyle name="Normal 63 3 2 2 4 2" xfId="42529" xr:uid="{00000000-0005-0000-0000-000052A60000}"/>
    <cellStyle name="Normal 63 3 2 2 5" xfId="42530" xr:uid="{00000000-0005-0000-0000-000053A60000}"/>
    <cellStyle name="Normal 63 3 2 2_Lcc_inputs" xfId="42531" xr:uid="{00000000-0005-0000-0000-000054A60000}"/>
    <cellStyle name="Normal 63 3 2 3" xfId="42532" xr:uid="{00000000-0005-0000-0000-000055A60000}"/>
    <cellStyle name="Normal 63 3 2 3 2" xfId="42533" xr:uid="{00000000-0005-0000-0000-000056A60000}"/>
    <cellStyle name="Normal 63 3 2 3 2 2" xfId="42534" xr:uid="{00000000-0005-0000-0000-000057A60000}"/>
    <cellStyle name="Normal 63 3 2 3 2 3" xfId="42535" xr:uid="{00000000-0005-0000-0000-000058A60000}"/>
    <cellStyle name="Normal 63 3 2 3 3" xfId="42536" xr:uid="{00000000-0005-0000-0000-000059A60000}"/>
    <cellStyle name="Normal 63 3 2 3 4" xfId="42537" xr:uid="{00000000-0005-0000-0000-00005AA60000}"/>
    <cellStyle name="Normal 63 3 2 3_Lcc_inputs" xfId="42538" xr:uid="{00000000-0005-0000-0000-00005BA60000}"/>
    <cellStyle name="Normal 63 3 2 4" xfId="42539" xr:uid="{00000000-0005-0000-0000-00005CA60000}"/>
    <cellStyle name="Normal 63 3 2 4 2" xfId="42540" xr:uid="{00000000-0005-0000-0000-00005DA60000}"/>
    <cellStyle name="Normal 63 3 2 4 2 2" xfId="42541" xr:uid="{00000000-0005-0000-0000-00005EA60000}"/>
    <cellStyle name="Normal 63 3 2 4 3" xfId="42542" xr:uid="{00000000-0005-0000-0000-00005FA60000}"/>
    <cellStyle name="Normal 63 3 2 5" xfId="42543" xr:uid="{00000000-0005-0000-0000-000060A60000}"/>
    <cellStyle name="Normal 63 3 2 5 2" xfId="42544" xr:uid="{00000000-0005-0000-0000-000061A60000}"/>
    <cellStyle name="Normal 63 3 2 6" xfId="42545" xr:uid="{00000000-0005-0000-0000-000062A60000}"/>
    <cellStyle name="Normal 63 3 2 7" xfId="42546" xr:uid="{00000000-0005-0000-0000-000063A60000}"/>
    <cellStyle name="Normal 63 3 2 8" xfId="42547" xr:uid="{00000000-0005-0000-0000-000064A60000}"/>
    <cellStyle name="Normal 63 3 2_Lcc_inputs" xfId="42548" xr:uid="{00000000-0005-0000-0000-000065A60000}"/>
    <cellStyle name="Normal 63 3 3" xfId="42549" xr:uid="{00000000-0005-0000-0000-000066A60000}"/>
    <cellStyle name="Normal 63 3 3 2" xfId="42550" xr:uid="{00000000-0005-0000-0000-000067A60000}"/>
    <cellStyle name="Normal 63 3 3 2 2" xfId="42551" xr:uid="{00000000-0005-0000-0000-000068A60000}"/>
    <cellStyle name="Normal 63 3 3 2 2 2" xfId="42552" xr:uid="{00000000-0005-0000-0000-000069A60000}"/>
    <cellStyle name="Normal 63 3 3 2 2 3" xfId="42553" xr:uid="{00000000-0005-0000-0000-00006AA60000}"/>
    <cellStyle name="Normal 63 3 3 2 3" xfId="42554" xr:uid="{00000000-0005-0000-0000-00006BA60000}"/>
    <cellStyle name="Normal 63 3 3 2 4" xfId="42555" xr:uid="{00000000-0005-0000-0000-00006CA60000}"/>
    <cellStyle name="Normal 63 3 3 2_Lcc_inputs" xfId="42556" xr:uid="{00000000-0005-0000-0000-00006DA60000}"/>
    <cellStyle name="Normal 63 3 3 3" xfId="42557" xr:uid="{00000000-0005-0000-0000-00006EA60000}"/>
    <cellStyle name="Normal 63 3 3 3 2" xfId="42558" xr:uid="{00000000-0005-0000-0000-00006FA60000}"/>
    <cellStyle name="Normal 63 3 3 3 2 2" xfId="42559" xr:uid="{00000000-0005-0000-0000-000070A60000}"/>
    <cellStyle name="Normal 63 3 3 3 3" xfId="42560" xr:uid="{00000000-0005-0000-0000-000071A60000}"/>
    <cellStyle name="Normal 63 3 3 4" xfId="42561" xr:uid="{00000000-0005-0000-0000-000072A60000}"/>
    <cellStyle name="Normal 63 3 3 4 2" xfId="42562" xr:uid="{00000000-0005-0000-0000-000073A60000}"/>
    <cellStyle name="Normal 63 3 3 5" xfId="42563" xr:uid="{00000000-0005-0000-0000-000074A60000}"/>
    <cellStyle name="Normal 63 3 3 6" xfId="42564" xr:uid="{00000000-0005-0000-0000-000075A60000}"/>
    <cellStyle name="Normal 63 3 3 7" xfId="42565" xr:uid="{00000000-0005-0000-0000-000076A60000}"/>
    <cellStyle name="Normal 63 3 3_Lcc_inputs" xfId="42566" xr:uid="{00000000-0005-0000-0000-000077A60000}"/>
    <cellStyle name="Normal 63 3 4" xfId="42567" xr:uid="{00000000-0005-0000-0000-000078A60000}"/>
    <cellStyle name="Normal 63 3 4 2" xfId="42568" xr:uid="{00000000-0005-0000-0000-000079A60000}"/>
    <cellStyle name="Normal 63 3 4 2 2" xfId="42569" xr:uid="{00000000-0005-0000-0000-00007AA60000}"/>
    <cellStyle name="Normal 63 3 4 2 3" xfId="42570" xr:uid="{00000000-0005-0000-0000-00007BA60000}"/>
    <cellStyle name="Normal 63 3 4 3" xfId="42571" xr:uid="{00000000-0005-0000-0000-00007CA60000}"/>
    <cellStyle name="Normal 63 3 4 3 2" xfId="42572" xr:uid="{00000000-0005-0000-0000-00007DA60000}"/>
    <cellStyle name="Normal 63 3 4 4" xfId="42573" xr:uid="{00000000-0005-0000-0000-00007EA60000}"/>
    <cellStyle name="Normal 63 3 4 5" xfId="42574" xr:uid="{00000000-0005-0000-0000-00007FA60000}"/>
    <cellStyle name="Normal 63 3 4_Lcc_inputs" xfId="42575" xr:uid="{00000000-0005-0000-0000-000080A60000}"/>
    <cellStyle name="Normal 63 3 5" xfId="42576" xr:uid="{00000000-0005-0000-0000-000081A60000}"/>
    <cellStyle name="Normal 63 3 5 2" xfId="42577" xr:uid="{00000000-0005-0000-0000-000082A60000}"/>
    <cellStyle name="Normal 63 3 5 2 2" xfId="42578" xr:uid="{00000000-0005-0000-0000-000083A60000}"/>
    <cellStyle name="Normal 63 3 5 2 3" xfId="42579" xr:uid="{00000000-0005-0000-0000-000084A60000}"/>
    <cellStyle name="Normal 63 3 5 3" xfId="42580" xr:uid="{00000000-0005-0000-0000-000085A60000}"/>
    <cellStyle name="Normal 63 3 5 4" xfId="42581" xr:uid="{00000000-0005-0000-0000-000086A60000}"/>
    <cellStyle name="Normal 63 3 5_Lcc_inputs" xfId="42582" xr:uid="{00000000-0005-0000-0000-000087A60000}"/>
    <cellStyle name="Normal 63 3 6" xfId="42583" xr:uid="{00000000-0005-0000-0000-000088A60000}"/>
    <cellStyle name="Normal 63 3 6 2" xfId="42584" xr:uid="{00000000-0005-0000-0000-000089A60000}"/>
    <cellStyle name="Normal 63 3 6 3" xfId="42585" xr:uid="{00000000-0005-0000-0000-00008AA60000}"/>
    <cellStyle name="Normal 63 3 7" xfId="42586" xr:uid="{00000000-0005-0000-0000-00008BA60000}"/>
    <cellStyle name="Normal 63 3 7 2" xfId="42587" xr:uid="{00000000-0005-0000-0000-00008CA60000}"/>
    <cellStyle name="Normal 63 3 8" xfId="42588" xr:uid="{00000000-0005-0000-0000-00008DA60000}"/>
    <cellStyle name="Normal 63 3 9" xfId="42589" xr:uid="{00000000-0005-0000-0000-00008EA60000}"/>
    <cellStyle name="Normal 63 3_Lcc_inputs" xfId="42590" xr:uid="{00000000-0005-0000-0000-00008FA60000}"/>
    <cellStyle name="Normal 63 4" xfId="42591" xr:uid="{00000000-0005-0000-0000-000090A60000}"/>
    <cellStyle name="Normal 63 4 2" xfId="42592" xr:uid="{00000000-0005-0000-0000-000091A60000}"/>
    <cellStyle name="Normal 63 4 2 2" xfId="42593" xr:uid="{00000000-0005-0000-0000-000092A60000}"/>
    <cellStyle name="Normal 63 4 2 2 2" xfId="42594" xr:uid="{00000000-0005-0000-0000-000093A60000}"/>
    <cellStyle name="Normal 63 4 2 2 2 2" xfId="42595" xr:uid="{00000000-0005-0000-0000-000094A60000}"/>
    <cellStyle name="Normal 63 4 2 2 2 2 2" xfId="42596" xr:uid="{00000000-0005-0000-0000-000095A60000}"/>
    <cellStyle name="Normal 63 4 2 2 2 3" xfId="42597" xr:uid="{00000000-0005-0000-0000-000096A60000}"/>
    <cellStyle name="Normal 63 4 2 2 3" xfId="42598" xr:uid="{00000000-0005-0000-0000-000097A60000}"/>
    <cellStyle name="Normal 63 4 2 2 3 2" xfId="42599" xr:uid="{00000000-0005-0000-0000-000098A60000}"/>
    <cellStyle name="Normal 63 4 2 2 3 2 2" xfId="42600" xr:uid="{00000000-0005-0000-0000-000099A60000}"/>
    <cellStyle name="Normal 63 4 2 2 3 3" xfId="42601" xr:uid="{00000000-0005-0000-0000-00009AA60000}"/>
    <cellStyle name="Normal 63 4 2 2 4" xfId="42602" xr:uid="{00000000-0005-0000-0000-00009BA60000}"/>
    <cellStyle name="Normal 63 4 2 2 4 2" xfId="42603" xr:uid="{00000000-0005-0000-0000-00009CA60000}"/>
    <cellStyle name="Normal 63 4 2 2 5" xfId="42604" xr:uid="{00000000-0005-0000-0000-00009DA60000}"/>
    <cellStyle name="Normal 63 4 2 2_Lcc_inputs" xfId="42605" xr:uid="{00000000-0005-0000-0000-00009EA60000}"/>
    <cellStyle name="Normal 63 4 2 3" xfId="42606" xr:uid="{00000000-0005-0000-0000-00009FA60000}"/>
    <cellStyle name="Normal 63 4 2 3 2" xfId="42607" xr:uid="{00000000-0005-0000-0000-0000A0A60000}"/>
    <cellStyle name="Normal 63 4 2 3 2 2" xfId="42608" xr:uid="{00000000-0005-0000-0000-0000A1A60000}"/>
    <cellStyle name="Normal 63 4 2 3 2 3" xfId="42609" xr:uid="{00000000-0005-0000-0000-0000A2A60000}"/>
    <cellStyle name="Normal 63 4 2 3 3" xfId="42610" xr:uid="{00000000-0005-0000-0000-0000A3A60000}"/>
    <cellStyle name="Normal 63 4 2 3 4" xfId="42611" xr:uid="{00000000-0005-0000-0000-0000A4A60000}"/>
    <cellStyle name="Normal 63 4 2 3_Lcc_inputs" xfId="42612" xr:uid="{00000000-0005-0000-0000-0000A5A60000}"/>
    <cellStyle name="Normal 63 4 2 4" xfId="42613" xr:uid="{00000000-0005-0000-0000-0000A6A60000}"/>
    <cellStyle name="Normal 63 4 2 4 2" xfId="42614" xr:uid="{00000000-0005-0000-0000-0000A7A60000}"/>
    <cellStyle name="Normal 63 4 2 4 2 2" xfId="42615" xr:uid="{00000000-0005-0000-0000-0000A8A60000}"/>
    <cellStyle name="Normal 63 4 2 4 3" xfId="42616" xr:uid="{00000000-0005-0000-0000-0000A9A60000}"/>
    <cellStyle name="Normal 63 4 2 5" xfId="42617" xr:uid="{00000000-0005-0000-0000-0000AAA60000}"/>
    <cellStyle name="Normal 63 4 2 5 2" xfId="42618" xr:uid="{00000000-0005-0000-0000-0000ABA60000}"/>
    <cellStyle name="Normal 63 4 2 6" xfId="42619" xr:uid="{00000000-0005-0000-0000-0000ACA60000}"/>
    <cellStyle name="Normal 63 4 2 7" xfId="42620" xr:uid="{00000000-0005-0000-0000-0000ADA60000}"/>
    <cellStyle name="Normal 63 4 2 8" xfId="42621" xr:uid="{00000000-0005-0000-0000-0000AEA60000}"/>
    <cellStyle name="Normal 63 4 2_Lcc_inputs" xfId="42622" xr:uid="{00000000-0005-0000-0000-0000AFA60000}"/>
    <cellStyle name="Normal 63 4 3" xfId="42623" xr:uid="{00000000-0005-0000-0000-0000B0A60000}"/>
    <cellStyle name="Normal 63 4 3 2" xfId="42624" xr:uid="{00000000-0005-0000-0000-0000B1A60000}"/>
    <cellStyle name="Normal 63 4 3 2 2" xfId="42625" xr:uid="{00000000-0005-0000-0000-0000B2A60000}"/>
    <cellStyle name="Normal 63 4 3 2 2 2" xfId="42626" xr:uid="{00000000-0005-0000-0000-0000B3A60000}"/>
    <cellStyle name="Normal 63 4 3 2 3" xfId="42627" xr:uid="{00000000-0005-0000-0000-0000B4A60000}"/>
    <cellStyle name="Normal 63 4 3 3" xfId="42628" xr:uid="{00000000-0005-0000-0000-0000B5A60000}"/>
    <cellStyle name="Normal 63 4 3 3 2" xfId="42629" xr:uid="{00000000-0005-0000-0000-0000B6A60000}"/>
    <cellStyle name="Normal 63 4 3 3 2 2" xfId="42630" xr:uid="{00000000-0005-0000-0000-0000B7A60000}"/>
    <cellStyle name="Normal 63 4 3 3 3" xfId="42631" xr:uid="{00000000-0005-0000-0000-0000B8A60000}"/>
    <cellStyle name="Normal 63 4 3 4" xfId="42632" xr:uid="{00000000-0005-0000-0000-0000B9A60000}"/>
    <cellStyle name="Normal 63 4 3 4 2" xfId="42633" xr:uid="{00000000-0005-0000-0000-0000BAA60000}"/>
    <cellStyle name="Normal 63 4 3 5" xfId="42634" xr:uid="{00000000-0005-0000-0000-0000BBA60000}"/>
    <cellStyle name="Normal 63 4 3_Lcc_inputs" xfId="42635" xr:uid="{00000000-0005-0000-0000-0000BCA60000}"/>
    <cellStyle name="Normal 63 4 4" xfId="42636" xr:uid="{00000000-0005-0000-0000-0000BDA60000}"/>
    <cellStyle name="Normal 63 4 4 2" xfId="42637" xr:uid="{00000000-0005-0000-0000-0000BEA60000}"/>
    <cellStyle name="Normal 63 4 4 2 2" xfId="42638" xr:uid="{00000000-0005-0000-0000-0000BFA60000}"/>
    <cellStyle name="Normal 63 4 4 2 3" xfId="42639" xr:uid="{00000000-0005-0000-0000-0000C0A60000}"/>
    <cellStyle name="Normal 63 4 4 3" xfId="42640" xr:uid="{00000000-0005-0000-0000-0000C1A60000}"/>
    <cellStyle name="Normal 63 4 4 4" xfId="42641" xr:uid="{00000000-0005-0000-0000-0000C2A60000}"/>
    <cellStyle name="Normal 63 4 4_Lcc_inputs" xfId="42642" xr:uid="{00000000-0005-0000-0000-0000C3A60000}"/>
    <cellStyle name="Normal 63 4 5" xfId="42643" xr:uid="{00000000-0005-0000-0000-0000C4A60000}"/>
    <cellStyle name="Normal 63 4 5 2" xfId="42644" xr:uid="{00000000-0005-0000-0000-0000C5A60000}"/>
    <cellStyle name="Normal 63 4 5 2 2" xfId="42645" xr:uid="{00000000-0005-0000-0000-0000C6A60000}"/>
    <cellStyle name="Normal 63 4 5 3" xfId="42646" xr:uid="{00000000-0005-0000-0000-0000C7A60000}"/>
    <cellStyle name="Normal 63 4 6" xfId="42647" xr:uid="{00000000-0005-0000-0000-0000C8A60000}"/>
    <cellStyle name="Normal 63 4 6 2" xfId="42648" xr:uid="{00000000-0005-0000-0000-0000C9A60000}"/>
    <cellStyle name="Normal 63 4 7" xfId="42649" xr:uid="{00000000-0005-0000-0000-0000CAA60000}"/>
    <cellStyle name="Normal 63 4 8" xfId="42650" xr:uid="{00000000-0005-0000-0000-0000CBA60000}"/>
    <cellStyle name="Normal 63 4 9" xfId="42651" xr:uid="{00000000-0005-0000-0000-0000CCA60000}"/>
    <cellStyle name="Normal 63 4_Lcc_inputs" xfId="42652" xr:uid="{00000000-0005-0000-0000-0000CDA60000}"/>
    <cellStyle name="Normal 63 5" xfId="42653" xr:uid="{00000000-0005-0000-0000-0000CEA60000}"/>
    <cellStyle name="Normal 63 5 2" xfId="42654" xr:uid="{00000000-0005-0000-0000-0000CFA60000}"/>
    <cellStyle name="Normal 63 5 2 2" xfId="42655" xr:uid="{00000000-0005-0000-0000-0000D0A60000}"/>
    <cellStyle name="Normal 63 5 2 2 2" xfId="42656" xr:uid="{00000000-0005-0000-0000-0000D1A60000}"/>
    <cellStyle name="Normal 63 5 2 2 2 2" xfId="42657" xr:uid="{00000000-0005-0000-0000-0000D2A60000}"/>
    <cellStyle name="Normal 63 5 2 2 2 2 2" xfId="42658" xr:uid="{00000000-0005-0000-0000-0000D3A60000}"/>
    <cellStyle name="Normal 63 5 2 2 2 3" xfId="42659" xr:uid="{00000000-0005-0000-0000-0000D4A60000}"/>
    <cellStyle name="Normal 63 5 2 2 3" xfId="42660" xr:uid="{00000000-0005-0000-0000-0000D5A60000}"/>
    <cellStyle name="Normal 63 5 2 2 3 2" xfId="42661" xr:uid="{00000000-0005-0000-0000-0000D6A60000}"/>
    <cellStyle name="Normal 63 5 2 2 3 2 2" xfId="42662" xr:uid="{00000000-0005-0000-0000-0000D7A60000}"/>
    <cellStyle name="Normal 63 5 2 2 3 3" xfId="42663" xr:uid="{00000000-0005-0000-0000-0000D8A60000}"/>
    <cellStyle name="Normal 63 5 2 2 4" xfId="42664" xr:uid="{00000000-0005-0000-0000-0000D9A60000}"/>
    <cellStyle name="Normal 63 5 2 2 4 2" xfId="42665" xr:uid="{00000000-0005-0000-0000-0000DAA60000}"/>
    <cellStyle name="Normal 63 5 2 2 5" xfId="42666" xr:uid="{00000000-0005-0000-0000-0000DBA60000}"/>
    <cellStyle name="Normal 63 5 2 2_Lcc_inputs" xfId="42667" xr:uid="{00000000-0005-0000-0000-0000DCA60000}"/>
    <cellStyle name="Normal 63 5 2 3" xfId="42668" xr:uid="{00000000-0005-0000-0000-0000DDA60000}"/>
    <cellStyle name="Normal 63 5 2 3 2" xfId="42669" xr:uid="{00000000-0005-0000-0000-0000DEA60000}"/>
    <cellStyle name="Normal 63 5 2 3 2 2" xfId="42670" xr:uid="{00000000-0005-0000-0000-0000DFA60000}"/>
    <cellStyle name="Normal 63 5 2 3 2 3" xfId="42671" xr:uid="{00000000-0005-0000-0000-0000E0A60000}"/>
    <cellStyle name="Normal 63 5 2 3 3" xfId="42672" xr:uid="{00000000-0005-0000-0000-0000E1A60000}"/>
    <cellStyle name="Normal 63 5 2 3 4" xfId="42673" xr:uid="{00000000-0005-0000-0000-0000E2A60000}"/>
    <cellStyle name="Normal 63 5 2 3_Lcc_inputs" xfId="42674" xr:uid="{00000000-0005-0000-0000-0000E3A60000}"/>
    <cellStyle name="Normal 63 5 2 4" xfId="42675" xr:uid="{00000000-0005-0000-0000-0000E4A60000}"/>
    <cellStyle name="Normal 63 5 2 4 2" xfId="42676" xr:uid="{00000000-0005-0000-0000-0000E5A60000}"/>
    <cellStyle name="Normal 63 5 2 4 2 2" xfId="42677" xr:uid="{00000000-0005-0000-0000-0000E6A60000}"/>
    <cellStyle name="Normal 63 5 2 4 3" xfId="42678" xr:uid="{00000000-0005-0000-0000-0000E7A60000}"/>
    <cellStyle name="Normal 63 5 2 5" xfId="42679" xr:uid="{00000000-0005-0000-0000-0000E8A60000}"/>
    <cellStyle name="Normal 63 5 2 5 2" xfId="42680" xr:uid="{00000000-0005-0000-0000-0000E9A60000}"/>
    <cellStyle name="Normal 63 5 2 6" xfId="42681" xr:uid="{00000000-0005-0000-0000-0000EAA60000}"/>
    <cellStyle name="Normal 63 5 2 7" xfId="42682" xr:uid="{00000000-0005-0000-0000-0000EBA60000}"/>
    <cellStyle name="Normal 63 5 2 8" xfId="42683" xr:uid="{00000000-0005-0000-0000-0000ECA60000}"/>
    <cellStyle name="Normal 63 5 2_Lcc_inputs" xfId="42684" xr:uid="{00000000-0005-0000-0000-0000EDA60000}"/>
    <cellStyle name="Normal 63 5 3" xfId="42685" xr:uid="{00000000-0005-0000-0000-0000EEA60000}"/>
    <cellStyle name="Normal 63 5 3 2" xfId="42686" xr:uid="{00000000-0005-0000-0000-0000EFA60000}"/>
    <cellStyle name="Normal 63 5 3 2 2" xfId="42687" xr:uid="{00000000-0005-0000-0000-0000F0A60000}"/>
    <cellStyle name="Normal 63 5 3 2 2 2" xfId="42688" xr:uid="{00000000-0005-0000-0000-0000F1A60000}"/>
    <cellStyle name="Normal 63 5 3 2 3" xfId="42689" xr:uid="{00000000-0005-0000-0000-0000F2A60000}"/>
    <cellStyle name="Normal 63 5 3 3" xfId="42690" xr:uid="{00000000-0005-0000-0000-0000F3A60000}"/>
    <cellStyle name="Normal 63 5 3 3 2" xfId="42691" xr:uid="{00000000-0005-0000-0000-0000F4A60000}"/>
    <cellStyle name="Normal 63 5 3 3 2 2" xfId="42692" xr:uid="{00000000-0005-0000-0000-0000F5A60000}"/>
    <cellStyle name="Normal 63 5 3 3 3" xfId="42693" xr:uid="{00000000-0005-0000-0000-0000F6A60000}"/>
    <cellStyle name="Normal 63 5 3 4" xfId="42694" xr:uid="{00000000-0005-0000-0000-0000F7A60000}"/>
    <cellStyle name="Normal 63 5 3 4 2" xfId="42695" xr:uid="{00000000-0005-0000-0000-0000F8A60000}"/>
    <cellStyle name="Normal 63 5 3 5" xfId="42696" xr:uid="{00000000-0005-0000-0000-0000F9A60000}"/>
    <cellStyle name="Normal 63 5 3_Lcc_inputs" xfId="42697" xr:uid="{00000000-0005-0000-0000-0000FAA60000}"/>
    <cellStyle name="Normal 63 5 4" xfId="42698" xr:uid="{00000000-0005-0000-0000-0000FBA60000}"/>
    <cellStyle name="Normal 63 5 4 2" xfId="42699" xr:uid="{00000000-0005-0000-0000-0000FCA60000}"/>
    <cellStyle name="Normal 63 5 4 2 2" xfId="42700" xr:uid="{00000000-0005-0000-0000-0000FDA60000}"/>
    <cellStyle name="Normal 63 5 4 2 3" xfId="42701" xr:uid="{00000000-0005-0000-0000-0000FEA60000}"/>
    <cellStyle name="Normal 63 5 4 3" xfId="42702" xr:uid="{00000000-0005-0000-0000-0000FFA60000}"/>
    <cellStyle name="Normal 63 5 4 4" xfId="42703" xr:uid="{00000000-0005-0000-0000-000000A70000}"/>
    <cellStyle name="Normal 63 5 4_Lcc_inputs" xfId="42704" xr:uid="{00000000-0005-0000-0000-000001A70000}"/>
    <cellStyle name="Normal 63 5 5" xfId="42705" xr:uid="{00000000-0005-0000-0000-000002A70000}"/>
    <cellStyle name="Normal 63 5 5 2" xfId="42706" xr:uid="{00000000-0005-0000-0000-000003A70000}"/>
    <cellStyle name="Normal 63 5 5 2 2" xfId="42707" xr:uid="{00000000-0005-0000-0000-000004A70000}"/>
    <cellStyle name="Normal 63 5 5 3" xfId="42708" xr:uid="{00000000-0005-0000-0000-000005A70000}"/>
    <cellStyle name="Normal 63 5 6" xfId="42709" xr:uid="{00000000-0005-0000-0000-000006A70000}"/>
    <cellStyle name="Normal 63 5 6 2" xfId="42710" xr:uid="{00000000-0005-0000-0000-000007A70000}"/>
    <cellStyle name="Normal 63 5 7" xfId="42711" xr:uid="{00000000-0005-0000-0000-000008A70000}"/>
    <cellStyle name="Normal 63 5 8" xfId="42712" xr:uid="{00000000-0005-0000-0000-000009A70000}"/>
    <cellStyle name="Normal 63 5 9" xfId="42713" xr:uid="{00000000-0005-0000-0000-00000AA70000}"/>
    <cellStyle name="Normal 63 5_Lcc_inputs" xfId="42714" xr:uid="{00000000-0005-0000-0000-00000BA70000}"/>
    <cellStyle name="Normal 63 6" xfId="42715" xr:uid="{00000000-0005-0000-0000-00000CA70000}"/>
    <cellStyle name="Normal 63 6 2" xfId="42716" xr:uid="{00000000-0005-0000-0000-00000DA70000}"/>
    <cellStyle name="Normal 63 6 2 2" xfId="42717" xr:uid="{00000000-0005-0000-0000-00000EA70000}"/>
    <cellStyle name="Normal 63 6 2 2 2" xfId="42718" xr:uid="{00000000-0005-0000-0000-00000FA70000}"/>
    <cellStyle name="Normal 63 6 2 2 2 2" xfId="42719" xr:uid="{00000000-0005-0000-0000-000010A70000}"/>
    <cellStyle name="Normal 63 6 2 2 2 2 2" xfId="42720" xr:uid="{00000000-0005-0000-0000-000011A70000}"/>
    <cellStyle name="Normal 63 6 2 2 2 3" xfId="42721" xr:uid="{00000000-0005-0000-0000-000012A70000}"/>
    <cellStyle name="Normal 63 6 2 2 3" xfId="42722" xr:uid="{00000000-0005-0000-0000-000013A70000}"/>
    <cellStyle name="Normal 63 6 2 2 3 2" xfId="42723" xr:uid="{00000000-0005-0000-0000-000014A70000}"/>
    <cellStyle name="Normal 63 6 2 2 3 2 2" xfId="42724" xr:uid="{00000000-0005-0000-0000-000015A70000}"/>
    <cellStyle name="Normal 63 6 2 2 3 3" xfId="42725" xr:uid="{00000000-0005-0000-0000-000016A70000}"/>
    <cellStyle name="Normal 63 6 2 2 4" xfId="42726" xr:uid="{00000000-0005-0000-0000-000017A70000}"/>
    <cellStyle name="Normal 63 6 2 2 4 2" xfId="42727" xr:uid="{00000000-0005-0000-0000-000018A70000}"/>
    <cellStyle name="Normal 63 6 2 2 5" xfId="42728" xr:uid="{00000000-0005-0000-0000-000019A70000}"/>
    <cellStyle name="Normal 63 6 2 2_Lcc_inputs" xfId="42729" xr:uid="{00000000-0005-0000-0000-00001AA70000}"/>
    <cellStyle name="Normal 63 6 2 3" xfId="42730" xr:uid="{00000000-0005-0000-0000-00001BA70000}"/>
    <cellStyle name="Normal 63 6 2 3 2" xfId="42731" xr:uid="{00000000-0005-0000-0000-00001CA70000}"/>
    <cellStyle name="Normal 63 6 2 3 2 2" xfId="42732" xr:uid="{00000000-0005-0000-0000-00001DA70000}"/>
    <cellStyle name="Normal 63 6 2 3 2 3" xfId="42733" xr:uid="{00000000-0005-0000-0000-00001EA70000}"/>
    <cellStyle name="Normal 63 6 2 3 3" xfId="42734" xr:uid="{00000000-0005-0000-0000-00001FA70000}"/>
    <cellStyle name="Normal 63 6 2 3 4" xfId="42735" xr:uid="{00000000-0005-0000-0000-000020A70000}"/>
    <cellStyle name="Normal 63 6 2 3_Lcc_inputs" xfId="42736" xr:uid="{00000000-0005-0000-0000-000021A70000}"/>
    <cellStyle name="Normal 63 6 2 4" xfId="42737" xr:uid="{00000000-0005-0000-0000-000022A70000}"/>
    <cellStyle name="Normal 63 6 2 4 2" xfId="42738" xr:uid="{00000000-0005-0000-0000-000023A70000}"/>
    <cellStyle name="Normal 63 6 2 4 2 2" xfId="42739" xr:uid="{00000000-0005-0000-0000-000024A70000}"/>
    <cellStyle name="Normal 63 6 2 4 3" xfId="42740" xr:uid="{00000000-0005-0000-0000-000025A70000}"/>
    <cellStyle name="Normal 63 6 2 5" xfId="42741" xr:uid="{00000000-0005-0000-0000-000026A70000}"/>
    <cellStyle name="Normal 63 6 2 5 2" xfId="42742" xr:uid="{00000000-0005-0000-0000-000027A70000}"/>
    <cellStyle name="Normal 63 6 2 6" xfId="42743" xr:uid="{00000000-0005-0000-0000-000028A70000}"/>
    <cellStyle name="Normal 63 6 2 7" xfId="42744" xr:uid="{00000000-0005-0000-0000-000029A70000}"/>
    <cellStyle name="Normal 63 6 2 8" xfId="42745" xr:uid="{00000000-0005-0000-0000-00002AA70000}"/>
    <cellStyle name="Normal 63 6 2_Lcc_inputs" xfId="42746" xr:uid="{00000000-0005-0000-0000-00002BA70000}"/>
    <cellStyle name="Normal 63 6 3" xfId="42747" xr:uid="{00000000-0005-0000-0000-00002CA70000}"/>
    <cellStyle name="Normal 63 6 3 2" xfId="42748" xr:uid="{00000000-0005-0000-0000-00002DA70000}"/>
    <cellStyle name="Normal 63 6 3 2 2" xfId="42749" xr:uid="{00000000-0005-0000-0000-00002EA70000}"/>
    <cellStyle name="Normal 63 6 3 2 2 2" xfId="42750" xr:uid="{00000000-0005-0000-0000-00002FA70000}"/>
    <cellStyle name="Normal 63 6 3 2 3" xfId="42751" xr:uid="{00000000-0005-0000-0000-000030A70000}"/>
    <cellStyle name="Normal 63 6 3 3" xfId="42752" xr:uid="{00000000-0005-0000-0000-000031A70000}"/>
    <cellStyle name="Normal 63 6 3 3 2" xfId="42753" xr:uid="{00000000-0005-0000-0000-000032A70000}"/>
    <cellStyle name="Normal 63 6 3 3 2 2" xfId="42754" xr:uid="{00000000-0005-0000-0000-000033A70000}"/>
    <cellStyle name="Normal 63 6 3 3 3" xfId="42755" xr:uid="{00000000-0005-0000-0000-000034A70000}"/>
    <cellStyle name="Normal 63 6 3 4" xfId="42756" xr:uid="{00000000-0005-0000-0000-000035A70000}"/>
    <cellStyle name="Normal 63 6 3 4 2" xfId="42757" xr:uid="{00000000-0005-0000-0000-000036A70000}"/>
    <cellStyle name="Normal 63 6 3 5" xfId="42758" xr:uid="{00000000-0005-0000-0000-000037A70000}"/>
    <cellStyle name="Normal 63 6 3_Lcc_inputs" xfId="42759" xr:uid="{00000000-0005-0000-0000-000038A70000}"/>
    <cellStyle name="Normal 63 6 4" xfId="42760" xr:uid="{00000000-0005-0000-0000-000039A70000}"/>
    <cellStyle name="Normal 63 6 4 2" xfId="42761" xr:uid="{00000000-0005-0000-0000-00003AA70000}"/>
    <cellStyle name="Normal 63 6 4 2 2" xfId="42762" xr:uid="{00000000-0005-0000-0000-00003BA70000}"/>
    <cellStyle name="Normal 63 6 4 2 3" xfId="42763" xr:uid="{00000000-0005-0000-0000-00003CA70000}"/>
    <cellStyle name="Normal 63 6 4 3" xfId="42764" xr:uid="{00000000-0005-0000-0000-00003DA70000}"/>
    <cellStyle name="Normal 63 6 4 4" xfId="42765" xr:uid="{00000000-0005-0000-0000-00003EA70000}"/>
    <cellStyle name="Normal 63 6 4_Lcc_inputs" xfId="42766" xr:uid="{00000000-0005-0000-0000-00003FA70000}"/>
    <cellStyle name="Normal 63 6 5" xfId="42767" xr:uid="{00000000-0005-0000-0000-000040A70000}"/>
    <cellStyle name="Normal 63 6 5 2" xfId="42768" xr:uid="{00000000-0005-0000-0000-000041A70000}"/>
    <cellStyle name="Normal 63 6 5 2 2" xfId="42769" xr:uid="{00000000-0005-0000-0000-000042A70000}"/>
    <cellStyle name="Normal 63 6 5 3" xfId="42770" xr:uid="{00000000-0005-0000-0000-000043A70000}"/>
    <cellStyle name="Normal 63 6 6" xfId="42771" xr:uid="{00000000-0005-0000-0000-000044A70000}"/>
    <cellStyle name="Normal 63 6 6 2" xfId="42772" xr:uid="{00000000-0005-0000-0000-000045A70000}"/>
    <cellStyle name="Normal 63 6 7" xfId="42773" xr:uid="{00000000-0005-0000-0000-000046A70000}"/>
    <cellStyle name="Normal 63 6 8" xfId="42774" xr:uid="{00000000-0005-0000-0000-000047A70000}"/>
    <cellStyle name="Normal 63 6 9" xfId="42775" xr:uid="{00000000-0005-0000-0000-000048A70000}"/>
    <cellStyle name="Normal 63 6_Lcc_inputs" xfId="42776" xr:uid="{00000000-0005-0000-0000-000049A70000}"/>
    <cellStyle name="Normal 63 7" xfId="42777" xr:uid="{00000000-0005-0000-0000-00004AA70000}"/>
    <cellStyle name="Normal 63 7 2" xfId="42778" xr:uid="{00000000-0005-0000-0000-00004BA70000}"/>
    <cellStyle name="Normal 63 7 2 2" xfId="42779" xr:uid="{00000000-0005-0000-0000-00004CA70000}"/>
    <cellStyle name="Normal 63 7 2 2 2" xfId="42780" xr:uid="{00000000-0005-0000-0000-00004DA70000}"/>
    <cellStyle name="Normal 63 7 2 2 2 2" xfId="42781" xr:uid="{00000000-0005-0000-0000-00004EA70000}"/>
    <cellStyle name="Normal 63 7 2 2 2 2 2" xfId="42782" xr:uid="{00000000-0005-0000-0000-00004FA70000}"/>
    <cellStyle name="Normal 63 7 2 2 2 3" xfId="42783" xr:uid="{00000000-0005-0000-0000-000050A70000}"/>
    <cellStyle name="Normal 63 7 2 2 3" xfId="42784" xr:uid="{00000000-0005-0000-0000-000051A70000}"/>
    <cellStyle name="Normal 63 7 2 2 3 2" xfId="42785" xr:uid="{00000000-0005-0000-0000-000052A70000}"/>
    <cellStyle name="Normal 63 7 2 2 3 2 2" xfId="42786" xr:uid="{00000000-0005-0000-0000-000053A70000}"/>
    <cellStyle name="Normal 63 7 2 2 3 3" xfId="42787" xr:uid="{00000000-0005-0000-0000-000054A70000}"/>
    <cellStyle name="Normal 63 7 2 2 4" xfId="42788" xr:uid="{00000000-0005-0000-0000-000055A70000}"/>
    <cellStyle name="Normal 63 7 2 2 4 2" xfId="42789" xr:uid="{00000000-0005-0000-0000-000056A70000}"/>
    <cellStyle name="Normal 63 7 2 2 5" xfId="42790" xr:uid="{00000000-0005-0000-0000-000057A70000}"/>
    <cellStyle name="Normal 63 7 2 2_Lcc_inputs" xfId="42791" xr:uid="{00000000-0005-0000-0000-000058A70000}"/>
    <cellStyle name="Normal 63 7 2 3" xfId="42792" xr:uid="{00000000-0005-0000-0000-000059A70000}"/>
    <cellStyle name="Normal 63 7 2 3 2" xfId="42793" xr:uid="{00000000-0005-0000-0000-00005AA70000}"/>
    <cellStyle name="Normal 63 7 2 3 2 2" xfId="42794" xr:uid="{00000000-0005-0000-0000-00005BA70000}"/>
    <cellStyle name="Normal 63 7 2 3 2 3" xfId="42795" xr:uid="{00000000-0005-0000-0000-00005CA70000}"/>
    <cellStyle name="Normal 63 7 2 3 3" xfId="42796" xr:uid="{00000000-0005-0000-0000-00005DA70000}"/>
    <cellStyle name="Normal 63 7 2 3 4" xfId="42797" xr:uid="{00000000-0005-0000-0000-00005EA70000}"/>
    <cellStyle name="Normal 63 7 2 3_Lcc_inputs" xfId="42798" xr:uid="{00000000-0005-0000-0000-00005FA70000}"/>
    <cellStyle name="Normal 63 7 2 4" xfId="42799" xr:uid="{00000000-0005-0000-0000-000060A70000}"/>
    <cellStyle name="Normal 63 7 2 4 2" xfId="42800" xr:uid="{00000000-0005-0000-0000-000061A70000}"/>
    <cellStyle name="Normal 63 7 2 4 2 2" xfId="42801" xr:uid="{00000000-0005-0000-0000-000062A70000}"/>
    <cellStyle name="Normal 63 7 2 4 3" xfId="42802" xr:uid="{00000000-0005-0000-0000-000063A70000}"/>
    <cellStyle name="Normal 63 7 2 5" xfId="42803" xr:uid="{00000000-0005-0000-0000-000064A70000}"/>
    <cellStyle name="Normal 63 7 2 5 2" xfId="42804" xr:uid="{00000000-0005-0000-0000-000065A70000}"/>
    <cellStyle name="Normal 63 7 2 6" xfId="42805" xr:uid="{00000000-0005-0000-0000-000066A70000}"/>
    <cellStyle name="Normal 63 7 2 7" xfId="42806" xr:uid="{00000000-0005-0000-0000-000067A70000}"/>
    <cellStyle name="Normal 63 7 2 8" xfId="42807" xr:uid="{00000000-0005-0000-0000-000068A70000}"/>
    <cellStyle name="Normal 63 7 2_Lcc_inputs" xfId="42808" xr:uid="{00000000-0005-0000-0000-000069A70000}"/>
    <cellStyle name="Normal 63 7 3" xfId="42809" xr:uid="{00000000-0005-0000-0000-00006AA70000}"/>
    <cellStyle name="Normal 63 7 3 2" xfId="42810" xr:uid="{00000000-0005-0000-0000-00006BA70000}"/>
    <cellStyle name="Normal 63 7 3 2 2" xfId="42811" xr:uid="{00000000-0005-0000-0000-00006CA70000}"/>
    <cellStyle name="Normal 63 7 3 2 2 2" xfId="42812" xr:uid="{00000000-0005-0000-0000-00006DA70000}"/>
    <cellStyle name="Normal 63 7 3 2 3" xfId="42813" xr:uid="{00000000-0005-0000-0000-00006EA70000}"/>
    <cellStyle name="Normal 63 7 3 3" xfId="42814" xr:uid="{00000000-0005-0000-0000-00006FA70000}"/>
    <cellStyle name="Normal 63 7 3 3 2" xfId="42815" xr:uid="{00000000-0005-0000-0000-000070A70000}"/>
    <cellStyle name="Normal 63 7 3 3 2 2" xfId="42816" xr:uid="{00000000-0005-0000-0000-000071A70000}"/>
    <cellStyle name="Normal 63 7 3 3 3" xfId="42817" xr:uid="{00000000-0005-0000-0000-000072A70000}"/>
    <cellStyle name="Normal 63 7 3 4" xfId="42818" xr:uid="{00000000-0005-0000-0000-000073A70000}"/>
    <cellStyle name="Normal 63 7 3 4 2" xfId="42819" xr:uid="{00000000-0005-0000-0000-000074A70000}"/>
    <cellStyle name="Normal 63 7 3 5" xfId="42820" xr:uid="{00000000-0005-0000-0000-000075A70000}"/>
    <cellStyle name="Normal 63 7 3_Lcc_inputs" xfId="42821" xr:uid="{00000000-0005-0000-0000-000076A70000}"/>
    <cellStyle name="Normal 63 7 4" xfId="42822" xr:uid="{00000000-0005-0000-0000-000077A70000}"/>
    <cellStyle name="Normal 63 7 4 2" xfId="42823" xr:uid="{00000000-0005-0000-0000-000078A70000}"/>
    <cellStyle name="Normal 63 7 4 2 2" xfId="42824" xr:uid="{00000000-0005-0000-0000-000079A70000}"/>
    <cellStyle name="Normal 63 7 4 2 3" xfId="42825" xr:uid="{00000000-0005-0000-0000-00007AA70000}"/>
    <cellStyle name="Normal 63 7 4 3" xfId="42826" xr:uid="{00000000-0005-0000-0000-00007BA70000}"/>
    <cellStyle name="Normal 63 7 4 4" xfId="42827" xr:uid="{00000000-0005-0000-0000-00007CA70000}"/>
    <cellStyle name="Normal 63 7 4_Lcc_inputs" xfId="42828" xr:uid="{00000000-0005-0000-0000-00007DA70000}"/>
    <cellStyle name="Normal 63 7 5" xfId="42829" xr:uid="{00000000-0005-0000-0000-00007EA70000}"/>
    <cellStyle name="Normal 63 7 5 2" xfId="42830" xr:uid="{00000000-0005-0000-0000-00007FA70000}"/>
    <cellStyle name="Normal 63 7 5 2 2" xfId="42831" xr:uid="{00000000-0005-0000-0000-000080A70000}"/>
    <cellStyle name="Normal 63 7 5 3" xfId="42832" xr:uid="{00000000-0005-0000-0000-000081A70000}"/>
    <cellStyle name="Normal 63 7 6" xfId="42833" xr:uid="{00000000-0005-0000-0000-000082A70000}"/>
    <cellStyle name="Normal 63 7 6 2" xfId="42834" xr:uid="{00000000-0005-0000-0000-000083A70000}"/>
    <cellStyle name="Normal 63 7 7" xfId="42835" xr:uid="{00000000-0005-0000-0000-000084A70000}"/>
    <cellStyle name="Normal 63 7 8" xfId="42836" xr:uid="{00000000-0005-0000-0000-000085A70000}"/>
    <cellStyle name="Normal 63 7 9" xfId="42837" xr:uid="{00000000-0005-0000-0000-000086A70000}"/>
    <cellStyle name="Normal 63 7_Lcc_inputs" xfId="42838" xr:uid="{00000000-0005-0000-0000-000087A70000}"/>
    <cellStyle name="Normal 63 8" xfId="42839" xr:uid="{00000000-0005-0000-0000-000088A70000}"/>
    <cellStyle name="Normal 63 8 2" xfId="42840" xr:uid="{00000000-0005-0000-0000-000089A70000}"/>
    <cellStyle name="Normal 63 8 2 2" xfId="42841" xr:uid="{00000000-0005-0000-0000-00008AA70000}"/>
    <cellStyle name="Normal 63 8 2 2 2" xfId="42842" xr:uid="{00000000-0005-0000-0000-00008BA70000}"/>
    <cellStyle name="Normal 63 8 2 2 2 2" xfId="42843" xr:uid="{00000000-0005-0000-0000-00008CA70000}"/>
    <cellStyle name="Normal 63 8 2 2 3" xfId="42844" xr:uid="{00000000-0005-0000-0000-00008DA70000}"/>
    <cellStyle name="Normal 63 8 2 3" xfId="42845" xr:uid="{00000000-0005-0000-0000-00008EA70000}"/>
    <cellStyle name="Normal 63 8 2 3 2" xfId="42846" xr:uid="{00000000-0005-0000-0000-00008FA70000}"/>
    <cellStyle name="Normal 63 8 2 3 2 2" xfId="42847" xr:uid="{00000000-0005-0000-0000-000090A70000}"/>
    <cellStyle name="Normal 63 8 2 3 3" xfId="42848" xr:uid="{00000000-0005-0000-0000-000091A70000}"/>
    <cellStyle name="Normal 63 8 2 4" xfId="42849" xr:uid="{00000000-0005-0000-0000-000092A70000}"/>
    <cellStyle name="Normal 63 8 2 4 2" xfId="42850" xr:uid="{00000000-0005-0000-0000-000093A70000}"/>
    <cellStyle name="Normal 63 8 2 5" xfId="42851" xr:uid="{00000000-0005-0000-0000-000094A70000}"/>
    <cellStyle name="Normal 63 8 2_Lcc_inputs" xfId="42852" xr:uid="{00000000-0005-0000-0000-000095A70000}"/>
    <cellStyle name="Normal 63 8 3" xfId="42853" xr:uid="{00000000-0005-0000-0000-000096A70000}"/>
    <cellStyle name="Normal 63 8 3 2" xfId="42854" xr:uid="{00000000-0005-0000-0000-000097A70000}"/>
    <cellStyle name="Normal 63 8 3 2 2" xfId="42855" xr:uid="{00000000-0005-0000-0000-000098A70000}"/>
    <cellStyle name="Normal 63 8 3 2 3" xfId="42856" xr:uid="{00000000-0005-0000-0000-000099A70000}"/>
    <cellStyle name="Normal 63 8 3 3" xfId="42857" xr:uid="{00000000-0005-0000-0000-00009AA70000}"/>
    <cellStyle name="Normal 63 8 3 4" xfId="42858" xr:uid="{00000000-0005-0000-0000-00009BA70000}"/>
    <cellStyle name="Normal 63 8 3_Lcc_inputs" xfId="42859" xr:uid="{00000000-0005-0000-0000-00009CA70000}"/>
    <cellStyle name="Normal 63 8 4" xfId="42860" xr:uid="{00000000-0005-0000-0000-00009DA70000}"/>
    <cellStyle name="Normal 63 8 4 2" xfId="42861" xr:uid="{00000000-0005-0000-0000-00009EA70000}"/>
    <cellStyle name="Normal 63 8 4 2 2" xfId="42862" xr:uid="{00000000-0005-0000-0000-00009FA70000}"/>
    <cellStyle name="Normal 63 8 4 3" xfId="42863" xr:uid="{00000000-0005-0000-0000-0000A0A70000}"/>
    <cellStyle name="Normal 63 8 5" xfId="42864" xr:uid="{00000000-0005-0000-0000-0000A1A70000}"/>
    <cellStyle name="Normal 63 8 5 2" xfId="42865" xr:uid="{00000000-0005-0000-0000-0000A2A70000}"/>
    <cellStyle name="Normal 63 8 6" xfId="42866" xr:uid="{00000000-0005-0000-0000-0000A3A70000}"/>
    <cellStyle name="Normal 63 8 7" xfId="42867" xr:uid="{00000000-0005-0000-0000-0000A4A70000}"/>
    <cellStyle name="Normal 63 8 8" xfId="42868" xr:uid="{00000000-0005-0000-0000-0000A5A70000}"/>
    <cellStyle name="Normal 63 8_Lcc_inputs" xfId="42869" xr:uid="{00000000-0005-0000-0000-0000A6A70000}"/>
    <cellStyle name="Normal 63 9" xfId="42870" xr:uid="{00000000-0005-0000-0000-0000A7A70000}"/>
    <cellStyle name="Normal 63 9 2" xfId="42871" xr:uid="{00000000-0005-0000-0000-0000A8A70000}"/>
    <cellStyle name="Normal 63 9 2 2" xfId="42872" xr:uid="{00000000-0005-0000-0000-0000A9A70000}"/>
    <cellStyle name="Normal 63 9 2 2 2" xfId="42873" xr:uid="{00000000-0005-0000-0000-0000AAA70000}"/>
    <cellStyle name="Normal 63 9 2 2 2 2" xfId="42874" xr:uid="{00000000-0005-0000-0000-0000ABA70000}"/>
    <cellStyle name="Normal 63 9 2 2 3" xfId="42875" xr:uid="{00000000-0005-0000-0000-0000ACA70000}"/>
    <cellStyle name="Normal 63 9 2 3" xfId="42876" xr:uid="{00000000-0005-0000-0000-0000ADA70000}"/>
    <cellStyle name="Normal 63 9 2 3 2" xfId="42877" xr:uid="{00000000-0005-0000-0000-0000AEA70000}"/>
    <cellStyle name="Normal 63 9 2 3 2 2" xfId="42878" xr:uid="{00000000-0005-0000-0000-0000AFA70000}"/>
    <cellStyle name="Normal 63 9 2 3 3" xfId="42879" xr:uid="{00000000-0005-0000-0000-0000B0A70000}"/>
    <cellStyle name="Normal 63 9 2 4" xfId="42880" xr:uid="{00000000-0005-0000-0000-0000B1A70000}"/>
    <cellStyle name="Normal 63 9 2 4 2" xfId="42881" xr:uid="{00000000-0005-0000-0000-0000B2A70000}"/>
    <cellStyle name="Normal 63 9 2 5" xfId="42882" xr:uid="{00000000-0005-0000-0000-0000B3A70000}"/>
    <cellStyle name="Normal 63 9 2_Lcc_inputs" xfId="42883" xr:uid="{00000000-0005-0000-0000-0000B4A70000}"/>
    <cellStyle name="Normal 63 9 3" xfId="42884" xr:uid="{00000000-0005-0000-0000-0000B5A70000}"/>
    <cellStyle name="Normal 63 9 3 2" xfId="42885" xr:uid="{00000000-0005-0000-0000-0000B6A70000}"/>
    <cellStyle name="Normal 63 9 3 2 2" xfId="42886" xr:uid="{00000000-0005-0000-0000-0000B7A70000}"/>
    <cellStyle name="Normal 63 9 3 2 3" xfId="42887" xr:uid="{00000000-0005-0000-0000-0000B8A70000}"/>
    <cellStyle name="Normal 63 9 3 3" xfId="42888" xr:uid="{00000000-0005-0000-0000-0000B9A70000}"/>
    <cellStyle name="Normal 63 9 3 4" xfId="42889" xr:uid="{00000000-0005-0000-0000-0000BAA70000}"/>
    <cellStyle name="Normal 63 9 3_Lcc_inputs" xfId="42890" xr:uid="{00000000-0005-0000-0000-0000BBA70000}"/>
    <cellStyle name="Normal 63 9 4" xfId="42891" xr:uid="{00000000-0005-0000-0000-0000BCA70000}"/>
    <cellStyle name="Normal 63 9 4 2" xfId="42892" xr:uid="{00000000-0005-0000-0000-0000BDA70000}"/>
    <cellStyle name="Normal 63 9 4 2 2" xfId="42893" xr:uid="{00000000-0005-0000-0000-0000BEA70000}"/>
    <cellStyle name="Normal 63 9 4 3" xfId="42894" xr:uid="{00000000-0005-0000-0000-0000BFA70000}"/>
    <cellStyle name="Normal 63 9 5" xfId="42895" xr:uid="{00000000-0005-0000-0000-0000C0A70000}"/>
    <cellStyle name="Normal 63 9 5 2" xfId="42896" xr:uid="{00000000-0005-0000-0000-0000C1A70000}"/>
    <cellStyle name="Normal 63 9 6" xfId="42897" xr:uid="{00000000-0005-0000-0000-0000C2A70000}"/>
    <cellStyle name="Normal 63 9 7" xfId="42898" xr:uid="{00000000-0005-0000-0000-0000C3A70000}"/>
    <cellStyle name="Normal 63 9 8" xfId="42899" xr:uid="{00000000-0005-0000-0000-0000C4A70000}"/>
    <cellStyle name="Normal 63 9_Lcc_inputs" xfId="42900" xr:uid="{00000000-0005-0000-0000-0000C5A70000}"/>
    <cellStyle name="Normal 63_Lcc_inputs" xfId="42901" xr:uid="{00000000-0005-0000-0000-0000C6A70000}"/>
    <cellStyle name="Normal 64" xfId="42902" xr:uid="{00000000-0005-0000-0000-0000C7A70000}"/>
    <cellStyle name="Normal 64 10" xfId="42903" xr:uid="{00000000-0005-0000-0000-0000C8A70000}"/>
    <cellStyle name="Normal 64 10 2" xfId="42904" xr:uid="{00000000-0005-0000-0000-0000C9A70000}"/>
    <cellStyle name="Normal 64 11" xfId="42905" xr:uid="{00000000-0005-0000-0000-0000CAA70000}"/>
    <cellStyle name="Normal 64 12" xfId="42906" xr:uid="{00000000-0005-0000-0000-0000CBA70000}"/>
    <cellStyle name="Normal 64 13" xfId="42907" xr:uid="{00000000-0005-0000-0000-0000CCA70000}"/>
    <cellStyle name="Normal 64 2" xfId="42908" xr:uid="{00000000-0005-0000-0000-0000CDA70000}"/>
    <cellStyle name="Normal 64 3" xfId="42909" xr:uid="{00000000-0005-0000-0000-0000CEA70000}"/>
    <cellStyle name="Normal 64 3 2" xfId="42910" xr:uid="{00000000-0005-0000-0000-0000CFA70000}"/>
    <cellStyle name="Normal 64 3 3" xfId="42911" xr:uid="{00000000-0005-0000-0000-0000D0A70000}"/>
    <cellStyle name="Normal 64 4" xfId="42912" xr:uid="{00000000-0005-0000-0000-0000D1A70000}"/>
    <cellStyle name="Normal 64 4 2" xfId="42913" xr:uid="{00000000-0005-0000-0000-0000D2A70000}"/>
    <cellStyle name="Normal 64 4 2 2" xfId="42914" xr:uid="{00000000-0005-0000-0000-0000D3A70000}"/>
    <cellStyle name="Normal 64 4 2 2 2" xfId="42915" xr:uid="{00000000-0005-0000-0000-0000D4A70000}"/>
    <cellStyle name="Normal 64 4 2 2 2 2" xfId="42916" xr:uid="{00000000-0005-0000-0000-0000D5A70000}"/>
    <cellStyle name="Normal 64 4 2 2 3" xfId="42917" xr:uid="{00000000-0005-0000-0000-0000D6A70000}"/>
    <cellStyle name="Normal 64 4 2 3" xfId="42918" xr:uid="{00000000-0005-0000-0000-0000D7A70000}"/>
    <cellStyle name="Normal 64 4 2 3 2" xfId="42919" xr:uid="{00000000-0005-0000-0000-0000D8A70000}"/>
    <cellStyle name="Normal 64 4 2 3 2 2" xfId="42920" xr:uid="{00000000-0005-0000-0000-0000D9A70000}"/>
    <cellStyle name="Normal 64 4 2 3 3" xfId="42921" xr:uid="{00000000-0005-0000-0000-0000DAA70000}"/>
    <cellStyle name="Normal 64 4 2 4" xfId="42922" xr:uid="{00000000-0005-0000-0000-0000DBA70000}"/>
    <cellStyle name="Normal 64 4 2 4 2" xfId="42923" xr:uid="{00000000-0005-0000-0000-0000DCA70000}"/>
    <cellStyle name="Normal 64 4 2 5" xfId="42924" xr:uid="{00000000-0005-0000-0000-0000DDA70000}"/>
    <cellStyle name="Normal 64 4 2_Lcc_inputs" xfId="42925" xr:uid="{00000000-0005-0000-0000-0000DEA70000}"/>
    <cellStyle name="Normal 64 4 3" xfId="42926" xr:uid="{00000000-0005-0000-0000-0000DFA70000}"/>
    <cellStyle name="Normal 64 4 3 2" xfId="42927" xr:uid="{00000000-0005-0000-0000-0000E0A70000}"/>
    <cellStyle name="Normal 64 4 3 2 2" xfId="42928" xr:uid="{00000000-0005-0000-0000-0000E1A70000}"/>
    <cellStyle name="Normal 64 4 3 2 3" xfId="42929" xr:uid="{00000000-0005-0000-0000-0000E2A70000}"/>
    <cellStyle name="Normal 64 4 3 3" xfId="42930" xr:uid="{00000000-0005-0000-0000-0000E3A70000}"/>
    <cellStyle name="Normal 64 4 3 4" xfId="42931" xr:uid="{00000000-0005-0000-0000-0000E4A70000}"/>
    <cellStyle name="Normal 64 4 3_Lcc_inputs" xfId="42932" xr:uid="{00000000-0005-0000-0000-0000E5A70000}"/>
    <cellStyle name="Normal 64 4 4" xfId="42933" xr:uid="{00000000-0005-0000-0000-0000E6A70000}"/>
    <cellStyle name="Normal 64 4 4 2" xfId="42934" xr:uid="{00000000-0005-0000-0000-0000E7A70000}"/>
    <cellStyle name="Normal 64 4 4 2 2" xfId="42935" xr:uid="{00000000-0005-0000-0000-0000E8A70000}"/>
    <cellStyle name="Normal 64 4 4 3" xfId="42936" xr:uid="{00000000-0005-0000-0000-0000E9A70000}"/>
    <cellStyle name="Normal 64 4 5" xfId="42937" xr:uid="{00000000-0005-0000-0000-0000EAA70000}"/>
    <cellStyle name="Normal 64 4 5 2" xfId="42938" xr:uid="{00000000-0005-0000-0000-0000EBA70000}"/>
    <cellStyle name="Normal 64 4 6" xfId="42939" xr:uid="{00000000-0005-0000-0000-0000ECA70000}"/>
    <cellStyle name="Normal 64 4 7" xfId="42940" xr:uid="{00000000-0005-0000-0000-0000EDA70000}"/>
    <cellStyle name="Normal 64 4 8" xfId="42941" xr:uid="{00000000-0005-0000-0000-0000EEA70000}"/>
    <cellStyle name="Normal 64 4_Lcc_inputs" xfId="42942" xr:uid="{00000000-0005-0000-0000-0000EFA70000}"/>
    <cellStyle name="Normal 64 5" xfId="42943" xr:uid="{00000000-0005-0000-0000-0000F0A70000}"/>
    <cellStyle name="Normal 64 5 2" xfId="42944" xr:uid="{00000000-0005-0000-0000-0000F1A70000}"/>
    <cellStyle name="Normal 64 5 2 2" xfId="42945" xr:uid="{00000000-0005-0000-0000-0000F2A70000}"/>
    <cellStyle name="Normal 64 5 2 2 2" xfId="42946" xr:uid="{00000000-0005-0000-0000-0000F3A70000}"/>
    <cellStyle name="Normal 64 5 2 2 3" xfId="42947" xr:uid="{00000000-0005-0000-0000-0000F4A70000}"/>
    <cellStyle name="Normal 64 5 2 3" xfId="42948" xr:uid="{00000000-0005-0000-0000-0000F5A70000}"/>
    <cellStyle name="Normal 64 5 2 4" xfId="42949" xr:uid="{00000000-0005-0000-0000-0000F6A70000}"/>
    <cellStyle name="Normal 64 5 2_Lcc_inputs" xfId="42950" xr:uid="{00000000-0005-0000-0000-0000F7A70000}"/>
    <cellStyle name="Normal 64 5 3" xfId="42951" xr:uid="{00000000-0005-0000-0000-0000F8A70000}"/>
    <cellStyle name="Normal 64 5 3 2" xfId="42952" xr:uid="{00000000-0005-0000-0000-0000F9A70000}"/>
    <cellStyle name="Normal 64 5 3 2 2" xfId="42953" xr:uid="{00000000-0005-0000-0000-0000FAA70000}"/>
    <cellStyle name="Normal 64 5 3 3" xfId="42954" xr:uid="{00000000-0005-0000-0000-0000FBA70000}"/>
    <cellStyle name="Normal 64 5 4" xfId="42955" xr:uid="{00000000-0005-0000-0000-0000FCA70000}"/>
    <cellStyle name="Normal 64 5 4 2" xfId="42956" xr:uid="{00000000-0005-0000-0000-0000FDA70000}"/>
    <cellStyle name="Normal 64 5 5" xfId="42957" xr:uid="{00000000-0005-0000-0000-0000FEA70000}"/>
    <cellStyle name="Normal 64 6" xfId="42958" xr:uid="{00000000-0005-0000-0000-0000FFA70000}"/>
    <cellStyle name="Normal 64 6 2" xfId="42959" xr:uid="{00000000-0005-0000-0000-000000A80000}"/>
    <cellStyle name="Normal 64 7" xfId="42960" xr:uid="{00000000-0005-0000-0000-000001A80000}"/>
    <cellStyle name="Normal 64 7 2" xfId="42961" xr:uid="{00000000-0005-0000-0000-000002A80000}"/>
    <cellStyle name="Normal 64 7 2 2" xfId="42962" xr:uid="{00000000-0005-0000-0000-000003A80000}"/>
    <cellStyle name="Normal 64 7 2 2 2" xfId="42963" xr:uid="{00000000-0005-0000-0000-000004A80000}"/>
    <cellStyle name="Normal 64 7 2 3" xfId="42964" xr:uid="{00000000-0005-0000-0000-000005A80000}"/>
    <cellStyle name="Normal 64 7 3" xfId="42965" xr:uid="{00000000-0005-0000-0000-000006A80000}"/>
    <cellStyle name="Normal 64 7 3 2" xfId="42966" xr:uid="{00000000-0005-0000-0000-000007A80000}"/>
    <cellStyle name="Normal 64 7 4" xfId="42967" xr:uid="{00000000-0005-0000-0000-000008A80000}"/>
    <cellStyle name="Normal 64 7_Lcc_inputs" xfId="42968" xr:uid="{00000000-0005-0000-0000-000009A80000}"/>
    <cellStyle name="Normal 64 8" xfId="42969" xr:uid="{00000000-0005-0000-0000-00000AA80000}"/>
    <cellStyle name="Normal 64 8 2" xfId="42970" xr:uid="{00000000-0005-0000-0000-00000BA80000}"/>
    <cellStyle name="Normal 64 8 2 2" xfId="42971" xr:uid="{00000000-0005-0000-0000-00000CA80000}"/>
    <cellStyle name="Normal 64 8 3" xfId="42972" xr:uid="{00000000-0005-0000-0000-00000DA80000}"/>
    <cellStyle name="Normal 64 9" xfId="42973" xr:uid="{00000000-0005-0000-0000-00000EA80000}"/>
    <cellStyle name="Normal 64 9 2" xfId="42974" xr:uid="{00000000-0005-0000-0000-00000FA80000}"/>
    <cellStyle name="Normal 64 9 3" xfId="42975" xr:uid="{00000000-0005-0000-0000-000010A80000}"/>
    <cellStyle name="Normal 64_Lcc_inputs" xfId="42976" xr:uid="{00000000-0005-0000-0000-000011A80000}"/>
    <cellStyle name="Normal 65" xfId="42977" xr:uid="{00000000-0005-0000-0000-000012A80000}"/>
    <cellStyle name="Normal 65 10" xfId="42978" xr:uid="{00000000-0005-0000-0000-000013A80000}"/>
    <cellStyle name="Normal 65 10 2" xfId="42979" xr:uid="{00000000-0005-0000-0000-000014A80000}"/>
    <cellStyle name="Normal 65 10 2 2" xfId="42980" xr:uid="{00000000-0005-0000-0000-000015A80000}"/>
    <cellStyle name="Normal 65 10 2 2 2" xfId="42981" xr:uid="{00000000-0005-0000-0000-000016A80000}"/>
    <cellStyle name="Normal 65 10 2 2 3" xfId="42982" xr:uid="{00000000-0005-0000-0000-000017A80000}"/>
    <cellStyle name="Normal 65 10 2 3" xfId="42983" xr:uid="{00000000-0005-0000-0000-000018A80000}"/>
    <cellStyle name="Normal 65 10 2 4" xfId="42984" xr:uid="{00000000-0005-0000-0000-000019A80000}"/>
    <cellStyle name="Normal 65 10 2_Lcc_inputs" xfId="42985" xr:uid="{00000000-0005-0000-0000-00001AA80000}"/>
    <cellStyle name="Normal 65 10 3" xfId="42986" xr:uid="{00000000-0005-0000-0000-00001BA80000}"/>
    <cellStyle name="Normal 65 10 3 2" xfId="42987" xr:uid="{00000000-0005-0000-0000-00001CA80000}"/>
    <cellStyle name="Normal 65 10 3 2 2" xfId="42988" xr:uid="{00000000-0005-0000-0000-00001DA80000}"/>
    <cellStyle name="Normal 65 10 3 3" xfId="42989" xr:uid="{00000000-0005-0000-0000-00001EA80000}"/>
    <cellStyle name="Normal 65 10 4" xfId="42990" xr:uid="{00000000-0005-0000-0000-00001FA80000}"/>
    <cellStyle name="Normal 65 10 4 2" xfId="42991" xr:uid="{00000000-0005-0000-0000-000020A80000}"/>
    <cellStyle name="Normal 65 10 5" xfId="42992" xr:uid="{00000000-0005-0000-0000-000021A80000}"/>
    <cellStyle name="Normal 65 10 6" xfId="42993" xr:uid="{00000000-0005-0000-0000-000022A80000}"/>
    <cellStyle name="Normal 65 10 7" xfId="42994" xr:uid="{00000000-0005-0000-0000-000023A80000}"/>
    <cellStyle name="Normal 65 10_Lcc_inputs" xfId="42995" xr:uid="{00000000-0005-0000-0000-000024A80000}"/>
    <cellStyle name="Normal 65 11" xfId="42996" xr:uid="{00000000-0005-0000-0000-000025A80000}"/>
    <cellStyle name="Normal 65 11 2" xfId="42997" xr:uid="{00000000-0005-0000-0000-000026A80000}"/>
    <cellStyle name="Normal 65 11 2 2" xfId="42998" xr:uid="{00000000-0005-0000-0000-000027A80000}"/>
    <cellStyle name="Normal 65 11 2 3" xfId="42999" xr:uid="{00000000-0005-0000-0000-000028A80000}"/>
    <cellStyle name="Normal 65 11 3" xfId="43000" xr:uid="{00000000-0005-0000-0000-000029A80000}"/>
    <cellStyle name="Normal 65 11 3 2" xfId="43001" xr:uid="{00000000-0005-0000-0000-00002AA80000}"/>
    <cellStyle name="Normal 65 11 4" xfId="43002" xr:uid="{00000000-0005-0000-0000-00002BA80000}"/>
    <cellStyle name="Normal 65 11 5" xfId="43003" xr:uid="{00000000-0005-0000-0000-00002CA80000}"/>
    <cellStyle name="Normal 65 11_Lcc_inputs" xfId="43004" xr:uid="{00000000-0005-0000-0000-00002DA80000}"/>
    <cellStyle name="Normal 65 12" xfId="43005" xr:uid="{00000000-0005-0000-0000-00002EA80000}"/>
    <cellStyle name="Normal 65 12 2" xfId="43006" xr:uid="{00000000-0005-0000-0000-00002FA80000}"/>
    <cellStyle name="Normal 65 12 2 2" xfId="43007" xr:uid="{00000000-0005-0000-0000-000030A80000}"/>
    <cellStyle name="Normal 65 12 2 3" xfId="43008" xr:uid="{00000000-0005-0000-0000-000031A80000}"/>
    <cellStyle name="Normal 65 12 3" xfId="43009" xr:uid="{00000000-0005-0000-0000-000032A80000}"/>
    <cellStyle name="Normal 65 12 4" xfId="43010" xr:uid="{00000000-0005-0000-0000-000033A80000}"/>
    <cellStyle name="Normal 65 12_Lcc_inputs" xfId="43011" xr:uid="{00000000-0005-0000-0000-000034A80000}"/>
    <cellStyle name="Normal 65 13" xfId="43012" xr:uid="{00000000-0005-0000-0000-000035A80000}"/>
    <cellStyle name="Normal 65 13 2" xfId="43013" xr:uid="{00000000-0005-0000-0000-000036A80000}"/>
    <cellStyle name="Normal 65 13 3" xfId="43014" xr:uid="{00000000-0005-0000-0000-000037A80000}"/>
    <cellStyle name="Normal 65 14" xfId="43015" xr:uid="{00000000-0005-0000-0000-000038A80000}"/>
    <cellStyle name="Normal 65 14 2" xfId="43016" xr:uid="{00000000-0005-0000-0000-000039A80000}"/>
    <cellStyle name="Normal 65 15" xfId="43017" xr:uid="{00000000-0005-0000-0000-00003AA80000}"/>
    <cellStyle name="Normal 65 16" xfId="43018" xr:uid="{00000000-0005-0000-0000-00003BA80000}"/>
    <cellStyle name="Normal 65 2" xfId="43019" xr:uid="{00000000-0005-0000-0000-00003CA80000}"/>
    <cellStyle name="Normal 65 2 10" xfId="43020" xr:uid="{00000000-0005-0000-0000-00003DA80000}"/>
    <cellStyle name="Normal 65 2 2" xfId="43021" xr:uid="{00000000-0005-0000-0000-00003EA80000}"/>
    <cellStyle name="Normal 65 2 2 2" xfId="43022" xr:uid="{00000000-0005-0000-0000-00003FA80000}"/>
    <cellStyle name="Normal 65 2 2 2 2" xfId="43023" xr:uid="{00000000-0005-0000-0000-000040A80000}"/>
    <cellStyle name="Normal 65 2 2 2 2 2" xfId="43024" xr:uid="{00000000-0005-0000-0000-000041A80000}"/>
    <cellStyle name="Normal 65 2 2 2 2 2 2" xfId="43025" xr:uid="{00000000-0005-0000-0000-000042A80000}"/>
    <cellStyle name="Normal 65 2 2 2 2 3" xfId="43026" xr:uid="{00000000-0005-0000-0000-000043A80000}"/>
    <cellStyle name="Normal 65 2 2 2 3" xfId="43027" xr:uid="{00000000-0005-0000-0000-000044A80000}"/>
    <cellStyle name="Normal 65 2 2 2 3 2" xfId="43028" xr:uid="{00000000-0005-0000-0000-000045A80000}"/>
    <cellStyle name="Normal 65 2 2 2 3 2 2" xfId="43029" xr:uid="{00000000-0005-0000-0000-000046A80000}"/>
    <cellStyle name="Normal 65 2 2 2 3 3" xfId="43030" xr:uid="{00000000-0005-0000-0000-000047A80000}"/>
    <cellStyle name="Normal 65 2 2 2 4" xfId="43031" xr:uid="{00000000-0005-0000-0000-000048A80000}"/>
    <cellStyle name="Normal 65 2 2 2 4 2" xfId="43032" xr:uid="{00000000-0005-0000-0000-000049A80000}"/>
    <cellStyle name="Normal 65 2 2 2 5" xfId="43033" xr:uid="{00000000-0005-0000-0000-00004AA80000}"/>
    <cellStyle name="Normal 65 2 2 2_Lcc_inputs" xfId="43034" xr:uid="{00000000-0005-0000-0000-00004BA80000}"/>
    <cellStyle name="Normal 65 2 2 3" xfId="43035" xr:uid="{00000000-0005-0000-0000-00004CA80000}"/>
    <cellStyle name="Normal 65 2 2 3 2" xfId="43036" xr:uid="{00000000-0005-0000-0000-00004DA80000}"/>
    <cellStyle name="Normal 65 2 2 3 2 2" xfId="43037" xr:uid="{00000000-0005-0000-0000-00004EA80000}"/>
    <cellStyle name="Normal 65 2 2 3 2 3" xfId="43038" xr:uid="{00000000-0005-0000-0000-00004FA80000}"/>
    <cellStyle name="Normal 65 2 2 3 3" xfId="43039" xr:uid="{00000000-0005-0000-0000-000050A80000}"/>
    <cellStyle name="Normal 65 2 2 3 4" xfId="43040" xr:uid="{00000000-0005-0000-0000-000051A80000}"/>
    <cellStyle name="Normal 65 2 2 3_Lcc_inputs" xfId="43041" xr:uid="{00000000-0005-0000-0000-000052A80000}"/>
    <cellStyle name="Normal 65 2 2 4" xfId="43042" xr:uid="{00000000-0005-0000-0000-000053A80000}"/>
    <cellStyle name="Normal 65 2 2 4 2" xfId="43043" xr:uid="{00000000-0005-0000-0000-000054A80000}"/>
    <cellStyle name="Normal 65 2 2 4 2 2" xfId="43044" xr:uid="{00000000-0005-0000-0000-000055A80000}"/>
    <cellStyle name="Normal 65 2 2 4 3" xfId="43045" xr:uid="{00000000-0005-0000-0000-000056A80000}"/>
    <cellStyle name="Normal 65 2 2 5" xfId="43046" xr:uid="{00000000-0005-0000-0000-000057A80000}"/>
    <cellStyle name="Normal 65 2 2 5 2" xfId="43047" xr:uid="{00000000-0005-0000-0000-000058A80000}"/>
    <cellStyle name="Normal 65 2 2 6" xfId="43048" xr:uid="{00000000-0005-0000-0000-000059A80000}"/>
    <cellStyle name="Normal 65 2 2 7" xfId="43049" xr:uid="{00000000-0005-0000-0000-00005AA80000}"/>
    <cellStyle name="Normal 65 2 2 8" xfId="43050" xr:uid="{00000000-0005-0000-0000-00005BA80000}"/>
    <cellStyle name="Normal 65 2 2_Lcc_inputs" xfId="43051" xr:uid="{00000000-0005-0000-0000-00005CA80000}"/>
    <cellStyle name="Normal 65 2 3" xfId="43052" xr:uid="{00000000-0005-0000-0000-00005DA80000}"/>
    <cellStyle name="Normal 65 2 3 2" xfId="43053" xr:uid="{00000000-0005-0000-0000-00005EA80000}"/>
    <cellStyle name="Normal 65 2 3 2 2" xfId="43054" xr:uid="{00000000-0005-0000-0000-00005FA80000}"/>
    <cellStyle name="Normal 65 2 3 2 2 2" xfId="43055" xr:uid="{00000000-0005-0000-0000-000060A80000}"/>
    <cellStyle name="Normal 65 2 3 2 2 3" xfId="43056" xr:uid="{00000000-0005-0000-0000-000061A80000}"/>
    <cellStyle name="Normal 65 2 3 2 3" xfId="43057" xr:uid="{00000000-0005-0000-0000-000062A80000}"/>
    <cellStyle name="Normal 65 2 3 2 4" xfId="43058" xr:uid="{00000000-0005-0000-0000-000063A80000}"/>
    <cellStyle name="Normal 65 2 3 2_Lcc_inputs" xfId="43059" xr:uid="{00000000-0005-0000-0000-000064A80000}"/>
    <cellStyle name="Normal 65 2 3 3" xfId="43060" xr:uid="{00000000-0005-0000-0000-000065A80000}"/>
    <cellStyle name="Normal 65 2 3 3 2" xfId="43061" xr:uid="{00000000-0005-0000-0000-000066A80000}"/>
    <cellStyle name="Normal 65 2 3 3 2 2" xfId="43062" xr:uid="{00000000-0005-0000-0000-000067A80000}"/>
    <cellStyle name="Normal 65 2 3 3 3" xfId="43063" xr:uid="{00000000-0005-0000-0000-000068A80000}"/>
    <cellStyle name="Normal 65 2 3 4" xfId="43064" xr:uid="{00000000-0005-0000-0000-000069A80000}"/>
    <cellStyle name="Normal 65 2 3 4 2" xfId="43065" xr:uid="{00000000-0005-0000-0000-00006AA80000}"/>
    <cellStyle name="Normal 65 2 3 5" xfId="43066" xr:uid="{00000000-0005-0000-0000-00006BA80000}"/>
    <cellStyle name="Normal 65 2 3 6" xfId="43067" xr:uid="{00000000-0005-0000-0000-00006CA80000}"/>
    <cellStyle name="Normal 65 2 3 7" xfId="43068" xr:uid="{00000000-0005-0000-0000-00006DA80000}"/>
    <cellStyle name="Normal 65 2 3_Lcc_inputs" xfId="43069" xr:uid="{00000000-0005-0000-0000-00006EA80000}"/>
    <cellStyle name="Normal 65 2 4" xfId="43070" xr:uid="{00000000-0005-0000-0000-00006FA80000}"/>
    <cellStyle name="Normal 65 2 4 2" xfId="43071" xr:uid="{00000000-0005-0000-0000-000070A80000}"/>
    <cellStyle name="Normal 65 2 4 2 2" xfId="43072" xr:uid="{00000000-0005-0000-0000-000071A80000}"/>
    <cellStyle name="Normal 65 2 4 2 3" xfId="43073" xr:uid="{00000000-0005-0000-0000-000072A80000}"/>
    <cellStyle name="Normal 65 2 4 3" xfId="43074" xr:uid="{00000000-0005-0000-0000-000073A80000}"/>
    <cellStyle name="Normal 65 2 4 3 2" xfId="43075" xr:uid="{00000000-0005-0000-0000-000074A80000}"/>
    <cellStyle name="Normal 65 2 4 4" xfId="43076" xr:uid="{00000000-0005-0000-0000-000075A80000}"/>
    <cellStyle name="Normal 65 2 4 5" xfId="43077" xr:uid="{00000000-0005-0000-0000-000076A80000}"/>
    <cellStyle name="Normal 65 2 4_Lcc_inputs" xfId="43078" xr:uid="{00000000-0005-0000-0000-000077A80000}"/>
    <cellStyle name="Normal 65 2 5" xfId="43079" xr:uid="{00000000-0005-0000-0000-000078A80000}"/>
    <cellStyle name="Normal 65 2 5 2" xfId="43080" xr:uid="{00000000-0005-0000-0000-000079A80000}"/>
    <cellStyle name="Normal 65 2 5 2 2" xfId="43081" xr:uid="{00000000-0005-0000-0000-00007AA80000}"/>
    <cellStyle name="Normal 65 2 5 2 3" xfId="43082" xr:uid="{00000000-0005-0000-0000-00007BA80000}"/>
    <cellStyle name="Normal 65 2 5 3" xfId="43083" xr:uid="{00000000-0005-0000-0000-00007CA80000}"/>
    <cellStyle name="Normal 65 2 5 3 2" xfId="43084" xr:uid="{00000000-0005-0000-0000-00007DA80000}"/>
    <cellStyle name="Normal 65 2 5 4" xfId="43085" xr:uid="{00000000-0005-0000-0000-00007EA80000}"/>
    <cellStyle name="Normal 65 2 5 5" xfId="43086" xr:uid="{00000000-0005-0000-0000-00007FA80000}"/>
    <cellStyle name="Normal 65 2 5_Lcc_inputs" xfId="43087" xr:uid="{00000000-0005-0000-0000-000080A80000}"/>
    <cellStyle name="Normal 65 2 6" xfId="43088" xr:uid="{00000000-0005-0000-0000-000081A80000}"/>
    <cellStyle name="Normal 65 2 6 2" xfId="43089" xr:uid="{00000000-0005-0000-0000-000082A80000}"/>
    <cellStyle name="Normal 65 2 6 2 2" xfId="43090" xr:uid="{00000000-0005-0000-0000-000083A80000}"/>
    <cellStyle name="Normal 65 2 6 3" xfId="43091" xr:uid="{00000000-0005-0000-0000-000084A80000}"/>
    <cellStyle name="Normal 65 2 6 4" xfId="43092" xr:uid="{00000000-0005-0000-0000-000085A80000}"/>
    <cellStyle name="Normal 65 2 6_Lcc_inputs" xfId="43093" xr:uid="{00000000-0005-0000-0000-000086A80000}"/>
    <cellStyle name="Normal 65 2 7" xfId="43094" xr:uid="{00000000-0005-0000-0000-000087A80000}"/>
    <cellStyle name="Normal 65 2 7 2" xfId="43095" xr:uid="{00000000-0005-0000-0000-000088A80000}"/>
    <cellStyle name="Normal 65 2 7 3" xfId="43096" xr:uid="{00000000-0005-0000-0000-000089A80000}"/>
    <cellStyle name="Normal 65 2 8" xfId="43097" xr:uid="{00000000-0005-0000-0000-00008AA80000}"/>
    <cellStyle name="Normal 65 2 8 2" xfId="43098" xr:uid="{00000000-0005-0000-0000-00008BA80000}"/>
    <cellStyle name="Normal 65 2 9" xfId="43099" xr:uid="{00000000-0005-0000-0000-00008CA80000}"/>
    <cellStyle name="Normal 65 2_Lcc_inputs" xfId="43100" xr:uid="{00000000-0005-0000-0000-00008DA80000}"/>
    <cellStyle name="Normal 65 3" xfId="43101" xr:uid="{00000000-0005-0000-0000-00008EA80000}"/>
    <cellStyle name="Normal 65 3 2" xfId="43102" xr:uid="{00000000-0005-0000-0000-00008FA80000}"/>
    <cellStyle name="Normal 65 3 2 2" xfId="43103" xr:uid="{00000000-0005-0000-0000-000090A80000}"/>
    <cellStyle name="Normal 65 3 2 2 2" xfId="43104" xr:uid="{00000000-0005-0000-0000-000091A80000}"/>
    <cellStyle name="Normal 65 3 2 2 2 2" xfId="43105" xr:uid="{00000000-0005-0000-0000-000092A80000}"/>
    <cellStyle name="Normal 65 3 2 2 2 2 2" xfId="43106" xr:uid="{00000000-0005-0000-0000-000093A80000}"/>
    <cellStyle name="Normal 65 3 2 2 2 3" xfId="43107" xr:uid="{00000000-0005-0000-0000-000094A80000}"/>
    <cellStyle name="Normal 65 3 2 2 3" xfId="43108" xr:uid="{00000000-0005-0000-0000-000095A80000}"/>
    <cellStyle name="Normal 65 3 2 2 3 2" xfId="43109" xr:uid="{00000000-0005-0000-0000-000096A80000}"/>
    <cellStyle name="Normal 65 3 2 2 3 2 2" xfId="43110" xr:uid="{00000000-0005-0000-0000-000097A80000}"/>
    <cellStyle name="Normal 65 3 2 2 3 3" xfId="43111" xr:uid="{00000000-0005-0000-0000-000098A80000}"/>
    <cellStyle name="Normal 65 3 2 2 4" xfId="43112" xr:uid="{00000000-0005-0000-0000-000099A80000}"/>
    <cellStyle name="Normal 65 3 2 2 4 2" xfId="43113" xr:uid="{00000000-0005-0000-0000-00009AA80000}"/>
    <cellStyle name="Normal 65 3 2 2 5" xfId="43114" xr:uid="{00000000-0005-0000-0000-00009BA80000}"/>
    <cellStyle name="Normal 65 3 2 2_Lcc_inputs" xfId="43115" xr:uid="{00000000-0005-0000-0000-00009CA80000}"/>
    <cellStyle name="Normal 65 3 2 3" xfId="43116" xr:uid="{00000000-0005-0000-0000-00009DA80000}"/>
    <cellStyle name="Normal 65 3 2 3 2" xfId="43117" xr:uid="{00000000-0005-0000-0000-00009EA80000}"/>
    <cellStyle name="Normal 65 3 2 3 2 2" xfId="43118" xr:uid="{00000000-0005-0000-0000-00009FA80000}"/>
    <cellStyle name="Normal 65 3 2 3 2 3" xfId="43119" xr:uid="{00000000-0005-0000-0000-0000A0A80000}"/>
    <cellStyle name="Normal 65 3 2 3 3" xfId="43120" xr:uid="{00000000-0005-0000-0000-0000A1A80000}"/>
    <cellStyle name="Normal 65 3 2 3 4" xfId="43121" xr:uid="{00000000-0005-0000-0000-0000A2A80000}"/>
    <cellStyle name="Normal 65 3 2 3_Lcc_inputs" xfId="43122" xr:uid="{00000000-0005-0000-0000-0000A3A80000}"/>
    <cellStyle name="Normal 65 3 2 4" xfId="43123" xr:uid="{00000000-0005-0000-0000-0000A4A80000}"/>
    <cellStyle name="Normal 65 3 2 4 2" xfId="43124" xr:uid="{00000000-0005-0000-0000-0000A5A80000}"/>
    <cellStyle name="Normal 65 3 2 4 2 2" xfId="43125" xr:uid="{00000000-0005-0000-0000-0000A6A80000}"/>
    <cellStyle name="Normal 65 3 2 4 3" xfId="43126" xr:uid="{00000000-0005-0000-0000-0000A7A80000}"/>
    <cellStyle name="Normal 65 3 2 5" xfId="43127" xr:uid="{00000000-0005-0000-0000-0000A8A80000}"/>
    <cellStyle name="Normal 65 3 2 5 2" xfId="43128" xr:uid="{00000000-0005-0000-0000-0000A9A80000}"/>
    <cellStyle name="Normal 65 3 2 6" xfId="43129" xr:uid="{00000000-0005-0000-0000-0000AAA80000}"/>
    <cellStyle name="Normal 65 3 2 7" xfId="43130" xr:uid="{00000000-0005-0000-0000-0000ABA80000}"/>
    <cellStyle name="Normal 65 3 2 8" xfId="43131" xr:uid="{00000000-0005-0000-0000-0000ACA80000}"/>
    <cellStyle name="Normal 65 3 2_Lcc_inputs" xfId="43132" xr:uid="{00000000-0005-0000-0000-0000ADA80000}"/>
    <cellStyle name="Normal 65 3 3" xfId="43133" xr:uid="{00000000-0005-0000-0000-0000AEA80000}"/>
    <cellStyle name="Normal 65 3 3 2" xfId="43134" xr:uid="{00000000-0005-0000-0000-0000AFA80000}"/>
    <cellStyle name="Normal 65 3 3 2 2" xfId="43135" xr:uid="{00000000-0005-0000-0000-0000B0A80000}"/>
    <cellStyle name="Normal 65 3 3 2 2 2" xfId="43136" xr:uid="{00000000-0005-0000-0000-0000B1A80000}"/>
    <cellStyle name="Normal 65 3 3 2 2 3" xfId="43137" xr:uid="{00000000-0005-0000-0000-0000B2A80000}"/>
    <cellStyle name="Normal 65 3 3 2 3" xfId="43138" xr:uid="{00000000-0005-0000-0000-0000B3A80000}"/>
    <cellStyle name="Normal 65 3 3 2 4" xfId="43139" xr:uid="{00000000-0005-0000-0000-0000B4A80000}"/>
    <cellStyle name="Normal 65 3 3 2_Lcc_inputs" xfId="43140" xr:uid="{00000000-0005-0000-0000-0000B5A80000}"/>
    <cellStyle name="Normal 65 3 3 3" xfId="43141" xr:uid="{00000000-0005-0000-0000-0000B6A80000}"/>
    <cellStyle name="Normal 65 3 3 3 2" xfId="43142" xr:uid="{00000000-0005-0000-0000-0000B7A80000}"/>
    <cellStyle name="Normal 65 3 3 3 2 2" xfId="43143" xr:uid="{00000000-0005-0000-0000-0000B8A80000}"/>
    <cellStyle name="Normal 65 3 3 3 3" xfId="43144" xr:uid="{00000000-0005-0000-0000-0000B9A80000}"/>
    <cellStyle name="Normal 65 3 3 4" xfId="43145" xr:uid="{00000000-0005-0000-0000-0000BAA80000}"/>
    <cellStyle name="Normal 65 3 3 4 2" xfId="43146" xr:uid="{00000000-0005-0000-0000-0000BBA80000}"/>
    <cellStyle name="Normal 65 3 3 5" xfId="43147" xr:uid="{00000000-0005-0000-0000-0000BCA80000}"/>
    <cellStyle name="Normal 65 3 3 6" xfId="43148" xr:uid="{00000000-0005-0000-0000-0000BDA80000}"/>
    <cellStyle name="Normal 65 3 3 7" xfId="43149" xr:uid="{00000000-0005-0000-0000-0000BEA80000}"/>
    <cellStyle name="Normal 65 3 3_Lcc_inputs" xfId="43150" xr:uid="{00000000-0005-0000-0000-0000BFA80000}"/>
    <cellStyle name="Normal 65 3 4" xfId="43151" xr:uid="{00000000-0005-0000-0000-0000C0A80000}"/>
    <cellStyle name="Normal 65 3 4 2" xfId="43152" xr:uid="{00000000-0005-0000-0000-0000C1A80000}"/>
    <cellStyle name="Normal 65 3 4 2 2" xfId="43153" xr:uid="{00000000-0005-0000-0000-0000C2A80000}"/>
    <cellStyle name="Normal 65 3 4 2 3" xfId="43154" xr:uid="{00000000-0005-0000-0000-0000C3A80000}"/>
    <cellStyle name="Normal 65 3 4 3" xfId="43155" xr:uid="{00000000-0005-0000-0000-0000C4A80000}"/>
    <cellStyle name="Normal 65 3 4 3 2" xfId="43156" xr:uid="{00000000-0005-0000-0000-0000C5A80000}"/>
    <cellStyle name="Normal 65 3 4 4" xfId="43157" xr:uid="{00000000-0005-0000-0000-0000C6A80000}"/>
    <cellStyle name="Normal 65 3 4 5" xfId="43158" xr:uid="{00000000-0005-0000-0000-0000C7A80000}"/>
    <cellStyle name="Normal 65 3 4_Lcc_inputs" xfId="43159" xr:uid="{00000000-0005-0000-0000-0000C8A80000}"/>
    <cellStyle name="Normal 65 3 5" xfId="43160" xr:uid="{00000000-0005-0000-0000-0000C9A80000}"/>
    <cellStyle name="Normal 65 3 5 2" xfId="43161" xr:uid="{00000000-0005-0000-0000-0000CAA80000}"/>
    <cellStyle name="Normal 65 3 5 2 2" xfId="43162" xr:uid="{00000000-0005-0000-0000-0000CBA80000}"/>
    <cellStyle name="Normal 65 3 5 2 3" xfId="43163" xr:uid="{00000000-0005-0000-0000-0000CCA80000}"/>
    <cellStyle name="Normal 65 3 5 3" xfId="43164" xr:uid="{00000000-0005-0000-0000-0000CDA80000}"/>
    <cellStyle name="Normal 65 3 5 4" xfId="43165" xr:uid="{00000000-0005-0000-0000-0000CEA80000}"/>
    <cellStyle name="Normal 65 3 5_Lcc_inputs" xfId="43166" xr:uid="{00000000-0005-0000-0000-0000CFA80000}"/>
    <cellStyle name="Normal 65 3 6" xfId="43167" xr:uid="{00000000-0005-0000-0000-0000D0A80000}"/>
    <cellStyle name="Normal 65 3 6 2" xfId="43168" xr:uid="{00000000-0005-0000-0000-0000D1A80000}"/>
    <cellStyle name="Normal 65 3 6 3" xfId="43169" xr:uid="{00000000-0005-0000-0000-0000D2A80000}"/>
    <cellStyle name="Normal 65 3 7" xfId="43170" xr:uid="{00000000-0005-0000-0000-0000D3A80000}"/>
    <cellStyle name="Normal 65 3 7 2" xfId="43171" xr:uid="{00000000-0005-0000-0000-0000D4A80000}"/>
    <cellStyle name="Normal 65 3 8" xfId="43172" xr:uid="{00000000-0005-0000-0000-0000D5A80000}"/>
    <cellStyle name="Normal 65 3 9" xfId="43173" xr:uid="{00000000-0005-0000-0000-0000D6A80000}"/>
    <cellStyle name="Normal 65 3_Lcc_inputs" xfId="43174" xr:uid="{00000000-0005-0000-0000-0000D7A80000}"/>
    <cellStyle name="Normal 65 4" xfId="43175" xr:uid="{00000000-0005-0000-0000-0000D8A80000}"/>
    <cellStyle name="Normal 65 4 2" xfId="43176" xr:uid="{00000000-0005-0000-0000-0000D9A80000}"/>
    <cellStyle name="Normal 65 4 2 2" xfId="43177" xr:uid="{00000000-0005-0000-0000-0000DAA80000}"/>
    <cellStyle name="Normal 65 4 2 2 2" xfId="43178" xr:uid="{00000000-0005-0000-0000-0000DBA80000}"/>
    <cellStyle name="Normal 65 4 2 2 2 2" xfId="43179" xr:uid="{00000000-0005-0000-0000-0000DCA80000}"/>
    <cellStyle name="Normal 65 4 2 2 2 2 2" xfId="43180" xr:uid="{00000000-0005-0000-0000-0000DDA80000}"/>
    <cellStyle name="Normal 65 4 2 2 2 3" xfId="43181" xr:uid="{00000000-0005-0000-0000-0000DEA80000}"/>
    <cellStyle name="Normal 65 4 2 2 3" xfId="43182" xr:uid="{00000000-0005-0000-0000-0000DFA80000}"/>
    <cellStyle name="Normal 65 4 2 2 3 2" xfId="43183" xr:uid="{00000000-0005-0000-0000-0000E0A80000}"/>
    <cellStyle name="Normal 65 4 2 2 3 2 2" xfId="43184" xr:uid="{00000000-0005-0000-0000-0000E1A80000}"/>
    <cellStyle name="Normal 65 4 2 2 3 3" xfId="43185" xr:uid="{00000000-0005-0000-0000-0000E2A80000}"/>
    <cellStyle name="Normal 65 4 2 2 4" xfId="43186" xr:uid="{00000000-0005-0000-0000-0000E3A80000}"/>
    <cellStyle name="Normal 65 4 2 2 4 2" xfId="43187" xr:uid="{00000000-0005-0000-0000-0000E4A80000}"/>
    <cellStyle name="Normal 65 4 2 2 5" xfId="43188" xr:uid="{00000000-0005-0000-0000-0000E5A80000}"/>
    <cellStyle name="Normal 65 4 2 2_Lcc_inputs" xfId="43189" xr:uid="{00000000-0005-0000-0000-0000E6A80000}"/>
    <cellStyle name="Normal 65 4 2 3" xfId="43190" xr:uid="{00000000-0005-0000-0000-0000E7A80000}"/>
    <cellStyle name="Normal 65 4 2 3 2" xfId="43191" xr:uid="{00000000-0005-0000-0000-0000E8A80000}"/>
    <cellStyle name="Normal 65 4 2 3 2 2" xfId="43192" xr:uid="{00000000-0005-0000-0000-0000E9A80000}"/>
    <cellStyle name="Normal 65 4 2 3 2 3" xfId="43193" xr:uid="{00000000-0005-0000-0000-0000EAA80000}"/>
    <cellStyle name="Normal 65 4 2 3 3" xfId="43194" xr:uid="{00000000-0005-0000-0000-0000EBA80000}"/>
    <cellStyle name="Normal 65 4 2 3 4" xfId="43195" xr:uid="{00000000-0005-0000-0000-0000ECA80000}"/>
    <cellStyle name="Normal 65 4 2 3_Lcc_inputs" xfId="43196" xr:uid="{00000000-0005-0000-0000-0000EDA80000}"/>
    <cellStyle name="Normal 65 4 2 4" xfId="43197" xr:uid="{00000000-0005-0000-0000-0000EEA80000}"/>
    <cellStyle name="Normal 65 4 2 4 2" xfId="43198" xr:uid="{00000000-0005-0000-0000-0000EFA80000}"/>
    <cellStyle name="Normal 65 4 2 4 2 2" xfId="43199" xr:uid="{00000000-0005-0000-0000-0000F0A80000}"/>
    <cellStyle name="Normal 65 4 2 4 3" xfId="43200" xr:uid="{00000000-0005-0000-0000-0000F1A80000}"/>
    <cellStyle name="Normal 65 4 2 5" xfId="43201" xr:uid="{00000000-0005-0000-0000-0000F2A80000}"/>
    <cellStyle name="Normal 65 4 2 5 2" xfId="43202" xr:uid="{00000000-0005-0000-0000-0000F3A80000}"/>
    <cellStyle name="Normal 65 4 2 6" xfId="43203" xr:uid="{00000000-0005-0000-0000-0000F4A80000}"/>
    <cellStyle name="Normal 65 4 2 7" xfId="43204" xr:uid="{00000000-0005-0000-0000-0000F5A80000}"/>
    <cellStyle name="Normal 65 4 2 8" xfId="43205" xr:uid="{00000000-0005-0000-0000-0000F6A80000}"/>
    <cellStyle name="Normal 65 4 2_Lcc_inputs" xfId="43206" xr:uid="{00000000-0005-0000-0000-0000F7A80000}"/>
    <cellStyle name="Normal 65 4 3" xfId="43207" xr:uid="{00000000-0005-0000-0000-0000F8A80000}"/>
    <cellStyle name="Normal 65 4 3 2" xfId="43208" xr:uid="{00000000-0005-0000-0000-0000F9A80000}"/>
    <cellStyle name="Normal 65 4 3 2 2" xfId="43209" xr:uid="{00000000-0005-0000-0000-0000FAA80000}"/>
    <cellStyle name="Normal 65 4 3 2 2 2" xfId="43210" xr:uid="{00000000-0005-0000-0000-0000FBA80000}"/>
    <cellStyle name="Normal 65 4 3 2 3" xfId="43211" xr:uid="{00000000-0005-0000-0000-0000FCA80000}"/>
    <cellStyle name="Normal 65 4 3 3" xfId="43212" xr:uid="{00000000-0005-0000-0000-0000FDA80000}"/>
    <cellStyle name="Normal 65 4 3 3 2" xfId="43213" xr:uid="{00000000-0005-0000-0000-0000FEA80000}"/>
    <cellStyle name="Normal 65 4 3 3 2 2" xfId="43214" xr:uid="{00000000-0005-0000-0000-0000FFA80000}"/>
    <cellStyle name="Normal 65 4 3 3 3" xfId="43215" xr:uid="{00000000-0005-0000-0000-000000A90000}"/>
    <cellStyle name="Normal 65 4 3 4" xfId="43216" xr:uid="{00000000-0005-0000-0000-000001A90000}"/>
    <cellStyle name="Normal 65 4 3 4 2" xfId="43217" xr:uid="{00000000-0005-0000-0000-000002A90000}"/>
    <cellStyle name="Normal 65 4 3 5" xfId="43218" xr:uid="{00000000-0005-0000-0000-000003A90000}"/>
    <cellStyle name="Normal 65 4 3_Lcc_inputs" xfId="43219" xr:uid="{00000000-0005-0000-0000-000004A90000}"/>
    <cellStyle name="Normal 65 4 4" xfId="43220" xr:uid="{00000000-0005-0000-0000-000005A90000}"/>
    <cellStyle name="Normal 65 4 4 2" xfId="43221" xr:uid="{00000000-0005-0000-0000-000006A90000}"/>
    <cellStyle name="Normal 65 4 4 2 2" xfId="43222" xr:uid="{00000000-0005-0000-0000-000007A90000}"/>
    <cellStyle name="Normal 65 4 4 2 3" xfId="43223" xr:uid="{00000000-0005-0000-0000-000008A90000}"/>
    <cellStyle name="Normal 65 4 4 3" xfId="43224" xr:uid="{00000000-0005-0000-0000-000009A90000}"/>
    <cellStyle name="Normal 65 4 4 4" xfId="43225" xr:uid="{00000000-0005-0000-0000-00000AA90000}"/>
    <cellStyle name="Normal 65 4 4_Lcc_inputs" xfId="43226" xr:uid="{00000000-0005-0000-0000-00000BA90000}"/>
    <cellStyle name="Normal 65 4 5" xfId="43227" xr:uid="{00000000-0005-0000-0000-00000CA90000}"/>
    <cellStyle name="Normal 65 4 5 2" xfId="43228" xr:uid="{00000000-0005-0000-0000-00000DA90000}"/>
    <cellStyle name="Normal 65 4 5 2 2" xfId="43229" xr:uid="{00000000-0005-0000-0000-00000EA90000}"/>
    <cellStyle name="Normal 65 4 5 3" xfId="43230" xr:uid="{00000000-0005-0000-0000-00000FA90000}"/>
    <cellStyle name="Normal 65 4 6" xfId="43231" xr:uid="{00000000-0005-0000-0000-000010A90000}"/>
    <cellStyle name="Normal 65 4 6 2" xfId="43232" xr:uid="{00000000-0005-0000-0000-000011A90000}"/>
    <cellStyle name="Normal 65 4 7" xfId="43233" xr:uid="{00000000-0005-0000-0000-000012A90000}"/>
    <cellStyle name="Normal 65 4 8" xfId="43234" xr:uid="{00000000-0005-0000-0000-000013A90000}"/>
    <cellStyle name="Normal 65 4 9" xfId="43235" xr:uid="{00000000-0005-0000-0000-000014A90000}"/>
    <cellStyle name="Normal 65 4_Lcc_inputs" xfId="43236" xr:uid="{00000000-0005-0000-0000-000015A90000}"/>
    <cellStyle name="Normal 65 5" xfId="43237" xr:uid="{00000000-0005-0000-0000-000016A90000}"/>
    <cellStyle name="Normal 65 5 2" xfId="43238" xr:uid="{00000000-0005-0000-0000-000017A90000}"/>
    <cellStyle name="Normal 65 5 2 2" xfId="43239" xr:uid="{00000000-0005-0000-0000-000018A90000}"/>
    <cellStyle name="Normal 65 5 2 2 2" xfId="43240" xr:uid="{00000000-0005-0000-0000-000019A90000}"/>
    <cellStyle name="Normal 65 5 2 2 2 2" xfId="43241" xr:uid="{00000000-0005-0000-0000-00001AA90000}"/>
    <cellStyle name="Normal 65 5 2 2 2 2 2" xfId="43242" xr:uid="{00000000-0005-0000-0000-00001BA90000}"/>
    <cellStyle name="Normal 65 5 2 2 2 3" xfId="43243" xr:uid="{00000000-0005-0000-0000-00001CA90000}"/>
    <cellStyle name="Normal 65 5 2 2 3" xfId="43244" xr:uid="{00000000-0005-0000-0000-00001DA90000}"/>
    <cellStyle name="Normal 65 5 2 2 3 2" xfId="43245" xr:uid="{00000000-0005-0000-0000-00001EA90000}"/>
    <cellStyle name="Normal 65 5 2 2 3 2 2" xfId="43246" xr:uid="{00000000-0005-0000-0000-00001FA90000}"/>
    <cellStyle name="Normal 65 5 2 2 3 3" xfId="43247" xr:uid="{00000000-0005-0000-0000-000020A90000}"/>
    <cellStyle name="Normal 65 5 2 2 4" xfId="43248" xr:uid="{00000000-0005-0000-0000-000021A90000}"/>
    <cellStyle name="Normal 65 5 2 2 4 2" xfId="43249" xr:uid="{00000000-0005-0000-0000-000022A90000}"/>
    <cellStyle name="Normal 65 5 2 2 5" xfId="43250" xr:uid="{00000000-0005-0000-0000-000023A90000}"/>
    <cellStyle name="Normal 65 5 2 2_Lcc_inputs" xfId="43251" xr:uid="{00000000-0005-0000-0000-000024A90000}"/>
    <cellStyle name="Normal 65 5 2 3" xfId="43252" xr:uid="{00000000-0005-0000-0000-000025A90000}"/>
    <cellStyle name="Normal 65 5 2 3 2" xfId="43253" xr:uid="{00000000-0005-0000-0000-000026A90000}"/>
    <cellStyle name="Normal 65 5 2 3 2 2" xfId="43254" xr:uid="{00000000-0005-0000-0000-000027A90000}"/>
    <cellStyle name="Normal 65 5 2 3 2 3" xfId="43255" xr:uid="{00000000-0005-0000-0000-000028A90000}"/>
    <cellStyle name="Normal 65 5 2 3 3" xfId="43256" xr:uid="{00000000-0005-0000-0000-000029A90000}"/>
    <cellStyle name="Normal 65 5 2 3 4" xfId="43257" xr:uid="{00000000-0005-0000-0000-00002AA90000}"/>
    <cellStyle name="Normal 65 5 2 3_Lcc_inputs" xfId="43258" xr:uid="{00000000-0005-0000-0000-00002BA90000}"/>
    <cellStyle name="Normal 65 5 2 4" xfId="43259" xr:uid="{00000000-0005-0000-0000-00002CA90000}"/>
    <cellStyle name="Normal 65 5 2 4 2" xfId="43260" xr:uid="{00000000-0005-0000-0000-00002DA90000}"/>
    <cellStyle name="Normal 65 5 2 4 2 2" xfId="43261" xr:uid="{00000000-0005-0000-0000-00002EA90000}"/>
    <cellStyle name="Normal 65 5 2 4 3" xfId="43262" xr:uid="{00000000-0005-0000-0000-00002FA90000}"/>
    <cellStyle name="Normal 65 5 2 5" xfId="43263" xr:uid="{00000000-0005-0000-0000-000030A90000}"/>
    <cellStyle name="Normal 65 5 2 5 2" xfId="43264" xr:uid="{00000000-0005-0000-0000-000031A90000}"/>
    <cellStyle name="Normal 65 5 2 6" xfId="43265" xr:uid="{00000000-0005-0000-0000-000032A90000}"/>
    <cellStyle name="Normal 65 5 2 7" xfId="43266" xr:uid="{00000000-0005-0000-0000-000033A90000}"/>
    <cellStyle name="Normal 65 5 2 8" xfId="43267" xr:uid="{00000000-0005-0000-0000-000034A90000}"/>
    <cellStyle name="Normal 65 5 2_Lcc_inputs" xfId="43268" xr:uid="{00000000-0005-0000-0000-000035A90000}"/>
    <cellStyle name="Normal 65 5 3" xfId="43269" xr:uid="{00000000-0005-0000-0000-000036A90000}"/>
    <cellStyle name="Normal 65 5 3 2" xfId="43270" xr:uid="{00000000-0005-0000-0000-000037A90000}"/>
    <cellStyle name="Normal 65 5 3 2 2" xfId="43271" xr:uid="{00000000-0005-0000-0000-000038A90000}"/>
    <cellStyle name="Normal 65 5 3 2 2 2" xfId="43272" xr:uid="{00000000-0005-0000-0000-000039A90000}"/>
    <cellStyle name="Normal 65 5 3 2 3" xfId="43273" xr:uid="{00000000-0005-0000-0000-00003AA90000}"/>
    <cellStyle name="Normal 65 5 3 3" xfId="43274" xr:uid="{00000000-0005-0000-0000-00003BA90000}"/>
    <cellStyle name="Normal 65 5 3 3 2" xfId="43275" xr:uid="{00000000-0005-0000-0000-00003CA90000}"/>
    <cellStyle name="Normal 65 5 3 3 2 2" xfId="43276" xr:uid="{00000000-0005-0000-0000-00003DA90000}"/>
    <cellStyle name="Normal 65 5 3 3 3" xfId="43277" xr:uid="{00000000-0005-0000-0000-00003EA90000}"/>
    <cellStyle name="Normal 65 5 3 4" xfId="43278" xr:uid="{00000000-0005-0000-0000-00003FA90000}"/>
    <cellStyle name="Normal 65 5 3 4 2" xfId="43279" xr:uid="{00000000-0005-0000-0000-000040A90000}"/>
    <cellStyle name="Normal 65 5 3 5" xfId="43280" xr:uid="{00000000-0005-0000-0000-000041A90000}"/>
    <cellStyle name="Normal 65 5 3_Lcc_inputs" xfId="43281" xr:uid="{00000000-0005-0000-0000-000042A90000}"/>
    <cellStyle name="Normal 65 5 4" xfId="43282" xr:uid="{00000000-0005-0000-0000-000043A90000}"/>
    <cellStyle name="Normal 65 5 4 2" xfId="43283" xr:uid="{00000000-0005-0000-0000-000044A90000}"/>
    <cellStyle name="Normal 65 5 4 2 2" xfId="43284" xr:uid="{00000000-0005-0000-0000-000045A90000}"/>
    <cellStyle name="Normal 65 5 4 2 3" xfId="43285" xr:uid="{00000000-0005-0000-0000-000046A90000}"/>
    <cellStyle name="Normal 65 5 4 3" xfId="43286" xr:uid="{00000000-0005-0000-0000-000047A90000}"/>
    <cellStyle name="Normal 65 5 4 4" xfId="43287" xr:uid="{00000000-0005-0000-0000-000048A90000}"/>
    <cellStyle name="Normal 65 5 4_Lcc_inputs" xfId="43288" xr:uid="{00000000-0005-0000-0000-000049A90000}"/>
    <cellStyle name="Normal 65 5 5" xfId="43289" xr:uid="{00000000-0005-0000-0000-00004AA90000}"/>
    <cellStyle name="Normal 65 5 5 2" xfId="43290" xr:uid="{00000000-0005-0000-0000-00004BA90000}"/>
    <cellStyle name="Normal 65 5 5 2 2" xfId="43291" xr:uid="{00000000-0005-0000-0000-00004CA90000}"/>
    <cellStyle name="Normal 65 5 5 3" xfId="43292" xr:uid="{00000000-0005-0000-0000-00004DA90000}"/>
    <cellStyle name="Normal 65 5 6" xfId="43293" xr:uid="{00000000-0005-0000-0000-00004EA90000}"/>
    <cellStyle name="Normal 65 5 6 2" xfId="43294" xr:uid="{00000000-0005-0000-0000-00004FA90000}"/>
    <cellStyle name="Normal 65 5 7" xfId="43295" xr:uid="{00000000-0005-0000-0000-000050A90000}"/>
    <cellStyle name="Normal 65 5 8" xfId="43296" xr:uid="{00000000-0005-0000-0000-000051A90000}"/>
    <cellStyle name="Normal 65 5 9" xfId="43297" xr:uid="{00000000-0005-0000-0000-000052A90000}"/>
    <cellStyle name="Normal 65 5_Lcc_inputs" xfId="43298" xr:uid="{00000000-0005-0000-0000-000053A90000}"/>
    <cellStyle name="Normal 65 6" xfId="43299" xr:uid="{00000000-0005-0000-0000-000054A90000}"/>
    <cellStyle name="Normal 65 6 2" xfId="43300" xr:uid="{00000000-0005-0000-0000-000055A90000}"/>
    <cellStyle name="Normal 65 6 2 2" xfId="43301" xr:uid="{00000000-0005-0000-0000-000056A90000}"/>
    <cellStyle name="Normal 65 6 2 2 2" xfId="43302" xr:uid="{00000000-0005-0000-0000-000057A90000}"/>
    <cellStyle name="Normal 65 6 2 2 2 2" xfId="43303" xr:uid="{00000000-0005-0000-0000-000058A90000}"/>
    <cellStyle name="Normal 65 6 2 2 2 2 2" xfId="43304" xr:uid="{00000000-0005-0000-0000-000059A90000}"/>
    <cellStyle name="Normal 65 6 2 2 2 3" xfId="43305" xr:uid="{00000000-0005-0000-0000-00005AA90000}"/>
    <cellStyle name="Normal 65 6 2 2 3" xfId="43306" xr:uid="{00000000-0005-0000-0000-00005BA90000}"/>
    <cellStyle name="Normal 65 6 2 2 3 2" xfId="43307" xr:uid="{00000000-0005-0000-0000-00005CA90000}"/>
    <cellStyle name="Normal 65 6 2 2 3 2 2" xfId="43308" xr:uid="{00000000-0005-0000-0000-00005DA90000}"/>
    <cellStyle name="Normal 65 6 2 2 3 3" xfId="43309" xr:uid="{00000000-0005-0000-0000-00005EA90000}"/>
    <cellStyle name="Normal 65 6 2 2 4" xfId="43310" xr:uid="{00000000-0005-0000-0000-00005FA90000}"/>
    <cellStyle name="Normal 65 6 2 2 4 2" xfId="43311" xr:uid="{00000000-0005-0000-0000-000060A90000}"/>
    <cellStyle name="Normal 65 6 2 2 5" xfId="43312" xr:uid="{00000000-0005-0000-0000-000061A90000}"/>
    <cellStyle name="Normal 65 6 2 2_Lcc_inputs" xfId="43313" xr:uid="{00000000-0005-0000-0000-000062A90000}"/>
    <cellStyle name="Normal 65 6 2 3" xfId="43314" xr:uid="{00000000-0005-0000-0000-000063A90000}"/>
    <cellStyle name="Normal 65 6 2 3 2" xfId="43315" xr:uid="{00000000-0005-0000-0000-000064A90000}"/>
    <cellStyle name="Normal 65 6 2 3 2 2" xfId="43316" xr:uid="{00000000-0005-0000-0000-000065A90000}"/>
    <cellStyle name="Normal 65 6 2 3 2 3" xfId="43317" xr:uid="{00000000-0005-0000-0000-000066A90000}"/>
    <cellStyle name="Normal 65 6 2 3 3" xfId="43318" xr:uid="{00000000-0005-0000-0000-000067A90000}"/>
    <cellStyle name="Normal 65 6 2 3 4" xfId="43319" xr:uid="{00000000-0005-0000-0000-000068A90000}"/>
    <cellStyle name="Normal 65 6 2 3_Lcc_inputs" xfId="43320" xr:uid="{00000000-0005-0000-0000-000069A90000}"/>
    <cellStyle name="Normal 65 6 2 4" xfId="43321" xr:uid="{00000000-0005-0000-0000-00006AA90000}"/>
    <cellStyle name="Normal 65 6 2 4 2" xfId="43322" xr:uid="{00000000-0005-0000-0000-00006BA90000}"/>
    <cellStyle name="Normal 65 6 2 4 2 2" xfId="43323" xr:uid="{00000000-0005-0000-0000-00006CA90000}"/>
    <cellStyle name="Normal 65 6 2 4 3" xfId="43324" xr:uid="{00000000-0005-0000-0000-00006DA90000}"/>
    <cellStyle name="Normal 65 6 2 5" xfId="43325" xr:uid="{00000000-0005-0000-0000-00006EA90000}"/>
    <cellStyle name="Normal 65 6 2 5 2" xfId="43326" xr:uid="{00000000-0005-0000-0000-00006FA90000}"/>
    <cellStyle name="Normal 65 6 2 6" xfId="43327" xr:uid="{00000000-0005-0000-0000-000070A90000}"/>
    <cellStyle name="Normal 65 6 2 7" xfId="43328" xr:uid="{00000000-0005-0000-0000-000071A90000}"/>
    <cellStyle name="Normal 65 6 2 8" xfId="43329" xr:uid="{00000000-0005-0000-0000-000072A90000}"/>
    <cellStyle name="Normal 65 6 2_Lcc_inputs" xfId="43330" xr:uid="{00000000-0005-0000-0000-000073A90000}"/>
    <cellStyle name="Normal 65 6 3" xfId="43331" xr:uid="{00000000-0005-0000-0000-000074A90000}"/>
    <cellStyle name="Normal 65 6 3 2" xfId="43332" xr:uid="{00000000-0005-0000-0000-000075A90000}"/>
    <cellStyle name="Normal 65 6 3 2 2" xfId="43333" xr:uid="{00000000-0005-0000-0000-000076A90000}"/>
    <cellStyle name="Normal 65 6 3 2 2 2" xfId="43334" xr:uid="{00000000-0005-0000-0000-000077A90000}"/>
    <cellStyle name="Normal 65 6 3 2 3" xfId="43335" xr:uid="{00000000-0005-0000-0000-000078A90000}"/>
    <cellStyle name="Normal 65 6 3 3" xfId="43336" xr:uid="{00000000-0005-0000-0000-000079A90000}"/>
    <cellStyle name="Normal 65 6 3 3 2" xfId="43337" xr:uid="{00000000-0005-0000-0000-00007AA90000}"/>
    <cellStyle name="Normal 65 6 3 3 2 2" xfId="43338" xr:uid="{00000000-0005-0000-0000-00007BA90000}"/>
    <cellStyle name="Normal 65 6 3 3 3" xfId="43339" xr:uid="{00000000-0005-0000-0000-00007CA90000}"/>
    <cellStyle name="Normal 65 6 3 4" xfId="43340" xr:uid="{00000000-0005-0000-0000-00007DA90000}"/>
    <cellStyle name="Normal 65 6 3 4 2" xfId="43341" xr:uid="{00000000-0005-0000-0000-00007EA90000}"/>
    <cellStyle name="Normal 65 6 3 5" xfId="43342" xr:uid="{00000000-0005-0000-0000-00007FA90000}"/>
    <cellStyle name="Normal 65 6 3_Lcc_inputs" xfId="43343" xr:uid="{00000000-0005-0000-0000-000080A90000}"/>
    <cellStyle name="Normal 65 6 4" xfId="43344" xr:uid="{00000000-0005-0000-0000-000081A90000}"/>
    <cellStyle name="Normal 65 6 4 2" xfId="43345" xr:uid="{00000000-0005-0000-0000-000082A90000}"/>
    <cellStyle name="Normal 65 6 4 2 2" xfId="43346" xr:uid="{00000000-0005-0000-0000-000083A90000}"/>
    <cellStyle name="Normal 65 6 4 2 3" xfId="43347" xr:uid="{00000000-0005-0000-0000-000084A90000}"/>
    <cellStyle name="Normal 65 6 4 3" xfId="43348" xr:uid="{00000000-0005-0000-0000-000085A90000}"/>
    <cellStyle name="Normal 65 6 4 4" xfId="43349" xr:uid="{00000000-0005-0000-0000-000086A90000}"/>
    <cellStyle name="Normal 65 6 4_Lcc_inputs" xfId="43350" xr:uid="{00000000-0005-0000-0000-000087A90000}"/>
    <cellStyle name="Normal 65 6 5" xfId="43351" xr:uid="{00000000-0005-0000-0000-000088A90000}"/>
    <cellStyle name="Normal 65 6 5 2" xfId="43352" xr:uid="{00000000-0005-0000-0000-000089A90000}"/>
    <cellStyle name="Normal 65 6 5 2 2" xfId="43353" xr:uid="{00000000-0005-0000-0000-00008AA90000}"/>
    <cellStyle name="Normal 65 6 5 3" xfId="43354" xr:uid="{00000000-0005-0000-0000-00008BA90000}"/>
    <cellStyle name="Normal 65 6 6" xfId="43355" xr:uid="{00000000-0005-0000-0000-00008CA90000}"/>
    <cellStyle name="Normal 65 6 6 2" xfId="43356" xr:uid="{00000000-0005-0000-0000-00008DA90000}"/>
    <cellStyle name="Normal 65 6 7" xfId="43357" xr:uid="{00000000-0005-0000-0000-00008EA90000}"/>
    <cellStyle name="Normal 65 6 8" xfId="43358" xr:uid="{00000000-0005-0000-0000-00008FA90000}"/>
    <cellStyle name="Normal 65 6 9" xfId="43359" xr:uid="{00000000-0005-0000-0000-000090A90000}"/>
    <cellStyle name="Normal 65 6_Lcc_inputs" xfId="43360" xr:uid="{00000000-0005-0000-0000-000091A90000}"/>
    <cellStyle name="Normal 65 7" xfId="43361" xr:uid="{00000000-0005-0000-0000-000092A90000}"/>
    <cellStyle name="Normal 65 7 2" xfId="43362" xr:uid="{00000000-0005-0000-0000-000093A90000}"/>
    <cellStyle name="Normal 65 7 2 2" xfId="43363" xr:uid="{00000000-0005-0000-0000-000094A90000}"/>
    <cellStyle name="Normal 65 7 2 2 2" xfId="43364" xr:uid="{00000000-0005-0000-0000-000095A90000}"/>
    <cellStyle name="Normal 65 7 2 2 2 2" xfId="43365" xr:uid="{00000000-0005-0000-0000-000096A90000}"/>
    <cellStyle name="Normal 65 7 2 2 2 2 2" xfId="43366" xr:uid="{00000000-0005-0000-0000-000097A90000}"/>
    <cellStyle name="Normal 65 7 2 2 2 3" xfId="43367" xr:uid="{00000000-0005-0000-0000-000098A90000}"/>
    <cellStyle name="Normal 65 7 2 2 3" xfId="43368" xr:uid="{00000000-0005-0000-0000-000099A90000}"/>
    <cellStyle name="Normal 65 7 2 2 3 2" xfId="43369" xr:uid="{00000000-0005-0000-0000-00009AA90000}"/>
    <cellStyle name="Normal 65 7 2 2 3 2 2" xfId="43370" xr:uid="{00000000-0005-0000-0000-00009BA90000}"/>
    <cellStyle name="Normal 65 7 2 2 3 3" xfId="43371" xr:uid="{00000000-0005-0000-0000-00009CA90000}"/>
    <cellStyle name="Normal 65 7 2 2 4" xfId="43372" xr:uid="{00000000-0005-0000-0000-00009DA90000}"/>
    <cellStyle name="Normal 65 7 2 2 4 2" xfId="43373" xr:uid="{00000000-0005-0000-0000-00009EA90000}"/>
    <cellStyle name="Normal 65 7 2 2 5" xfId="43374" xr:uid="{00000000-0005-0000-0000-00009FA90000}"/>
    <cellStyle name="Normal 65 7 2 2_Lcc_inputs" xfId="43375" xr:uid="{00000000-0005-0000-0000-0000A0A90000}"/>
    <cellStyle name="Normal 65 7 2 3" xfId="43376" xr:uid="{00000000-0005-0000-0000-0000A1A90000}"/>
    <cellStyle name="Normal 65 7 2 3 2" xfId="43377" xr:uid="{00000000-0005-0000-0000-0000A2A90000}"/>
    <cellStyle name="Normal 65 7 2 3 2 2" xfId="43378" xr:uid="{00000000-0005-0000-0000-0000A3A90000}"/>
    <cellStyle name="Normal 65 7 2 3 2 3" xfId="43379" xr:uid="{00000000-0005-0000-0000-0000A4A90000}"/>
    <cellStyle name="Normal 65 7 2 3 3" xfId="43380" xr:uid="{00000000-0005-0000-0000-0000A5A90000}"/>
    <cellStyle name="Normal 65 7 2 3 4" xfId="43381" xr:uid="{00000000-0005-0000-0000-0000A6A90000}"/>
    <cellStyle name="Normal 65 7 2 3_Lcc_inputs" xfId="43382" xr:uid="{00000000-0005-0000-0000-0000A7A90000}"/>
    <cellStyle name="Normal 65 7 2 4" xfId="43383" xr:uid="{00000000-0005-0000-0000-0000A8A90000}"/>
    <cellStyle name="Normal 65 7 2 4 2" xfId="43384" xr:uid="{00000000-0005-0000-0000-0000A9A90000}"/>
    <cellStyle name="Normal 65 7 2 4 2 2" xfId="43385" xr:uid="{00000000-0005-0000-0000-0000AAA90000}"/>
    <cellStyle name="Normal 65 7 2 4 3" xfId="43386" xr:uid="{00000000-0005-0000-0000-0000ABA90000}"/>
    <cellStyle name="Normal 65 7 2 5" xfId="43387" xr:uid="{00000000-0005-0000-0000-0000ACA90000}"/>
    <cellStyle name="Normal 65 7 2 5 2" xfId="43388" xr:uid="{00000000-0005-0000-0000-0000ADA90000}"/>
    <cellStyle name="Normal 65 7 2 6" xfId="43389" xr:uid="{00000000-0005-0000-0000-0000AEA90000}"/>
    <cellStyle name="Normal 65 7 2 7" xfId="43390" xr:uid="{00000000-0005-0000-0000-0000AFA90000}"/>
    <cellStyle name="Normal 65 7 2 8" xfId="43391" xr:uid="{00000000-0005-0000-0000-0000B0A90000}"/>
    <cellStyle name="Normal 65 7 2_Lcc_inputs" xfId="43392" xr:uid="{00000000-0005-0000-0000-0000B1A90000}"/>
    <cellStyle name="Normal 65 7 3" xfId="43393" xr:uid="{00000000-0005-0000-0000-0000B2A90000}"/>
    <cellStyle name="Normal 65 7 3 2" xfId="43394" xr:uid="{00000000-0005-0000-0000-0000B3A90000}"/>
    <cellStyle name="Normal 65 7 3 2 2" xfId="43395" xr:uid="{00000000-0005-0000-0000-0000B4A90000}"/>
    <cellStyle name="Normal 65 7 3 2 2 2" xfId="43396" xr:uid="{00000000-0005-0000-0000-0000B5A90000}"/>
    <cellStyle name="Normal 65 7 3 2 3" xfId="43397" xr:uid="{00000000-0005-0000-0000-0000B6A90000}"/>
    <cellStyle name="Normal 65 7 3 3" xfId="43398" xr:uid="{00000000-0005-0000-0000-0000B7A90000}"/>
    <cellStyle name="Normal 65 7 3 3 2" xfId="43399" xr:uid="{00000000-0005-0000-0000-0000B8A90000}"/>
    <cellStyle name="Normal 65 7 3 3 2 2" xfId="43400" xr:uid="{00000000-0005-0000-0000-0000B9A90000}"/>
    <cellStyle name="Normal 65 7 3 3 3" xfId="43401" xr:uid="{00000000-0005-0000-0000-0000BAA90000}"/>
    <cellStyle name="Normal 65 7 3 4" xfId="43402" xr:uid="{00000000-0005-0000-0000-0000BBA90000}"/>
    <cellStyle name="Normal 65 7 3 4 2" xfId="43403" xr:uid="{00000000-0005-0000-0000-0000BCA90000}"/>
    <cellStyle name="Normal 65 7 3 5" xfId="43404" xr:uid="{00000000-0005-0000-0000-0000BDA90000}"/>
    <cellStyle name="Normal 65 7 3_Lcc_inputs" xfId="43405" xr:uid="{00000000-0005-0000-0000-0000BEA90000}"/>
    <cellStyle name="Normal 65 7 4" xfId="43406" xr:uid="{00000000-0005-0000-0000-0000BFA90000}"/>
    <cellStyle name="Normal 65 7 4 2" xfId="43407" xr:uid="{00000000-0005-0000-0000-0000C0A90000}"/>
    <cellStyle name="Normal 65 7 4 2 2" xfId="43408" xr:uid="{00000000-0005-0000-0000-0000C1A90000}"/>
    <cellStyle name="Normal 65 7 4 2 3" xfId="43409" xr:uid="{00000000-0005-0000-0000-0000C2A90000}"/>
    <cellStyle name="Normal 65 7 4 3" xfId="43410" xr:uid="{00000000-0005-0000-0000-0000C3A90000}"/>
    <cellStyle name="Normal 65 7 4 4" xfId="43411" xr:uid="{00000000-0005-0000-0000-0000C4A90000}"/>
    <cellStyle name="Normal 65 7 4_Lcc_inputs" xfId="43412" xr:uid="{00000000-0005-0000-0000-0000C5A90000}"/>
    <cellStyle name="Normal 65 7 5" xfId="43413" xr:uid="{00000000-0005-0000-0000-0000C6A90000}"/>
    <cellStyle name="Normal 65 7 5 2" xfId="43414" xr:uid="{00000000-0005-0000-0000-0000C7A90000}"/>
    <cellStyle name="Normal 65 7 5 2 2" xfId="43415" xr:uid="{00000000-0005-0000-0000-0000C8A90000}"/>
    <cellStyle name="Normal 65 7 5 3" xfId="43416" xr:uid="{00000000-0005-0000-0000-0000C9A90000}"/>
    <cellStyle name="Normal 65 7 6" xfId="43417" xr:uid="{00000000-0005-0000-0000-0000CAA90000}"/>
    <cellStyle name="Normal 65 7 6 2" xfId="43418" xr:uid="{00000000-0005-0000-0000-0000CBA90000}"/>
    <cellStyle name="Normal 65 7 7" xfId="43419" xr:uid="{00000000-0005-0000-0000-0000CCA90000}"/>
    <cellStyle name="Normal 65 7 8" xfId="43420" xr:uid="{00000000-0005-0000-0000-0000CDA90000}"/>
    <cellStyle name="Normal 65 7 9" xfId="43421" xr:uid="{00000000-0005-0000-0000-0000CEA90000}"/>
    <cellStyle name="Normal 65 7_Lcc_inputs" xfId="43422" xr:uid="{00000000-0005-0000-0000-0000CFA90000}"/>
    <cellStyle name="Normal 65 8" xfId="43423" xr:uid="{00000000-0005-0000-0000-0000D0A90000}"/>
    <cellStyle name="Normal 65 8 2" xfId="43424" xr:uid="{00000000-0005-0000-0000-0000D1A90000}"/>
    <cellStyle name="Normal 65 8 2 2" xfId="43425" xr:uid="{00000000-0005-0000-0000-0000D2A90000}"/>
    <cellStyle name="Normal 65 8 2 2 2" xfId="43426" xr:uid="{00000000-0005-0000-0000-0000D3A90000}"/>
    <cellStyle name="Normal 65 8 2 2 2 2" xfId="43427" xr:uid="{00000000-0005-0000-0000-0000D4A90000}"/>
    <cellStyle name="Normal 65 8 2 2 3" xfId="43428" xr:uid="{00000000-0005-0000-0000-0000D5A90000}"/>
    <cellStyle name="Normal 65 8 2 3" xfId="43429" xr:uid="{00000000-0005-0000-0000-0000D6A90000}"/>
    <cellStyle name="Normal 65 8 2 3 2" xfId="43430" xr:uid="{00000000-0005-0000-0000-0000D7A90000}"/>
    <cellStyle name="Normal 65 8 2 3 2 2" xfId="43431" xr:uid="{00000000-0005-0000-0000-0000D8A90000}"/>
    <cellStyle name="Normal 65 8 2 3 3" xfId="43432" xr:uid="{00000000-0005-0000-0000-0000D9A90000}"/>
    <cellStyle name="Normal 65 8 2 4" xfId="43433" xr:uid="{00000000-0005-0000-0000-0000DAA90000}"/>
    <cellStyle name="Normal 65 8 2 4 2" xfId="43434" xr:uid="{00000000-0005-0000-0000-0000DBA90000}"/>
    <cellStyle name="Normal 65 8 2 5" xfId="43435" xr:uid="{00000000-0005-0000-0000-0000DCA90000}"/>
    <cellStyle name="Normal 65 8 2_Lcc_inputs" xfId="43436" xr:uid="{00000000-0005-0000-0000-0000DDA90000}"/>
    <cellStyle name="Normal 65 8 3" xfId="43437" xr:uid="{00000000-0005-0000-0000-0000DEA90000}"/>
    <cellStyle name="Normal 65 8 3 2" xfId="43438" xr:uid="{00000000-0005-0000-0000-0000DFA90000}"/>
    <cellStyle name="Normal 65 8 3 2 2" xfId="43439" xr:uid="{00000000-0005-0000-0000-0000E0A90000}"/>
    <cellStyle name="Normal 65 8 3 2 3" xfId="43440" xr:uid="{00000000-0005-0000-0000-0000E1A90000}"/>
    <cellStyle name="Normal 65 8 3 3" xfId="43441" xr:uid="{00000000-0005-0000-0000-0000E2A90000}"/>
    <cellStyle name="Normal 65 8 3 4" xfId="43442" xr:uid="{00000000-0005-0000-0000-0000E3A90000}"/>
    <cellStyle name="Normal 65 8 3_Lcc_inputs" xfId="43443" xr:uid="{00000000-0005-0000-0000-0000E4A90000}"/>
    <cellStyle name="Normal 65 8 4" xfId="43444" xr:uid="{00000000-0005-0000-0000-0000E5A90000}"/>
    <cellStyle name="Normal 65 8 4 2" xfId="43445" xr:uid="{00000000-0005-0000-0000-0000E6A90000}"/>
    <cellStyle name="Normal 65 8 4 2 2" xfId="43446" xr:uid="{00000000-0005-0000-0000-0000E7A90000}"/>
    <cellStyle name="Normal 65 8 4 3" xfId="43447" xr:uid="{00000000-0005-0000-0000-0000E8A90000}"/>
    <cellStyle name="Normal 65 8 5" xfId="43448" xr:uid="{00000000-0005-0000-0000-0000E9A90000}"/>
    <cellStyle name="Normal 65 8 5 2" xfId="43449" xr:uid="{00000000-0005-0000-0000-0000EAA90000}"/>
    <cellStyle name="Normal 65 8 6" xfId="43450" xr:uid="{00000000-0005-0000-0000-0000EBA90000}"/>
    <cellStyle name="Normal 65 8 7" xfId="43451" xr:uid="{00000000-0005-0000-0000-0000ECA90000}"/>
    <cellStyle name="Normal 65 8 8" xfId="43452" xr:uid="{00000000-0005-0000-0000-0000EDA90000}"/>
    <cellStyle name="Normal 65 8_Lcc_inputs" xfId="43453" xr:uid="{00000000-0005-0000-0000-0000EEA90000}"/>
    <cellStyle name="Normal 65 9" xfId="43454" xr:uid="{00000000-0005-0000-0000-0000EFA90000}"/>
    <cellStyle name="Normal 65 9 2" xfId="43455" xr:uid="{00000000-0005-0000-0000-0000F0A90000}"/>
    <cellStyle name="Normal 65 9 2 2" xfId="43456" xr:uid="{00000000-0005-0000-0000-0000F1A90000}"/>
    <cellStyle name="Normal 65 9 2 2 2" xfId="43457" xr:uid="{00000000-0005-0000-0000-0000F2A90000}"/>
    <cellStyle name="Normal 65 9 2 2 2 2" xfId="43458" xr:uid="{00000000-0005-0000-0000-0000F3A90000}"/>
    <cellStyle name="Normal 65 9 2 2 3" xfId="43459" xr:uid="{00000000-0005-0000-0000-0000F4A90000}"/>
    <cellStyle name="Normal 65 9 2 3" xfId="43460" xr:uid="{00000000-0005-0000-0000-0000F5A90000}"/>
    <cellStyle name="Normal 65 9 2 3 2" xfId="43461" xr:uid="{00000000-0005-0000-0000-0000F6A90000}"/>
    <cellStyle name="Normal 65 9 2 3 2 2" xfId="43462" xr:uid="{00000000-0005-0000-0000-0000F7A90000}"/>
    <cellStyle name="Normal 65 9 2 3 3" xfId="43463" xr:uid="{00000000-0005-0000-0000-0000F8A90000}"/>
    <cellStyle name="Normal 65 9 2 4" xfId="43464" xr:uid="{00000000-0005-0000-0000-0000F9A90000}"/>
    <cellStyle name="Normal 65 9 2 4 2" xfId="43465" xr:uid="{00000000-0005-0000-0000-0000FAA90000}"/>
    <cellStyle name="Normal 65 9 2 5" xfId="43466" xr:uid="{00000000-0005-0000-0000-0000FBA90000}"/>
    <cellStyle name="Normal 65 9 2_Lcc_inputs" xfId="43467" xr:uid="{00000000-0005-0000-0000-0000FCA90000}"/>
    <cellStyle name="Normal 65 9 3" xfId="43468" xr:uid="{00000000-0005-0000-0000-0000FDA90000}"/>
    <cellStyle name="Normal 65 9 3 2" xfId="43469" xr:uid="{00000000-0005-0000-0000-0000FEA90000}"/>
    <cellStyle name="Normal 65 9 3 2 2" xfId="43470" xr:uid="{00000000-0005-0000-0000-0000FFA90000}"/>
    <cellStyle name="Normal 65 9 3 2 3" xfId="43471" xr:uid="{00000000-0005-0000-0000-000000AA0000}"/>
    <cellStyle name="Normal 65 9 3 3" xfId="43472" xr:uid="{00000000-0005-0000-0000-000001AA0000}"/>
    <cellStyle name="Normal 65 9 3 4" xfId="43473" xr:uid="{00000000-0005-0000-0000-000002AA0000}"/>
    <cellStyle name="Normal 65 9 3_Lcc_inputs" xfId="43474" xr:uid="{00000000-0005-0000-0000-000003AA0000}"/>
    <cellStyle name="Normal 65 9 4" xfId="43475" xr:uid="{00000000-0005-0000-0000-000004AA0000}"/>
    <cellStyle name="Normal 65 9 4 2" xfId="43476" xr:uid="{00000000-0005-0000-0000-000005AA0000}"/>
    <cellStyle name="Normal 65 9 4 2 2" xfId="43477" xr:uid="{00000000-0005-0000-0000-000006AA0000}"/>
    <cellStyle name="Normal 65 9 4 3" xfId="43478" xr:uid="{00000000-0005-0000-0000-000007AA0000}"/>
    <cellStyle name="Normal 65 9 5" xfId="43479" xr:uid="{00000000-0005-0000-0000-000008AA0000}"/>
    <cellStyle name="Normal 65 9 5 2" xfId="43480" xr:uid="{00000000-0005-0000-0000-000009AA0000}"/>
    <cellStyle name="Normal 65 9 6" xfId="43481" xr:uid="{00000000-0005-0000-0000-00000AAA0000}"/>
    <cellStyle name="Normal 65 9 7" xfId="43482" xr:uid="{00000000-0005-0000-0000-00000BAA0000}"/>
    <cellStyle name="Normal 65 9 8" xfId="43483" xr:uid="{00000000-0005-0000-0000-00000CAA0000}"/>
    <cellStyle name="Normal 65 9_Lcc_inputs" xfId="43484" xr:uid="{00000000-0005-0000-0000-00000DAA0000}"/>
    <cellStyle name="Normal 65_Lcc_inputs" xfId="43485" xr:uid="{00000000-0005-0000-0000-00000EAA0000}"/>
    <cellStyle name="Normal 66" xfId="43486" xr:uid="{00000000-0005-0000-0000-00000FAA0000}"/>
    <cellStyle name="Normal 66 10" xfId="43487" xr:uid="{00000000-0005-0000-0000-000010AA0000}"/>
    <cellStyle name="Normal 66 10 2" xfId="43488" xr:uid="{00000000-0005-0000-0000-000011AA0000}"/>
    <cellStyle name="Normal 66 10 2 2" xfId="43489" xr:uid="{00000000-0005-0000-0000-000012AA0000}"/>
    <cellStyle name="Normal 66 10 2 2 2" xfId="43490" xr:uid="{00000000-0005-0000-0000-000013AA0000}"/>
    <cellStyle name="Normal 66 10 2 2 3" xfId="43491" xr:uid="{00000000-0005-0000-0000-000014AA0000}"/>
    <cellStyle name="Normal 66 10 2 3" xfId="43492" xr:uid="{00000000-0005-0000-0000-000015AA0000}"/>
    <cellStyle name="Normal 66 10 2 4" xfId="43493" xr:uid="{00000000-0005-0000-0000-000016AA0000}"/>
    <cellStyle name="Normal 66 10 2_Lcc_inputs" xfId="43494" xr:uid="{00000000-0005-0000-0000-000017AA0000}"/>
    <cellStyle name="Normal 66 10 3" xfId="43495" xr:uid="{00000000-0005-0000-0000-000018AA0000}"/>
    <cellStyle name="Normal 66 10 3 2" xfId="43496" xr:uid="{00000000-0005-0000-0000-000019AA0000}"/>
    <cellStyle name="Normal 66 10 3 2 2" xfId="43497" xr:uid="{00000000-0005-0000-0000-00001AAA0000}"/>
    <cellStyle name="Normal 66 10 3 3" xfId="43498" xr:uid="{00000000-0005-0000-0000-00001BAA0000}"/>
    <cellStyle name="Normal 66 10 4" xfId="43499" xr:uid="{00000000-0005-0000-0000-00001CAA0000}"/>
    <cellStyle name="Normal 66 10 4 2" xfId="43500" xr:uid="{00000000-0005-0000-0000-00001DAA0000}"/>
    <cellStyle name="Normal 66 10 5" xfId="43501" xr:uid="{00000000-0005-0000-0000-00001EAA0000}"/>
    <cellStyle name="Normal 66 10 6" xfId="43502" xr:uid="{00000000-0005-0000-0000-00001FAA0000}"/>
    <cellStyle name="Normal 66 10 7" xfId="43503" xr:uid="{00000000-0005-0000-0000-000020AA0000}"/>
    <cellStyle name="Normal 66 10_Lcc_inputs" xfId="43504" xr:uid="{00000000-0005-0000-0000-000021AA0000}"/>
    <cellStyle name="Normal 66 11" xfId="43505" xr:uid="{00000000-0005-0000-0000-000022AA0000}"/>
    <cellStyle name="Normal 66 11 2" xfId="43506" xr:uid="{00000000-0005-0000-0000-000023AA0000}"/>
    <cellStyle name="Normal 66 11 2 2" xfId="43507" xr:uid="{00000000-0005-0000-0000-000024AA0000}"/>
    <cellStyle name="Normal 66 11 2 3" xfId="43508" xr:uid="{00000000-0005-0000-0000-000025AA0000}"/>
    <cellStyle name="Normal 66 11 3" xfId="43509" xr:uid="{00000000-0005-0000-0000-000026AA0000}"/>
    <cellStyle name="Normal 66 11 3 2" xfId="43510" xr:uid="{00000000-0005-0000-0000-000027AA0000}"/>
    <cellStyle name="Normal 66 11 4" xfId="43511" xr:uid="{00000000-0005-0000-0000-000028AA0000}"/>
    <cellStyle name="Normal 66 11 5" xfId="43512" xr:uid="{00000000-0005-0000-0000-000029AA0000}"/>
    <cellStyle name="Normal 66 11_Lcc_inputs" xfId="43513" xr:uid="{00000000-0005-0000-0000-00002AAA0000}"/>
    <cellStyle name="Normal 66 12" xfId="43514" xr:uid="{00000000-0005-0000-0000-00002BAA0000}"/>
    <cellStyle name="Normal 66 12 2" xfId="43515" xr:uid="{00000000-0005-0000-0000-00002CAA0000}"/>
    <cellStyle name="Normal 66 12 2 2" xfId="43516" xr:uid="{00000000-0005-0000-0000-00002DAA0000}"/>
    <cellStyle name="Normal 66 12 2 3" xfId="43517" xr:uid="{00000000-0005-0000-0000-00002EAA0000}"/>
    <cellStyle name="Normal 66 12 3" xfId="43518" xr:uid="{00000000-0005-0000-0000-00002FAA0000}"/>
    <cellStyle name="Normal 66 12 4" xfId="43519" xr:uid="{00000000-0005-0000-0000-000030AA0000}"/>
    <cellStyle name="Normal 66 12_Lcc_inputs" xfId="43520" xr:uid="{00000000-0005-0000-0000-000031AA0000}"/>
    <cellStyle name="Normal 66 13" xfId="43521" xr:uid="{00000000-0005-0000-0000-000032AA0000}"/>
    <cellStyle name="Normal 66 13 2" xfId="43522" xr:uid="{00000000-0005-0000-0000-000033AA0000}"/>
    <cellStyle name="Normal 66 13 3" xfId="43523" xr:uid="{00000000-0005-0000-0000-000034AA0000}"/>
    <cellStyle name="Normal 66 14" xfId="43524" xr:uid="{00000000-0005-0000-0000-000035AA0000}"/>
    <cellStyle name="Normal 66 14 2" xfId="43525" xr:uid="{00000000-0005-0000-0000-000036AA0000}"/>
    <cellStyle name="Normal 66 15" xfId="43526" xr:uid="{00000000-0005-0000-0000-000037AA0000}"/>
    <cellStyle name="Normal 66 16" xfId="43527" xr:uid="{00000000-0005-0000-0000-000038AA0000}"/>
    <cellStyle name="Normal 66 2" xfId="43528" xr:uid="{00000000-0005-0000-0000-000039AA0000}"/>
    <cellStyle name="Normal 66 2 10" xfId="43529" xr:uid="{00000000-0005-0000-0000-00003AAA0000}"/>
    <cellStyle name="Normal 66 2 2" xfId="43530" xr:uid="{00000000-0005-0000-0000-00003BAA0000}"/>
    <cellStyle name="Normal 66 2 2 2" xfId="43531" xr:uid="{00000000-0005-0000-0000-00003CAA0000}"/>
    <cellStyle name="Normal 66 2 2 2 2" xfId="43532" xr:uid="{00000000-0005-0000-0000-00003DAA0000}"/>
    <cellStyle name="Normal 66 2 2 2 2 2" xfId="43533" xr:uid="{00000000-0005-0000-0000-00003EAA0000}"/>
    <cellStyle name="Normal 66 2 2 2 2 2 2" xfId="43534" xr:uid="{00000000-0005-0000-0000-00003FAA0000}"/>
    <cellStyle name="Normal 66 2 2 2 2 3" xfId="43535" xr:uid="{00000000-0005-0000-0000-000040AA0000}"/>
    <cellStyle name="Normal 66 2 2 2 3" xfId="43536" xr:uid="{00000000-0005-0000-0000-000041AA0000}"/>
    <cellStyle name="Normal 66 2 2 2 3 2" xfId="43537" xr:uid="{00000000-0005-0000-0000-000042AA0000}"/>
    <cellStyle name="Normal 66 2 2 2 3 2 2" xfId="43538" xr:uid="{00000000-0005-0000-0000-000043AA0000}"/>
    <cellStyle name="Normal 66 2 2 2 3 3" xfId="43539" xr:uid="{00000000-0005-0000-0000-000044AA0000}"/>
    <cellStyle name="Normal 66 2 2 2 4" xfId="43540" xr:uid="{00000000-0005-0000-0000-000045AA0000}"/>
    <cellStyle name="Normal 66 2 2 2 4 2" xfId="43541" xr:uid="{00000000-0005-0000-0000-000046AA0000}"/>
    <cellStyle name="Normal 66 2 2 2 5" xfId="43542" xr:uid="{00000000-0005-0000-0000-000047AA0000}"/>
    <cellStyle name="Normal 66 2 2 2_Lcc_inputs" xfId="43543" xr:uid="{00000000-0005-0000-0000-000048AA0000}"/>
    <cellStyle name="Normal 66 2 2 3" xfId="43544" xr:uid="{00000000-0005-0000-0000-000049AA0000}"/>
    <cellStyle name="Normal 66 2 2 3 2" xfId="43545" xr:uid="{00000000-0005-0000-0000-00004AAA0000}"/>
    <cellStyle name="Normal 66 2 2 3 2 2" xfId="43546" xr:uid="{00000000-0005-0000-0000-00004BAA0000}"/>
    <cellStyle name="Normal 66 2 2 3 2 3" xfId="43547" xr:uid="{00000000-0005-0000-0000-00004CAA0000}"/>
    <cellStyle name="Normal 66 2 2 3 3" xfId="43548" xr:uid="{00000000-0005-0000-0000-00004DAA0000}"/>
    <cellStyle name="Normal 66 2 2 3 4" xfId="43549" xr:uid="{00000000-0005-0000-0000-00004EAA0000}"/>
    <cellStyle name="Normal 66 2 2 3_Lcc_inputs" xfId="43550" xr:uid="{00000000-0005-0000-0000-00004FAA0000}"/>
    <cellStyle name="Normal 66 2 2 4" xfId="43551" xr:uid="{00000000-0005-0000-0000-000050AA0000}"/>
    <cellStyle name="Normal 66 2 2 4 2" xfId="43552" xr:uid="{00000000-0005-0000-0000-000051AA0000}"/>
    <cellStyle name="Normal 66 2 2 4 2 2" xfId="43553" xr:uid="{00000000-0005-0000-0000-000052AA0000}"/>
    <cellStyle name="Normal 66 2 2 4 3" xfId="43554" xr:uid="{00000000-0005-0000-0000-000053AA0000}"/>
    <cellStyle name="Normal 66 2 2 5" xfId="43555" xr:uid="{00000000-0005-0000-0000-000054AA0000}"/>
    <cellStyle name="Normal 66 2 2 5 2" xfId="43556" xr:uid="{00000000-0005-0000-0000-000055AA0000}"/>
    <cellStyle name="Normal 66 2 2 6" xfId="43557" xr:uid="{00000000-0005-0000-0000-000056AA0000}"/>
    <cellStyle name="Normal 66 2 2 7" xfId="43558" xr:uid="{00000000-0005-0000-0000-000057AA0000}"/>
    <cellStyle name="Normal 66 2 2 8" xfId="43559" xr:uid="{00000000-0005-0000-0000-000058AA0000}"/>
    <cellStyle name="Normal 66 2 2_Lcc_inputs" xfId="43560" xr:uid="{00000000-0005-0000-0000-000059AA0000}"/>
    <cellStyle name="Normal 66 2 3" xfId="43561" xr:uid="{00000000-0005-0000-0000-00005AAA0000}"/>
    <cellStyle name="Normal 66 2 3 2" xfId="43562" xr:uid="{00000000-0005-0000-0000-00005BAA0000}"/>
    <cellStyle name="Normal 66 2 3 2 2" xfId="43563" xr:uid="{00000000-0005-0000-0000-00005CAA0000}"/>
    <cellStyle name="Normal 66 2 3 2 2 2" xfId="43564" xr:uid="{00000000-0005-0000-0000-00005DAA0000}"/>
    <cellStyle name="Normal 66 2 3 2 2 3" xfId="43565" xr:uid="{00000000-0005-0000-0000-00005EAA0000}"/>
    <cellStyle name="Normal 66 2 3 2 3" xfId="43566" xr:uid="{00000000-0005-0000-0000-00005FAA0000}"/>
    <cellStyle name="Normal 66 2 3 2 4" xfId="43567" xr:uid="{00000000-0005-0000-0000-000060AA0000}"/>
    <cellStyle name="Normal 66 2 3 2_Lcc_inputs" xfId="43568" xr:uid="{00000000-0005-0000-0000-000061AA0000}"/>
    <cellStyle name="Normal 66 2 3 3" xfId="43569" xr:uid="{00000000-0005-0000-0000-000062AA0000}"/>
    <cellStyle name="Normal 66 2 3 3 2" xfId="43570" xr:uid="{00000000-0005-0000-0000-000063AA0000}"/>
    <cellStyle name="Normal 66 2 3 3 2 2" xfId="43571" xr:uid="{00000000-0005-0000-0000-000064AA0000}"/>
    <cellStyle name="Normal 66 2 3 3 3" xfId="43572" xr:uid="{00000000-0005-0000-0000-000065AA0000}"/>
    <cellStyle name="Normal 66 2 3 4" xfId="43573" xr:uid="{00000000-0005-0000-0000-000066AA0000}"/>
    <cellStyle name="Normal 66 2 3 4 2" xfId="43574" xr:uid="{00000000-0005-0000-0000-000067AA0000}"/>
    <cellStyle name="Normal 66 2 3 5" xfId="43575" xr:uid="{00000000-0005-0000-0000-000068AA0000}"/>
    <cellStyle name="Normal 66 2 3 6" xfId="43576" xr:uid="{00000000-0005-0000-0000-000069AA0000}"/>
    <cellStyle name="Normal 66 2 3 7" xfId="43577" xr:uid="{00000000-0005-0000-0000-00006AAA0000}"/>
    <cellStyle name="Normal 66 2 3_Lcc_inputs" xfId="43578" xr:uid="{00000000-0005-0000-0000-00006BAA0000}"/>
    <cellStyle name="Normal 66 2 4" xfId="43579" xr:uid="{00000000-0005-0000-0000-00006CAA0000}"/>
    <cellStyle name="Normal 66 2 4 2" xfId="43580" xr:uid="{00000000-0005-0000-0000-00006DAA0000}"/>
    <cellStyle name="Normal 66 2 4 2 2" xfId="43581" xr:uid="{00000000-0005-0000-0000-00006EAA0000}"/>
    <cellStyle name="Normal 66 2 4 2 3" xfId="43582" xr:uid="{00000000-0005-0000-0000-00006FAA0000}"/>
    <cellStyle name="Normal 66 2 4 3" xfId="43583" xr:uid="{00000000-0005-0000-0000-000070AA0000}"/>
    <cellStyle name="Normal 66 2 4 3 2" xfId="43584" xr:uid="{00000000-0005-0000-0000-000071AA0000}"/>
    <cellStyle name="Normal 66 2 4 4" xfId="43585" xr:uid="{00000000-0005-0000-0000-000072AA0000}"/>
    <cellStyle name="Normal 66 2 4 5" xfId="43586" xr:uid="{00000000-0005-0000-0000-000073AA0000}"/>
    <cellStyle name="Normal 66 2 4_Lcc_inputs" xfId="43587" xr:uid="{00000000-0005-0000-0000-000074AA0000}"/>
    <cellStyle name="Normal 66 2 5" xfId="43588" xr:uid="{00000000-0005-0000-0000-000075AA0000}"/>
    <cellStyle name="Normal 66 2 5 2" xfId="43589" xr:uid="{00000000-0005-0000-0000-000076AA0000}"/>
    <cellStyle name="Normal 66 2 5 2 2" xfId="43590" xr:uid="{00000000-0005-0000-0000-000077AA0000}"/>
    <cellStyle name="Normal 66 2 5 2 3" xfId="43591" xr:uid="{00000000-0005-0000-0000-000078AA0000}"/>
    <cellStyle name="Normal 66 2 5 3" xfId="43592" xr:uid="{00000000-0005-0000-0000-000079AA0000}"/>
    <cellStyle name="Normal 66 2 5 3 2" xfId="43593" xr:uid="{00000000-0005-0000-0000-00007AAA0000}"/>
    <cellStyle name="Normal 66 2 5 4" xfId="43594" xr:uid="{00000000-0005-0000-0000-00007BAA0000}"/>
    <cellStyle name="Normal 66 2 5 5" xfId="43595" xr:uid="{00000000-0005-0000-0000-00007CAA0000}"/>
    <cellStyle name="Normal 66 2 5_Lcc_inputs" xfId="43596" xr:uid="{00000000-0005-0000-0000-00007DAA0000}"/>
    <cellStyle name="Normal 66 2 6" xfId="43597" xr:uid="{00000000-0005-0000-0000-00007EAA0000}"/>
    <cellStyle name="Normal 66 2 6 2" xfId="43598" xr:uid="{00000000-0005-0000-0000-00007FAA0000}"/>
    <cellStyle name="Normal 66 2 6 2 2" xfId="43599" xr:uid="{00000000-0005-0000-0000-000080AA0000}"/>
    <cellStyle name="Normal 66 2 6 3" xfId="43600" xr:uid="{00000000-0005-0000-0000-000081AA0000}"/>
    <cellStyle name="Normal 66 2 6 4" xfId="43601" xr:uid="{00000000-0005-0000-0000-000082AA0000}"/>
    <cellStyle name="Normal 66 2 6_Lcc_inputs" xfId="43602" xr:uid="{00000000-0005-0000-0000-000083AA0000}"/>
    <cellStyle name="Normal 66 2 7" xfId="43603" xr:uid="{00000000-0005-0000-0000-000084AA0000}"/>
    <cellStyle name="Normal 66 2 7 2" xfId="43604" xr:uid="{00000000-0005-0000-0000-000085AA0000}"/>
    <cellStyle name="Normal 66 2 7 3" xfId="43605" xr:uid="{00000000-0005-0000-0000-000086AA0000}"/>
    <cellStyle name="Normal 66 2 8" xfId="43606" xr:uid="{00000000-0005-0000-0000-000087AA0000}"/>
    <cellStyle name="Normal 66 2 8 2" xfId="43607" xr:uid="{00000000-0005-0000-0000-000088AA0000}"/>
    <cellStyle name="Normal 66 2 9" xfId="43608" xr:uid="{00000000-0005-0000-0000-000089AA0000}"/>
    <cellStyle name="Normal 66 2_Lcc_inputs" xfId="43609" xr:uid="{00000000-0005-0000-0000-00008AAA0000}"/>
    <cellStyle name="Normal 66 3" xfId="43610" xr:uid="{00000000-0005-0000-0000-00008BAA0000}"/>
    <cellStyle name="Normal 66 3 2" xfId="43611" xr:uid="{00000000-0005-0000-0000-00008CAA0000}"/>
    <cellStyle name="Normal 66 3 2 2" xfId="43612" xr:uid="{00000000-0005-0000-0000-00008DAA0000}"/>
    <cellStyle name="Normal 66 3 2 2 2" xfId="43613" xr:uid="{00000000-0005-0000-0000-00008EAA0000}"/>
    <cellStyle name="Normal 66 3 2 2 2 2" xfId="43614" xr:uid="{00000000-0005-0000-0000-00008FAA0000}"/>
    <cellStyle name="Normal 66 3 2 2 2 2 2" xfId="43615" xr:uid="{00000000-0005-0000-0000-000090AA0000}"/>
    <cellStyle name="Normal 66 3 2 2 2 3" xfId="43616" xr:uid="{00000000-0005-0000-0000-000091AA0000}"/>
    <cellStyle name="Normal 66 3 2 2 3" xfId="43617" xr:uid="{00000000-0005-0000-0000-000092AA0000}"/>
    <cellStyle name="Normal 66 3 2 2 3 2" xfId="43618" xr:uid="{00000000-0005-0000-0000-000093AA0000}"/>
    <cellStyle name="Normal 66 3 2 2 3 2 2" xfId="43619" xr:uid="{00000000-0005-0000-0000-000094AA0000}"/>
    <cellStyle name="Normal 66 3 2 2 3 3" xfId="43620" xr:uid="{00000000-0005-0000-0000-000095AA0000}"/>
    <cellStyle name="Normal 66 3 2 2 4" xfId="43621" xr:uid="{00000000-0005-0000-0000-000096AA0000}"/>
    <cellStyle name="Normal 66 3 2 2 4 2" xfId="43622" xr:uid="{00000000-0005-0000-0000-000097AA0000}"/>
    <cellStyle name="Normal 66 3 2 2 5" xfId="43623" xr:uid="{00000000-0005-0000-0000-000098AA0000}"/>
    <cellStyle name="Normal 66 3 2 2_Lcc_inputs" xfId="43624" xr:uid="{00000000-0005-0000-0000-000099AA0000}"/>
    <cellStyle name="Normal 66 3 2 3" xfId="43625" xr:uid="{00000000-0005-0000-0000-00009AAA0000}"/>
    <cellStyle name="Normal 66 3 2 3 2" xfId="43626" xr:uid="{00000000-0005-0000-0000-00009BAA0000}"/>
    <cellStyle name="Normal 66 3 2 3 2 2" xfId="43627" xr:uid="{00000000-0005-0000-0000-00009CAA0000}"/>
    <cellStyle name="Normal 66 3 2 3 2 3" xfId="43628" xr:uid="{00000000-0005-0000-0000-00009DAA0000}"/>
    <cellStyle name="Normal 66 3 2 3 3" xfId="43629" xr:uid="{00000000-0005-0000-0000-00009EAA0000}"/>
    <cellStyle name="Normal 66 3 2 3 4" xfId="43630" xr:uid="{00000000-0005-0000-0000-00009FAA0000}"/>
    <cellStyle name="Normal 66 3 2 3_Lcc_inputs" xfId="43631" xr:uid="{00000000-0005-0000-0000-0000A0AA0000}"/>
    <cellStyle name="Normal 66 3 2 4" xfId="43632" xr:uid="{00000000-0005-0000-0000-0000A1AA0000}"/>
    <cellStyle name="Normal 66 3 2 4 2" xfId="43633" xr:uid="{00000000-0005-0000-0000-0000A2AA0000}"/>
    <cellStyle name="Normal 66 3 2 4 2 2" xfId="43634" xr:uid="{00000000-0005-0000-0000-0000A3AA0000}"/>
    <cellStyle name="Normal 66 3 2 4 3" xfId="43635" xr:uid="{00000000-0005-0000-0000-0000A4AA0000}"/>
    <cellStyle name="Normal 66 3 2 5" xfId="43636" xr:uid="{00000000-0005-0000-0000-0000A5AA0000}"/>
    <cellStyle name="Normal 66 3 2 5 2" xfId="43637" xr:uid="{00000000-0005-0000-0000-0000A6AA0000}"/>
    <cellStyle name="Normal 66 3 2 6" xfId="43638" xr:uid="{00000000-0005-0000-0000-0000A7AA0000}"/>
    <cellStyle name="Normal 66 3 2 7" xfId="43639" xr:uid="{00000000-0005-0000-0000-0000A8AA0000}"/>
    <cellStyle name="Normal 66 3 2 8" xfId="43640" xr:uid="{00000000-0005-0000-0000-0000A9AA0000}"/>
    <cellStyle name="Normal 66 3 2_Lcc_inputs" xfId="43641" xr:uid="{00000000-0005-0000-0000-0000AAAA0000}"/>
    <cellStyle name="Normal 66 3 3" xfId="43642" xr:uid="{00000000-0005-0000-0000-0000ABAA0000}"/>
    <cellStyle name="Normal 66 3 3 2" xfId="43643" xr:uid="{00000000-0005-0000-0000-0000ACAA0000}"/>
    <cellStyle name="Normal 66 3 3 2 2" xfId="43644" xr:uid="{00000000-0005-0000-0000-0000ADAA0000}"/>
    <cellStyle name="Normal 66 3 3 2 2 2" xfId="43645" xr:uid="{00000000-0005-0000-0000-0000AEAA0000}"/>
    <cellStyle name="Normal 66 3 3 2 2 3" xfId="43646" xr:uid="{00000000-0005-0000-0000-0000AFAA0000}"/>
    <cellStyle name="Normal 66 3 3 2 3" xfId="43647" xr:uid="{00000000-0005-0000-0000-0000B0AA0000}"/>
    <cellStyle name="Normal 66 3 3 2 4" xfId="43648" xr:uid="{00000000-0005-0000-0000-0000B1AA0000}"/>
    <cellStyle name="Normal 66 3 3 2_Lcc_inputs" xfId="43649" xr:uid="{00000000-0005-0000-0000-0000B2AA0000}"/>
    <cellStyle name="Normal 66 3 3 3" xfId="43650" xr:uid="{00000000-0005-0000-0000-0000B3AA0000}"/>
    <cellStyle name="Normal 66 3 3 3 2" xfId="43651" xr:uid="{00000000-0005-0000-0000-0000B4AA0000}"/>
    <cellStyle name="Normal 66 3 3 3 2 2" xfId="43652" xr:uid="{00000000-0005-0000-0000-0000B5AA0000}"/>
    <cellStyle name="Normal 66 3 3 3 3" xfId="43653" xr:uid="{00000000-0005-0000-0000-0000B6AA0000}"/>
    <cellStyle name="Normal 66 3 3 4" xfId="43654" xr:uid="{00000000-0005-0000-0000-0000B7AA0000}"/>
    <cellStyle name="Normal 66 3 3 4 2" xfId="43655" xr:uid="{00000000-0005-0000-0000-0000B8AA0000}"/>
    <cellStyle name="Normal 66 3 3 5" xfId="43656" xr:uid="{00000000-0005-0000-0000-0000B9AA0000}"/>
    <cellStyle name="Normal 66 3 3 6" xfId="43657" xr:uid="{00000000-0005-0000-0000-0000BAAA0000}"/>
    <cellStyle name="Normal 66 3 3 7" xfId="43658" xr:uid="{00000000-0005-0000-0000-0000BBAA0000}"/>
    <cellStyle name="Normal 66 3 3_Lcc_inputs" xfId="43659" xr:uid="{00000000-0005-0000-0000-0000BCAA0000}"/>
    <cellStyle name="Normal 66 3 4" xfId="43660" xr:uid="{00000000-0005-0000-0000-0000BDAA0000}"/>
    <cellStyle name="Normal 66 3 4 2" xfId="43661" xr:uid="{00000000-0005-0000-0000-0000BEAA0000}"/>
    <cellStyle name="Normal 66 3 4 2 2" xfId="43662" xr:uid="{00000000-0005-0000-0000-0000BFAA0000}"/>
    <cellStyle name="Normal 66 3 4 2 3" xfId="43663" xr:uid="{00000000-0005-0000-0000-0000C0AA0000}"/>
    <cellStyle name="Normal 66 3 4 3" xfId="43664" xr:uid="{00000000-0005-0000-0000-0000C1AA0000}"/>
    <cellStyle name="Normal 66 3 4 3 2" xfId="43665" xr:uid="{00000000-0005-0000-0000-0000C2AA0000}"/>
    <cellStyle name="Normal 66 3 4 4" xfId="43666" xr:uid="{00000000-0005-0000-0000-0000C3AA0000}"/>
    <cellStyle name="Normal 66 3 4 5" xfId="43667" xr:uid="{00000000-0005-0000-0000-0000C4AA0000}"/>
    <cellStyle name="Normal 66 3 4_Lcc_inputs" xfId="43668" xr:uid="{00000000-0005-0000-0000-0000C5AA0000}"/>
    <cellStyle name="Normal 66 3 5" xfId="43669" xr:uid="{00000000-0005-0000-0000-0000C6AA0000}"/>
    <cellStyle name="Normal 66 3 5 2" xfId="43670" xr:uid="{00000000-0005-0000-0000-0000C7AA0000}"/>
    <cellStyle name="Normal 66 3 5 2 2" xfId="43671" xr:uid="{00000000-0005-0000-0000-0000C8AA0000}"/>
    <cellStyle name="Normal 66 3 5 2 3" xfId="43672" xr:uid="{00000000-0005-0000-0000-0000C9AA0000}"/>
    <cellStyle name="Normal 66 3 5 3" xfId="43673" xr:uid="{00000000-0005-0000-0000-0000CAAA0000}"/>
    <cellStyle name="Normal 66 3 5 4" xfId="43674" xr:uid="{00000000-0005-0000-0000-0000CBAA0000}"/>
    <cellStyle name="Normal 66 3 5_Lcc_inputs" xfId="43675" xr:uid="{00000000-0005-0000-0000-0000CCAA0000}"/>
    <cellStyle name="Normal 66 3 6" xfId="43676" xr:uid="{00000000-0005-0000-0000-0000CDAA0000}"/>
    <cellStyle name="Normal 66 3 6 2" xfId="43677" xr:uid="{00000000-0005-0000-0000-0000CEAA0000}"/>
    <cellStyle name="Normal 66 3 6 3" xfId="43678" xr:uid="{00000000-0005-0000-0000-0000CFAA0000}"/>
    <cellStyle name="Normal 66 3 7" xfId="43679" xr:uid="{00000000-0005-0000-0000-0000D0AA0000}"/>
    <cellStyle name="Normal 66 3 7 2" xfId="43680" xr:uid="{00000000-0005-0000-0000-0000D1AA0000}"/>
    <cellStyle name="Normal 66 3 8" xfId="43681" xr:uid="{00000000-0005-0000-0000-0000D2AA0000}"/>
    <cellStyle name="Normal 66 3 9" xfId="43682" xr:uid="{00000000-0005-0000-0000-0000D3AA0000}"/>
    <cellStyle name="Normal 66 3_Lcc_inputs" xfId="43683" xr:uid="{00000000-0005-0000-0000-0000D4AA0000}"/>
    <cellStyle name="Normal 66 4" xfId="43684" xr:uid="{00000000-0005-0000-0000-0000D5AA0000}"/>
    <cellStyle name="Normal 66 4 2" xfId="43685" xr:uid="{00000000-0005-0000-0000-0000D6AA0000}"/>
    <cellStyle name="Normal 66 4 2 2" xfId="43686" xr:uid="{00000000-0005-0000-0000-0000D7AA0000}"/>
    <cellStyle name="Normal 66 4 2 2 2" xfId="43687" xr:uid="{00000000-0005-0000-0000-0000D8AA0000}"/>
    <cellStyle name="Normal 66 4 2 2 2 2" xfId="43688" xr:uid="{00000000-0005-0000-0000-0000D9AA0000}"/>
    <cellStyle name="Normal 66 4 2 2 2 2 2" xfId="43689" xr:uid="{00000000-0005-0000-0000-0000DAAA0000}"/>
    <cellStyle name="Normal 66 4 2 2 2 3" xfId="43690" xr:uid="{00000000-0005-0000-0000-0000DBAA0000}"/>
    <cellStyle name="Normal 66 4 2 2 3" xfId="43691" xr:uid="{00000000-0005-0000-0000-0000DCAA0000}"/>
    <cellStyle name="Normal 66 4 2 2 3 2" xfId="43692" xr:uid="{00000000-0005-0000-0000-0000DDAA0000}"/>
    <cellStyle name="Normal 66 4 2 2 3 2 2" xfId="43693" xr:uid="{00000000-0005-0000-0000-0000DEAA0000}"/>
    <cellStyle name="Normal 66 4 2 2 3 3" xfId="43694" xr:uid="{00000000-0005-0000-0000-0000DFAA0000}"/>
    <cellStyle name="Normal 66 4 2 2 4" xfId="43695" xr:uid="{00000000-0005-0000-0000-0000E0AA0000}"/>
    <cellStyle name="Normal 66 4 2 2 4 2" xfId="43696" xr:uid="{00000000-0005-0000-0000-0000E1AA0000}"/>
    <cellStyle name="Normal 66 4 2 2 5" xfId="43697" xr:uid="{00000000-0005-0000-0000-0000E2AA0000}"/>
    <cellStyle name="Normal 66 4 2 2_Lcc_inputs" xfId="43698" xr:uid="{00000000-0005-0000-0000-0000E3AA0000}"/>
    <cellStyle name="Normal 66 4 2 3" xfId="43699" xr:uid="{00000000-0005-0000-0000-0000E4AA0000}"/>
    <cellStyle name="Normal 66 4 2 3 2" xfId="43700" xr:uid="{00000000-0005-0000-0000-0000E5AA0000}"/>
    <cellStyle name="Normal 66 4 2 3 2 2" xfId="43701" xr:uid="{00000000-0005-0000-0000-0000E6AA0000}"/>
    <cellStyle name="Normal 66 4 2 3 2 3" xfId="43702" xr:uid="{00000000-0005-0000-0000-0000E7AA0000}"/>
    <cellStyle name="Normal 66 4 2 3 3" xfId="43703" xr:uid="{00000000-0005-0000-0000-0000E8AA0000}"/>
    <cellStyle name="Normal 66 4 2 3 4" xfId="43704" xr:uid="{00000000-0005-0000-0000-0000E9AA0000}"/>
    <cellStyle name="Normal 66 4 2 3_Lcc_inputs" xfId="43705" xr:uid="{00000000-0005-0000-0000-0000EAAA0000}"/>
    <cellStyle name="Normal 66 4 2 4" xfId="43706" xr:uid="{00000000-0005-0000-0000-0000EBAA0000}"/>
    <cellStyle name="Normal 66 4 2 4 2" xfId="43707" xr:uid="{00000000-0005-0000-0000-0000ECAA0000}"/>
    <cellStyle name="Normal 66 4 2 4 2 2" xfId="43708" xr:uid="{00000000-0005-0000-0000-0000EDAA0000}"/>
    <cellStyle name="Normal 66 4 2 4 3" xfId="43709" xr:uid="{00000000-0005-0000-0000-0000EEAA0000}"/>
    <cellStyle name="Normal 66 4 2 5" xfId="43710" xr:uid="{00000000-0005-0000-0000-0000EFAA0000}"/>
    <cellStyle name="Normal 66 4 2 5 2" xfId="43711" xr:uid="{00000000-0005-0000-0000-0000F0AA0000}"/>
    <cellStyle name="Normal 66 4 2 6" xfId="43712" xr:uid="{00000000-0005-0000-0000-0000F1AA0000}"/>
    <cellStyle name="Normal 66 4 2 7" xfId="43713" xr:uid="{00000000-0005-0000-0000-0000F2AA0000}"/>
    <cellStyle name="Normal 66 4 2 8" xfId="43714" xr:uid="{00000000-0005-0000-0000-0000F3AA0000}"/>
    <cellStyle name="Normal 66 4 2_Lcc_inputs" xfId="43715" xr:uid="{00000000-0005-0000-0000-0000F4AA0000}"/>
    <cellStyle name="Normal 66 4 3" xfId="43716" xr:uid="{00000000-0005-0000-0000-0000F5AA0000}"/>
    <cellStyle name="Normal 66 4 3 2" xfId="43717" xr:uid="{00000000-0005-0000-0000-0000F6AA0000}"/>
    <cellStyle name="Normal 66 4 3 2 2" xfId="43718" xr:uid="{00000000-0005-0000-0000-0000F7AA0000}"/>
    <cellStyle name="Normal 66 4 3 2 2 2" xfId="43719" xr:uid="{00000000-0005-0000-0000-0000F8AA0000}"/>
    <cellStyle name="Normal 66 4 3 2 3" xfId="43720" xr:uid="{00000000-0005-0000-0000-0000F9AA0000}"/>
    <cellStyle name="Normal 66 4 3 3" xfId="43721" xr:uid="{00000000-0005-0000-0000-0000FAAA0000}"/>
    <cellStyle name="Normal 66 4 3 3 2" xfId="43722" xr:uid="{00000000-0005-0000-0000-0000FBAA0000}"/>
    <cellStyle name="Normal 66 4 3 3 2 2" xfId="43723" xr:uid="{00000000-0005-0000-0000-0000FCAA0000}"/>
    <cellStyle name="Normal 66 4 3 3 3" xfId="43724" xr:uid="{00000000-0005-0000-0000-0000FDAA0000}"/>
    <cellStyle name="Normal 66 4 3 4" xfId="43725" xr:uid="{00000000-0005-0000-0000-0000FEAA0000}"/>
    <cellStyle name="Normal 66 4 3 4 2" xfId="43726" xr:uid="{00000000-0005-0000-0000-0000FFAA0000}"/>
    <cellStyle name="Normal 66 4 3 5" xfId="43727" xr:uid="{00000000-0005-0000-0000-000000AB0000}"/>
    <cellStyle name="Normal 66 4 3_Lcc_inputs" xfId="43728" xr:uid="{00000000-0005-0000-0000-000001AB0000}"/>
    <cellStyle name="Normal 66 4 4" xfId="43729" xr:uid="{00000000-0005-0000-0000-000002AB0000}"/>
    <cellStyle name="Normal 66 4 4 2" xfId="43730" xr:uid="{00000000-0005-0000-0000-000003AB0000}"/>
    <cellStyle name="Normal 66 4 4 2 2" xfId="43731" xr:uid="{00000000-0005-0000-0000-000004AB0000}"/>
    <cellStyle name="Normal 66 4 4 2 3" xfId="43732" xr:uid="{00000000-0005-0000-0000-000005AB0000}"/>
    <cellStyle name="Normal 66 4 4 3" xfId="43733" xr:uid="{00000000-0005-0000-0000-000006AB0000}"/>
    <cellStyle name="Normal 66 4 4 4" xfId="43734" xr:uid="{00000000-0005-0000-0000-000007AB0000}"/>
    <cellStyle name="Normal 66 4 4_Lcc_inputs" xfId="43735" xr:uid="{00000000-0005-0000-0000-000008AB0000}"/>
    <cellStyle name="Normal 66 4 5" xfId="43736" xr:uid="{00000000-0005-0000-0000-000009AB0000}"/>
    <cellStyle name="Normal 66 4 5 2" xfId="43737" xr:uid="{00000000-0005-0000-0000-00000AAB0000}"/>
    <cellStyle name="Normal 66 4 5 2 2" xfId="43738" xr:uid="{00000000-0005-0000-0000-00000BAB0000}"/>
    <cellStyle name="Normal 66 4 5 3" xfId="43739" xr:uid="{00000000-0005-0000-0000-00000CAB0000}"/>
    <cellStyle name="Normal 66 4 6" xfId="43740" xr:uid="{00000000-0005-0000-0000-00000DAB0000}"/>
    <cellStyle name="Normal 66 4 6 2" xfId="43741" xr:uid="{00000000-0005-0000-0000-00000EAB0000}"/>
    <cellStyle name="Normal 66 4 7" xfId="43742" xr:uid="{00000000-0005-0000-0000-00000FAB0000}"/>
    <cellStyle name="Normal 66 4 8" xfId="43743" xr:uid="{00000000-0005-0000-0000-000010AB0000}"/>
    <cellStyle name="Normal 66 4 9" xfId="43744" xr:uid="{00000000-0005-0000-0000-000011AB0000}"/>
    <cellStyle name="Normal 66 4_Lcc_inputs" xfId="43745" xr:uid="{00000000-0005-0000-0000-000012AB0000}"/>
    <cellStyle name="Normal 66 5" xfId="43746" xr:uid="{00000000-0005-0000-0000-000013AB0000}"/>
    <cellStyle name="Normal 66 5 2" xfId="43747" xr:uid="{00000000-0005-0000-0000-000014AB0000}"/>
    <cellStyle name="Normal 66 5 2 2" xfId="43748" xr:uid="{00000000-0005-0000-0000-000015AB0000}"/>
    <cellStyle name="Normal 66 5 2 2 2" xfId="43749" xr:uid="{00000000-0005-0000-0000-000016AB0000}"/>
    <cellStyle name="Normal 66 5 2 2 2 2" xfId="43750" xr:uid="{00000000-0005-0000-0000-000017AB0000}"/>
    <cellStyle name="Normal 66 5 2 2 2 2 2" xfId="43751" xr:uid="{00000000-0005-0000-0000-000018AB0000}"/>
    <cellStyle name="Normal 66 5 2 2 2 3" xfId="43752" xr:uid="{00000000-0005-0000-0000-000019AB0000}"/>
    <cellStyle name="Normal 66 5 2 2 3" xfId="43753" xr:uid="{00000000-0005-0000-0000-00001AAB0000}"/>
    <cellStyle name="Normal 66 5 2 2 3 2" xfId="43754" xr:uid="{00000000-0005-0000-0000-00001BAB0000}"/>
    <cellStyle name="Normal 66 5 2 2 3 2 2" xfId="43755" xr:uid="{00000000-0005-0000-0000-00001CAB0000}"/>
    <cellStyle name="Normal 66 5 2 2 3 3" xfId="43756" xr:uid="{00000000-0005-0000-0000-00001DAB0000}"/>
    <cellStyle name="Normal 66 5 2 2 4" xfId="43757" xr:uid="{00000000-0005-0000-0000-00001EAB0000}"/>
    <cellStyle name="Normal 66 5 2 2 4 2" xfId="43758" xr:uid="{00000000-0005-0000-0000-00001FAB0000}"/>
    <cellStyle name="Normal 66 5 2 2 5" xfId="43759" xr:uid="{00000000-0005-0000-0000-000020AB0000}"/>
    <cellStyle name="Normal 66 5 2 2_Lcc_inputs" xfId="43760" xr:uid="{00000000-0005-0000-0000-000021AB0000}"/>
    <cellStyle name="Normal 66 5 2 3" xfId="43761" xr:uid="{00000000-0005-0000-0000-000022AB0000}"/>
    <cellStyle name="Normal 66 5 2 3 2" xfId="43762" xr:uid="{00000000-0005-0000-0000-000023AB0000}"/>
    <cellStyle name="Normal 66 5 2 3 2 2" xfId="43763" xr:uid="{00000000-0005-0000-0000-000024AB0000}"/>
    <cellStyle name="Normal 66 5 2 3 2 3" xfId="43764" xr:uid="{00000000-0005-0000-0000-000025AB0000}"/>
    <cellStyle name="Normal 66 5 2 3 3" xfId="43765" xr:uid="{00000000-0005-0000-0000-000026AB0000}"/>
    <cellStyle name="Normal 66 5 2 3 4" xfId="43766" xr:uid="{00000000-0005-0000-0000-000027AB0000}"/>
    <cellStyle name="Normal 66 5 2 3_Lcc_inputs" xfId="43767" xr:uid="{00000000-0005-0000-0000-000028AB0000}"/>
    <cellStyle name="Normal 66 5 2 4" xfId="43768" xr:uid="{00000000-0005-0000-0000-000029AB0000}"/>
    <cellStyle name="Normal 66 5 2 4 2" xfId="43769" xr:uid="{00000000-0005-0000-0000-00002AAB0000}"/>
    <cellStyle name="Normal 66 5 2 4 2 2" xfId="43770" xr:uid="{00000000-0005-0000-0000-00002BAB0000}"/>
    <cellStyle name="Normal 66 5 2 4 3" xfId="43771" xr:uid="{00000000-0005-0000-0000-00002CAB0000}"/>
    <cellStyle name="Normal 66 5 2 5" xfId="43772" xr:uid="{00000000-0005-0000-0000-00002DAB0000}"/>
    <cellStyle name="Normal 66 5 2 5 2" xfId="43773" xr:uid="{00000000-0005-0000-0000-00002EAB0000}"/>
    <cellStyle name="Normal 66 5 2 6" xfId="43774" xr:uid="{00000000-0005-0000-0000-00002FAB0000}"/>
    <cellStyle name="Normal 66 5 2 7" xfId="43775" xr:uid="{00000000-0005-0000-0000-000030AB0000}"/>
    <cellStyle name="Normal 66 5 2 8" xfId="43776" xr:uid="{00000000-0005-0000-0000-000031AB0000}"/>
    <cellStyle name="Normal 66 5 2_Lcc_inputs" xfId="43777" xr:uid="{00000000-0005-0000-0000-000032AB0000}"/>
    <cellStyle name="Normal 66 5 3" xfId="43778" xr:uid="{00000000-0005-0000-0000-000033AB0000}"/>
    <cellStyle name="Normal 66 5 3 2" xfId="43779" xr:uid="{00000000-0005-0000-0000-000034AB0000}"/>
    <cellStyle name="Normal 66 5 3 2 2" xfId="43780" xr:uid="{00000000-0005-0000-0000-000035AB0000}"/>
    <cellStyle name="Normal 66 5 3 2 2 2" xfId="43781" xr:uid="{00000000-0005-0000-0000-000036AB0000}"/>
    <cellStyle name="Normal 66 5 3 2 3" xfId="43782" xr:uid="{00000000-0005-0000-0000-000037AB0000}"/>
    <cellStyle name="Normal 66 5 3 3" xfId="43783" xr:uid="{00000000-0005-0000-0000-000038AB0000}"/>
    <cellStyle name="Normal 66 5 3 3 2" xfId="43784" xr:uid="{00000000-0005-0000-0000-000039AB0000}"/>
    <cellStyle name="Normal 66 5 3 3 2 2" xfId="43785" xr:uid="{00000000-0005-0000-0000-00003AAB0000}"/>
    <cellStyle name="Normal 66 5 3 3 3" xfId="43786" xr:uid="{00000000-0005-0000-0000-00003BAB0000}"/>
    <cellStyle name="Normal 66 5 3 4" xfId="43787" xr:uid="{00000000-0005-0000-0000-00003CAB0000}"/>
    <cellStyle name="Normal 66 5 3 4 2" xfId="43788" xr:uid="{00000000-0005-0000-0000-00003DAB0000}"/>
    <cellStyle name="Normal 66 5 3 5" xfId="43789" xr:uid="{00000000-0005-0000-0000-00003EAB0000}"/>
    <cellStyle name="Normal 66 5 3_Lcc_inputs" xfId="43790" xr:uid="{00000000-0005-0000-0000-00003FAB0000}"/>
    <cellStyle name="Normal 66 5 4" xfId="43791" xr:uid="{00000000-0005-0000-0000-000040AB0000}"/>
    <cellStyle name="Normal 66 5 4 2" xfId="43792" xr:uid="{00000000-0005-0000-0000-000041AB0000}"/>
    <cellStyle name="Normal 66 5 4 2 2" xfId="43793" xr:uid="{00000000-0005-0000-0000-000042AB0000}"/>
    <cellStyle name="Normal 66 5 4 2 3" xfId="43794" xr:uid="{00000000-0005-0000-0000-000043AB0000}"/>
    <cellStyle name="Normal 66 5 4 3" xfId="43795" xr:uid="{00000000-0005-0000-0000-000044AB0000}"/>
    <cellStyle name="Normal 66 5 4 4" xfId="43796" xr:uid="{00000000-0005-0000-0000-000045AB0000}"/>
    <cellStyle name="Normal 66 5 4_Lcc_inputs" xfId="43797" xr:uid="{00000000-0005-0000-0000-000046AB0000}"/>
    <cellStyle name="Normal 66 5 5" xfId="43798" xr:uid="{00000000-0005-0000-0000-000047AB0000}"/>
    <cellStyle name="Normal 66 5 5 2" xfId="43799" xr:uid="{00000000-0005-0000-0000-000048AB0000}"/>
    <cellStyle name="Normal 66 5 5 2 2" xfId="43800" xr:uid="{00000000-0005-0000-0000-000049AB0000}"/>
    <cellStyle name="Normal 66 5 5 3" xfId="43801" xr:uid="{00000000-0005-0000-0000-00004AAB0000}"/>
    <cellStyle name="Normal 66 5 6" xfId="43802" xr:uid="{00000000-0005-0000-0000-00004BAB0000}"/>
    <cellStyle name="Normal 66 5 6 2" xfId="43803" xr:uid="{00000000-0005-0000-0000-00004CAB0000}"/>
    <cellStyle name="Normal 66 5 7" xfId="43804" xr:uid="{00000000-0005-0000-0000-00004DAB0000}"/>
    <cellStyle name="Normal 66 5 8" xfId="43805" xr:uid="{00000000-0005-0000-0000-00004EAB0000}"/>
    <cellStyle name="Normal 66 5 9" xfId="43806" xr:uid="{00000000-0005-0000-0000-00004FAB0000}"/>
    <cellStyle name="Normal 66 5_Lcc_inputs" xfId="43807" xr:uid="{00000000-0005-0000-0000-000050AB0000}"/>
    <cellStyle name="Normal 66 6" xfId="43808" xr:uid="{00000000-0005-0000-0000-000051AB0000}"/>
    <cellStyle name="Normal 66 6 2" xfId="43809" xr:uid="{00000000-0005-0000-0000-000052AB0000}"/>
    <cellStyle name="Normal 66 6 2 2" xfId="43810" xr:uid="{00000000-0005-0000-0000-000053AB0000}"/>
    <cellStyle name="Normal 66 6 2 2 2" xfId="43811" xr:uid="{00000000-0005-0000-0000-000054AB0000}"/>
    <cellStyle name="Normal 66 6 2 2 2 2" xfId="43812" xr:uid="{00000000-0005-0000-0000-000055AB0000}"/>
    <cellStyle name="Normal 66 6 2 2 2 2 2" xfId="43813" xr:uid="{00000000-0005-0000-0000-000056AB0000}"/>
    <cellStyle name="Normal 66 6 2 2 2 3" xfId="43814" xr:uid="{00000000-0005-0000-0000-000057AB0000}"/>
    <cellStyle name="Normal 66 6 2 2 3" xfId="43815" xr:uid="{00000000-0005-0000-0000-000058AB0000}"/>
    <cellStyle name="Normal 66 6 2 2 3 2" xfId="43816" xr:uid="{00000000-0005-0000-0000-000059AB0000}"/>
    <cellStyle name="Normal 66 6 2 2 3 2 2" xfId="43817" xr:uid="{00000000-0005-0000-0000-00005AAB0000}"/>
    <cellStyle name="Normal 66 6 2 2 3 3" xfId="43818" xr:uid="{00000000-0005-0000-0000-00005BAB0000}"/>
    <cellStyle name="Normal 66 6 2 2 4" xfId="43819" xr:uid="{00000000-0005-0000-0000-00005CAB0000}"/>
    <cellStyle name="Normal 66 6 2 2 4 2" xfId="43820" xr:uid="{00000000-0005-0000-0000-00005DAB0000}"/>
    <cellStyle name="Normal 66 6 2 2 5" xfId="43821" xr:uid="{00000000-0005-0000-0000-00005EAB0000}"/>
    <cellStyle name="Normal 66 6 2 2_Lcc_inputs" xfId="43822" xr:uid="{00000000-0005-0000-0000-00005FAB0000}"/>
    <cellStyle name="Normal 66 6 2 3" xfId="43823" xr:uid="{00000000-0005-0000-0000-000060AB0000}"/>
    <cellStyle name="Normal 66 6 2 3 2" xfId="43824" xr:uid="{00000000-0005-0000-0000-000061AB0000}"/>
    <cellStyle name="Normal 66 6 2 3 2 2" xfId="43825" xr:uid="{00000000-0005-0000-0000-000062AB0000}"/>
    <cellStyle name="Normal 66 6 2 3 2 3" xfId="43826" xr:uid="{00000000-0005-0000-0000-000063AB0000}"/>
    <cellStyle name="Normal 66 6 2 3 3" xfId="43827" xr:uid="{00000000-0005-0000-0000-000064AB0000}"/>
    <cellStyle name="Normal 66 6 2 3 4" xfId="43828" xr:uid="{00000000-0005-0000-0000-000065AB0000}"/>
    <cellStyle name="Normal 66 6 2 3_Lcc_inputs" xfId="43829" xr:uid="{00000000-0005-0000-0000-000066AB0000}"/>
    <cellStyle name="Normal 66 6 2 4" xfId="43830" xr:uid="{00000000-0005-0000-0000-000067AB0000}"/>
    <cellStyle name="Normal 66 6 2 4 2" xfId="43831" xr:uid="{00000000-0005-0000-0000-000068AB0000}"/>
    <cellStyle name="Normal 66 6 2 4 2 2" xfId="43832" xr:uid="{00000000-0005-0000-0000-000069AB0000}"/>
    <cellStyle name="Normal 66 6 2 4 3" xfId="43833" xr:uid="{00000000-0005-0000-0000-00006AAB0000}"/>
    <cellStyle name="Normal 66 6 2 5" xfId="43834" xr:uid="{00000000-0005-0000-0000-00006BAB0000}"/>
    <cellStyle name="Normal 66 6 2 5 2" xfId="43835" xr:uid="{00000000-0005-0000-0000-00006CAB0000}"/>
    <cellStyle name="Normal 66 6 2 6" xfId="43836" xr:uid="{00000000-0005-0000-0000-00006DAB0000}"/>
    <cellStyle name="Normal 66 6 2 7" xfId="43837" xr:uid="{00000000-0005-0000-0000-00006EAB0000}"/>
    <cellStyle name="Normal 66 6 2 8" xfId="43838" xr:uid="{00000000-0005-0000-0000-00006FAB0000}"/>
    <cellStyle name="Normal 66 6 2_Lcc_inputs" xfId="43839" xr:uid="{00000000-0005-0000-0000-000070AB0000}"/>
    <cellStyle name="Normal 66 6 3" xfId="43840" xr:uid="{00000000-0005-0000-0000-000071AB0000}"/>
    <cellStyle name="Normal 66 6 3 2" xfId="43841" xr:uid="{00000000-0005-0000-0000-000072AB0000}"/>
    <cellStyle name="Normal 66 6 3 2 2" xfId="43842" xr:uid="{00000000-0005-0000-0000-000073AB0000}"/>
    <cellStyle name="Normal 66 6 3 2 2 2" xfId="43843" xr:uid="{00000000-0005-0000-0000-000074AB0000}"/>
    <cellStyle name="Normal 66 6 3 2 3" xfId="43844" xr:uid="{00000000-0005-0000-0000-000075AB0000}"/>
    <cellStyle name="Normal 66 6 3 3" xfId="43845" xr:uid="{00000000-0005-0000-0000-000076AB0000}"/>
    <cellStyle name="Normal 66 6 3 3 2" xfId="43846" xr:uid="{00000000-0005-0000-0000-000077AB0000}"/>
    <cellStyle name="Normal 66 6 3 3 2 2" xfId="43847" xr:uid="{00000000-0005-0000-0000-000078AB0000}"/>
    <cellStyle name="Normal 66 6 3 3 3" xfId="43848" xr:uid="{00000000-0005-0000-0000-000079AB0000}"/>
    <cellStyle name="Normal 66 6 3 4" xfId="43849" xr:uid="{00000000-0005-0000-0000-00007AAB0000}"/>
    <cellStyle name="Normal 66 6 3 4 2" xfId="43850" xr:uid="{00000000-0005-0000-0000-00007BAB0000}"/>
    <cellStyle name="Normal 66 6 3 5" xfId="43851" xr:uid="{00000000-0005-0000-0000-00007CAB0000}"/>
    <cellStyle name="Normal 66 6 3_Lcc_inputs" xfId="43852" xr:uid="{00000000-0005-0000-0000-00007DAB0000}"/>
    <cellStyle name="Normal 66 6 4" xfId="43853" xr:uid="{00000000-0005-0000-0000-00007EAB0000}"/>
    <cellStyle name="Normal 66 6 4 2" xfId="43854" xr:uid="{00000000-0005-0000-0000-00007FAB0000}"/>
    <cellStyle name="Normal 66 6 4 2 2" xfId="43855" xr:uid="{00000000-0005-0000-0000-000080AB0000}"/>
    <cellStyle name="Normal 66 6 4 2 3" xfId="43856" xr:uid="{00000000-0005-0000-0000-000081AB0000}"/>
    <cellStyle name="Normal 66 6 4 3" xfId="43857" xr:uid="{00000000-0005-0000-0000-000082AB0000}"/>
    <cellStyle name="Normal 66 6 4 4" xfId="43858" xr:uid="{00000000-0005-0000-0000-000083AB0000}"/>
    <cellStyle name="Normal 66 6 4_Lcc_inputs" xfId="43859" xr:uid="{00000000-0005-0000-0000-000084AB0000}"/>
    <cellStyle name="Normal 66 6 5" xfId="43860" xr:uid="{00000000-0005-0000-0000-000085AB0000}"/>
    <cellStyle name="Normal 66 6 5 2" xfId="43861" xr:uid="{00000000-0005-0000-0000-000086AB0000}"/>
    <cellStyle name="Normal 66 6 5 2 2" xfId="43862" xr:uid="{00000000-0005-0000-0000-000087AB0000}"/>
    <cellStyle name="Normal 66 6 5 3" xfId="43863" xr:uid="{00000000-0005-0000-0000-000088AB0000}"/>
    <cellStyle name="Normal 66 6 6" xfId="43864" xr:uid="{00000000-0005-0000-0000-000089AB0000}"/>
    <cellStyle name="Normal 66 6 6 2" xfId="43865" xr:uid="{00000000-0005-0000-0000-00008AAB0000}"/>
    <cellStyle name="Normal 66 6 7" xfId="43866" xr:uid="{00000000-0005-0000-0000-00008BAB0000}"/>
    <cellStyle name="Normal 66 6 8" xfId="43867" xr:uid="{00000000-0005-0000-0000-00008CAB0000}"/>
    <cellStyle name="Normal 66 6 9" xfId="43868" xr:uid="{00000000-0005-0000-0000-00008DAB0000}"/>
    <cellStyle name="Normal 66 6_Lcc_inputs" xfId="43869" xr:uid="{00000000-0005-0000-0000-00008EAB0000}"/>
    <cellStyle name="Normal 66 7" xfId="43870" xr:uid="{00000000-0005-0000-0000-00008FAB0000}"/>
    <cellStyle name="Normal 66 7 2" xfId="43871" xr:uid="{00000000-0005-0000-0000-000090AB0000}"/>
    <cellStyle name="Normal 66 7 2 2" xfId="43872" xr:uid="{00000000-0005-0000-0000-000091AB0000}"/>
    <cellStyle name="Normal 66 7 2 2 2" xfId="43873" xr:uid="{00000000-0005-0000-0000-000092AB0000}"/>
    <cellStyle name="Normal 66 7 2 2 2 2" xfId="43874" xr:uid="{00000000-0005-0000-0000-000093AB0000}"/>
    <cellStyle name="Normal 66 7 2 2 2 2 2" xfId="43875" xr:uid="{00000000-0005-0000-0000-000094AB0000}"/>
    <cellStyle name="Normal 66 7 2 2 2 3" xfId="43876" xr:uid="{00000000-0005-0000-0000-000095AB0000}"/>
    <cellStyle name="Normal 66 7 2 2 3" xfId="43877" xr:uid="{00000000-0005-0000-0000-000096AB0000}"/>
    <cellStyle name="Normal 66 7 2 2 3 2" xfId="43878" xr:uid="{00000000-0005-0000-0000-000097AB0000}"/>
    <cellStyle name="Normal 66 7 2 2 3 2 2" xfId="43879" xr:uid="{00000000-0005-0000-0000-000098AB0000}"/>
    <cellStyle name="Normal 66 7 2 2 3 3" xfId="43880" xr:uid="{00000000-0005-0000-0000-000099AB0000}"/>
    <cellStyle name="Normal 66 7 2 2 4" xfId="43881" xr:uid="{00000000-0005-0000-0000-00009AAB0000}"/>
    <cellStyle name="Normal 66 7 2 2 4 2" xfId="43882" xr:uid="{00000000-0005-0000-0000-00009BAB0000}"/>
    <cellStyle name="Normal 66 7 2 2 5" xfId="43883" xr:uid="{00000000-0005-0000-0000-00009CAB0000}"/>
    <cellStyle name="Normal 66 7 2 2_Lcc_inputs" xfId="43884" xr:uid="{00000000-0005-0000-0000-00009DAB0000}"/>
    <cellStyle name="Normal 66 7 2 3" xfId="43885" xr:uid="{00000000-0005-0000-0000-00009EAB0000}"/>
    <cellStyle name="Normal 66 7 2 3 2" xfId="43886" xr:uid="{00000000-0005-0000-0000-00009FAB0000}"/>
    <cellStyle name="Normal 66 7 2 3 2 2" xfId="43887" xr:uid="{00000000-0005-0000-0000-0000A0AB0000}"/>
    <cellStyle name="Normal 66 7 2 3 2 3" xfId="43888" xr:uid="{00000000-0005-0000-0000-0000A1AB0000}"/>
    <cellStyle name="Normal 66 7 2 3 3" xfId="43889" xr:uid="{00000000-0005-0000-0000-0000A2AB0000}"/>
    <cellStyle name="Normal 66 7 2 3 4" xfId="43890" xr:uid="{00000000-0005-0000-0000-0000A3AB0000}"/>
    <cellStyle name="Normal 66 7 2 3_Lcc_inputs" xfId="43891" xr:uid="{00000000-0005-0000-0000-0000A4AB0000}"/>
    <cellStyle name="Normal 66 7 2 4" xfId="43892" xr:uid="{00000000-0005-0000-0000-0000A5AB0000}"/>
    <cellStyle name="Normal 66 7 2 4 2" xfId="43893" xr:uid="{00000000-0005-0000-0000-0000A6AB0000}"/>
    <cellStyle name="Normal 66 7 2 4 2 2" xfId="43894" xr:uid="{00000000-0005-0000-0000-0000A7AB0000}"/>
    <cellStyle name="Normal 66 7 2 4 3" xfId="43895" xr:uid="{00000000-0005-0000-0000-0000A8AB0000}"/>
    <cellStyle name="Normal 66 7 2 5" xfId="43896" xr:uid="{00000000-0005-0000-0000-0000A9AB0000}"/>
    <cellStyle name="Normal 66 7 2 5 2" xfId="43897" xr:uid="{00000000-0005-0000-0000-0000AAAB0000}"/>
    <cellStyle name="Normal 66 7 2 6" xfId="43898" xr:uid="{00000000-0005-0000-0000-0000ABAB0000}"/>
    <cellStyle name="Normal 66 7 2 7" xfId="43899" xr:uid="{00000000-0005-0000-0000-0000ACAB0000}"/>
    <cellStyle name="Normal 66 7 2 8" xfId="43900" xr:uid="{00000000-0005-0000-0000-0000ADAB0000}"/>
    <cellStyle name="Normal 66 7 2_Lcc_inputs" xfId="43901" xr:uid="{00000000-0005-0000-0000-0000AEAB0000}"/>
    <cellStyle name="Normal 66 7 3" xfId="43902" xr:uid="{00000000-0005-0000-0000-0000AFAB0000}"/>
    <cellStyle name="Normal 66 7 3 2" xfId="43903" xr:uid="{00000000-0005-0000-0000-0000B0AB0000}"/>
    <cellStyle name="Normal 66 7 3 2 2" xfId="43904" xr:uid="{00000000-0005-0000-0000-0000B1AB0000}"/>
    <cellStyle name="Normal 66 7 3 2 2 2" xfId="43905" xr:uid="{00000000-0005-0000-0000-0000B2AB0000}"/>
    <cellStyle name="Normal 66 7 3 2 3" xfId="43906" xr:uid="{00000000-0005-0000-0000-0000B3AB0000}"/>
    <cellStyle name="Normal 66 7 3 3" xfId="43907" xr:uid="{00000000-0005-0000-0000-0000B4AB0000}"/>
    <cellStyle name="Normal 66 7 3 3 2" xfId="43908" xr:uid="{00000000-0005-0000-0000-0000B5AB0000}"/>
    <cellStyle name="Normal 66 7 3 3 2 2" xfId="43909" xr:uid="{00000000-0005-0000-0000-0000B6AB0000}"/>
    <cellStyle name="Normal 66 7 3 3 3" xfId="43910" xr:uid="{00000000-0005-0000-0000-0000B7AB0000}"/>
    <cellStyle name="Normal 66 7 3 4" xfId="43911" xr:uid="{00000000-0005-0000-0000-0000B8AB0000}"/>
    <cellStyle name="Normal 66 7 3 4 2" xfId="43912" xr:uid="{00000000-0005-0000-0000-0000B9AB0000}"/>
    <cellStyle name="Normal 66 7 3 5" xfId="43913" xr:uid="{00000000-0005-0000-0000-0000BAAB0000}"/>
    <cellStyle name="Normal 66 7 3_Lcc_inputs" xfId="43914" xr:uid="{00000000-0005-0000-0000-0000BBAB0000}"/>
    <cellStyle name="Normal 66 7 4" xfId="43915" xr:uid="{00000000-0005-0000-0000-0000BCAB0000}"/>
    <cellStyle name="Normal 66 7 4 2" xfId="43916" xr:uid="{00000000-0005-0000-0000-0000BDAB0000}"/>
    <cellStyle name="Normal 66 7 4 2 2" xfId="43917" xr:uid="{00000000-0005-0000-0000-0000BEAB0000}"/>
    <cellStyle name="Normal 66 7 4 2 3" xfId="43918" xr:uid="{00000000-0005-0000-0000-0000BFAB0000}"/>
    <cellStyle name="Normal 66 7 4 3" xfId="43919" xr:uid="{00000000-0005-0000-0000-0000C0AB0000}"/>
    <cellStyle name="Normal 66 7 4 4" xfId="43920" xr:uid="{00000000-0005-0000-0000-0000C1AB0000}"/>
    <cellStyle name="Normal 66 7 4_Lcc_inputs" xfId="43921" xr:uid="{00000000-0005-0000-0000-0000C2AB0000}"/>
    <cellStyle name="Normal 66 7 5" xfId="43922" xr:uid="{00000000-0005-0000-0000-0000C3AB0000}"/>
    <cellStyle name="Normal 66 7 5 2" xfId="43923" xr:uid="{00000000-0005-0000-0000-0000C4AB0000}"/>
    <cellStyle name="Normal 66 7 5 2 2" xfId="43924" xr:uid="{00000000-0005-0000-0000-0000C5AB0000}"/>
    <cellStyle name="Normal 66 7 5 3" xfId="43925" xr:uid="{00000000-0005-0000-0000-0000C6AB0000}"/>
    <cellStyle name="Normal 66 7 6" xfId="43926" xr:uid="{00000000-0005-0000-0000-0000C7AB0000}"/>
    <cellStyle name="Normal 66 7 6 2" xfId="43927" xr:uid="{00000000-0005-0000-0000-0000C8AB0000}"/>
    <cellStyle name="Normal 66 7 7" xfId="43928" xr:uid="{00000000-0005-0000-0000-0000C9AB0000}"/>
    <cellStyle name="Normal 66 7 8" xfId="43929" xr:uid="{00000000-0005-0000-0000-0000CAAB0000}"/>
    <cellStyle name="Normal 66 7 9" xfId="43930" xr:uid="{00000000-0005-0000-0000-0000CBAB0000}"/>
    <cellStyle name="Normal 66 7_Lcc_inputs" xfId="43931" xr:uid="{00000000-0005-0000-0000-0000CCAB0000}"/>
    <cellStyle name="Normal 66 8" xfId="43932" xr:uid="{00000000-0005-0000-0000-0000CDAB0000}"/>
    <cellStyle name="Normal 66 8 2" xfId="43933" xr:uid="{00000000-0005-0000-0000-0000CEAB0000}"/>
    <cellStyle name="Normal 66 8 2 2" xfId="43934" xr:uid="{00000000-0005-0000-0000-0000CFAB0000}"/>
    <cellStyle name="Normal 66 8 2 2 2" xfId="43935" xr:uid="{00000000-0005-0000-0000-0000D0AB0000}"/>
    <cellStyle name="Normal 66 8 2 2 2 2" xfId="43936" xr:uid="{00000000-0005-0000-0000-0000D1AB0000}"/>
    <cellStyle name="Normal 66 8 2 2 3" xfId="43937" xr:uid="{00000000-0005-0000-0000-0000D2AB0000}"/>
    <cellStyle name="Normal 66 8 2 3" xfId="43938" xr:uid="{00000000-0005-0000-0000-0000D3AB0000}"/>
    <cellStyle name="Normal 66 8 2 3 2" xfId="43939" xr:uid="{00000000-0005-0000-0000-0000D4AB0000}"/>
    <cellStyle name="Normal 66 8 2 3 2 2" xfId="43940" xr:uid="{00000000-0005-0000-0000-0000D5AB0000}"/>
    <cellStyle name="Normal 66 8 2 3 3" xfId="43941" xr:uid="{00000000-0005-0000-0000-0000D6AB0000}"/>
    <cellStyle name="Normal 66 8 2 4" xfId="43942" xr:uid="{00000000-0005-0000-0000-0000D7AB0000}"/>
    <cellStyle name="Normal 66 8 2 4 2" xfId="43943" xr:uid="{00000000-0005-0000-0000-0000D8AB0000}"/>
    <cellStyle name="Normal 66 8 2 5" xfId="43944" xr:uid="{00000000-0005-0000-0000-0000D9AB0000}"/>
    <cellStyle name="Normal 66 8 2_Lcc_inputs" xfId="43945" xr:uid="{00000000-0005-0000-0000-0000DAAB0000}"/>
    <cellStyle name="Normal 66 8 3" xfId="43946" xr:uid="{00000000-0005-0000-0000-0000DBAB0000}"/>
    <cellStyle name="Normal 66 8 3 2" xfId="43947" xr:uid="{00000000-0005-0000-0000-0000DCAB0000}"/>
    <cellStyle name="Normal 66 8 3 2 2" xfId="43948" xr:uid="{00000000-0005-0000-0000-0000DDAB0000}"/>
    <cellStyle name="Normal 66 8 3 2 3" xfId="43949" xr:uid="{00000000-0005-0000-0000-0000DEAB0000}"/>
    <cellStyle name="Normal 66 8 3 3" xfId="43950" xr:uid="{00000000-0005-0000-0000-0000DFAB0000}"/>
    <cellStyle name="Normal 66 8 3 4" xfId="43951" xr:uid="{00000000-0005-0000-0000-0000E0AB0000}"/>
    <cellStyle name="Normal 66 8 3_Lcc_inputs" xfId="43952" xr:uid="{00000000-0005-0000-0000-0000E1AB0000}"/>
    <cellStyle name="Normal 66 8 4" xfId="43953" xr:uid="{00000000-0005-0000-0000-0000E2AB0000}"/>
    <cellStyle name="Normal 66 8 4 2" xfId="43954" xr:uid="{00000000-0005-0000-0000-0000E3AB0000}"/>
    <cellStyle name="Normal 66 8 4 2 2" xfId="43955" xr:uid="{00000000-0005-0000-0000-0000E4AB0000}"/>
    <cellStyle name="Normal 66 8 4 3" xfId="43956" xr:uid="{00000000-0005-0000-0000-0000E5AB0000}"/>
    <cellStyle name="Normal 66 8 5" xfId="43957" xr:uid="{00000000-0005-0000-0000-0000E6AB0000}"/>
    <cellStyle name="Normal 66 8 5 2" xfId="43958" xr:uid="{00000000-0005-0000-0000-0000E7AB0000}"/>
    <cellStyle name="Normal 66 8 6" xfId="43959" xr:uid="{00000000-0005-0000-0000-0000E8AB0000}"/>
    <cellStyle name="Normal 66 8 7" xfId="43960" xr:uid="{00000000-0005-0000-0000-0000E9AB0000}"/>
    <cellStyle name="Normal 66 8 8" xfId="43961" xr:uid="{00000000-0005-0000-0000-0000EAAB0000}"/>
    <cellStyle name="Normal 66 8_Lcc_inputs" xfId="43962" xr:uid="{00000000-0005-0000-0000-0000EBAB0000}"/>
    <cellStyle name="Normal 66 9" xfId="43963" xr:uid="{00000000-0005-0000-0000-0000ECAB0000}"/>
    <cellStyle name="Normal 66 9 2" xfId="43964" xr:uid="{00000000-0005-0000-0000-0000EDAB0000}"/>
    <cellStyle name="Normal 66 9 2 2" xfId="43965" xr:uid="{00000000-0005-0000-0000-0000EEAB0000}"/>
    <cellStyle name="Normal 66 9 2 2 2" xfId="43966" xr:uid="{00000000-0005-0000-0000-0000EFAB0000}"/>
    <cellStyle name="Normal 66 9 2 2 2 2" xfId="43967" xr:uid="{00000000-0005-0000-0000-0000F0AB0000}"/>
    <cellStyle name="Normal 66 9 2 2 3" xfId="43968" xr:uid="{00000000-0005-0000-0000-0000F1AB0000}"/>
    <cellStyle name="Normal 66 9 2 3" xfId="43969" xr:uid="{00000000-0005-0000-0000-0000F2AB0000}"/>
    <cellStyle name="Normal 66 9 2 3 2" xfId="43970" xr:uid="{00000000-0005-0000-0000-0000F3AB0000}"/>
    <cellStyle name="Normal 66 9 2 3 2 2" xfId="43971" xr:uid="{00000000-0005-0000-0000-0000F4AB0000}"/>
    <cellStyle name="Normal 66 9 2 3 3" xfId="43972" xr:uid="{00000000-0005-0000-0000-0000F5AB0000}"/>
    <cellStyle name="Normal 66 9 2 4" xfId="43973" xr:uid="{00000000-0005-0000-0000-0000F6AB0000}"/>
    <cellStyle name="Normal 66 9 2 4 2" xfId="43974" xr:uid="{00000000-0005-0000-0000-0000F7AB0000}"/>
    <cellStyle name="Normal 66 9 2 5" xfId="43975" xr:uid="{00000000-0005-0000-0000-0000F8AB0000}"/>
    <cellStyle name="Normal 66 9 2_Lcc_inputs" xfId="43976" xr:uid="{00000000-0005-0000-0000-0000F9AB0000}"/>
    <cellStyle name="Normal 66 9 3" xfId="43977" xr:uid="{00000000-0005-0000-0000-0000FAAB0000}"/>
    <cellStyle name="Normal 66 9 3 2" xfId="43978" xr:uid="{00000000-0005-0000-0000-0000FBAB0000}"/>
    <cellStyle name="Normal 66 9 3 2 2" xfId="43979" xr:uid="{00000000-0005-0000-0000-0000FCAB0000}"/>
    <cellStyle name="Normal 66 9 3 2 3" xfId="43980" xr:uid="{00000000-0005-0000-0000-0000FDAB0000}"/>
    <cellStyle name="Normal 66 9 3 3" xfId="43981" xr:uid="{00000000-0005-0000-0000-0000FEAB0000}"/>
    <cellStyle name="Normal 66 9 3 4" xfId="43982" xr:uid="{00000000-0005-0000-0000-0000FFAB0000}"/>
    <cellStyle name="Normal 66 9 3_Lcc_inputs" xfId="43983" xr:uid="{00000000-0005-0000-0000-000000AC0000}"/>
    <cellStyle name="Normal 66 9 4" xfId="43984" xr:uid="{00000000-0005-0000-0000-000001AC0000}"/>
    <cellStyle name="Normal 66 9 4 2" xfId="43985" xr:uid="{00000000-0005-0000-0000-000002AC0000}"/>
    <cellStyle name="Normal 66 9 4 2 2" xfId="43986" xr:uid="{00000000-0005-0000-0000-000003AC0000}"/>
    <cellStyle name="Normal 66 9 4 3" xfId="43987" xr:uid="{00000000-0005-0000-0000-000004AC0000}"/>
    <cellStyle name="Normal 66 9 5" xfId="43988" xr:uid="{00000000-0005-0000-0000-000005AC0000}"/>
    <cellStyle name="Normal 66 9 5 2" xfId="43989" xr:uid="{00000000-0005-0000-0000-000006AC0000}"/>
    <cellStyle name="Normal 66 9 6" xfId="43990" xr:uid="{00000000-0005-0000-0000-000007AC0000}"/>
    <cellStyle name="Normal 66 9 7" xfId="43991" xr:uid="{00000000-0005-0000-0000-000008AC0000}"/>
    <cellStyle name="Normal 66 9 8" xfId="43992" xr:uid="{00000000-0005-0000-0000-000009AC0000}"/>
    <cellStyle name="Normal 66 9_Lcc_inputs" xfId="43993" xr:uid="{00000000-0005-0000-0000-00000AAC0000}"/>
    <cellStyle name="Normal 66_Lcc_inputs" xfId="43994" xr:uid="{00000000-0005-0000-0000-00000BAC0000}"/>
    <cellStyle name="Normal 67" xfId="43995" xr:uid="{00000000-0005-0000-0000-00000CAC0000}"/>
    <cellStyle name="Normal 67 10" xfId="43996" xr:uid="{00000000-0005-0000-0000-00000DAC0000}"/>
    <cellStyle name="Normal 67 10 2" xfId="43997" xr:uid="{00000000-0005-0000-0000-00000EAC0000}"/>
    <cellStyle name="Normal 67 10 2 2" xfId="43998" xr:uid="{00000000-0005-0000-0000-00000FAC0000}"/>
    <cellStyle name="Normal 67 10 2 2 2" xfId="43999" xr:uid="{00000000-0005-0000-0000-000010AC0000}"/>
    <cellStyle name="Normal 67 10 2 2 3" xfId="44000" xr:uid="{00000000-0005-0000-0000-000011AC0000}"/>
    <cellStyle name="Normal 67 10 2 3" xfId="44001" xr:uid="{00000000-0005-0000-0000-000012AC0000}"/>
    <cellStyle name="Normal 67 10 2 4" xfId="44002" xr:uid="{00000000-0005-0000-0000-000013AC0000}"/>
    <cellStyle name="Normal 67 10 2_Lcc_inputs" xfId="44003" xr:uid="{00000000-0005-0000-0000-000014AC0000}"/>
    <cellStyle name="Normal 67 10 3" xfId="44004" xr:uid="{00000000-0005-0000-0000-000015AC0000}"/>
    <cellStyle name="Normal 67 10 3 2" xfId="44005" xr:uid="{00000000-0005-0000-0000-000016AC0000}"/>
    <cellStyle name="Normal 67 10 3 2 2" xfId="44006" xr:uid="{00000000-0005-0000-0000-000017AC0000}"/>
    <cellStyle name="Normal 67 10 3 3" xfId="44007" xr:uid="{00000000-0005-0000-0000-000018AC0000}"/>
    <cellStyle name="Normal 67 10 4" xfId="44008" xr:uid="{00000000-0005-0000-0000-000019AC0000}"/>
    <cellStyle name="Normal 67 10 4 2" xfId="44009" xr:uid="{00000000-0005-0000-0000-00001AAC0000}"/>
    <cellStyle name="Normal 67 10 5" xfId="44010" xr:uid="{00000000-0005-0000-0000-00001BAC0000}"/>
    <cellStyle name="Normal 67 10 6" xfId="44011" xr:uid="{00000000-0005-0000-0000-00001CAC0000}"/>
    <cellStyle name="Normal 67 10 7" xfId="44012" xr:uid="{00000000-0005-0000-0000-00001DAC0000}"/>
    <cellStyle name="Normal 67 10_Lcc_inputs" xfId="44013" xr:uid="{00000000-0005-0000-0000-00001EAC0000}"/>
    <cellStyle name="Normal 67 11" xfId="44014" xr:uid="{00000000-0005-0000-0000-00001FAC0000}"/>
    <cellStyle name="Normal 67 11 2" xfId="44015" xr:uid="{00000000-0005-0000-0000-000020AC0000}"/>
    <cellStyle name="Normal 67 11 2 2" xfId="44016" xr:uid="{00000000-0005-0000-0000-000021AC0000}"/>
    <cellStyle name="Normal 67 11 2 3" xfId="44017" xr:uid="{00000000-0005-0000-0000-000022AC0000}"/>
    <cellStyle name="Normal 67 11 3" xfId="44018" xr:uid="{00000000-0005-0000-0000-000023AC0000}"/>
    <cellStyle name="Normal 67 11 3 2" xfId="44019" xr:uid="{00000000-0005-0000-0000-000024AC0000}"/>
    <cellStyle name="Normal 67 11 4" xfId="44020" xr:uid="{00000000-0005-0000-0000-000025AC0000}"/>
    <cellStyle name="Normal 67 11 5" xfId="44021" xr:uid="{00000000-0005-0000-0000-000026AC0000}"/>
    <cellStyle name="Normal 67 11_Lcc_inputs" xfId="44022" xr:uid="{00000000-0005-0000-0000-000027AC0000}"/>
    <cellStyle name="Normal 67 12" xfId="44023" xr:uid="{00000000-0005-0000-0000-000028AC0000}"/>
    <cellStyle name="Normal 67 12 2" xfId="44024" xr:uid="{00000000-0005-0000-0000-000029AC0000}"/>
    <cellStyle name="Normal 67 12 2 2" xfId="44025" xr:uid="{00000000-0005-0000-0000-00002AAC0000}"/>
    <cellStyle name="Normal 67 12 2 3" xfId="44026" xr:uid="{00000000-0005-0000-0000-00002BAC0000}"/>
    <cellStyle name="Normal 67 12 3" xfId="44027" xr:uid="{00000000-0005-0000-0000-00002CAC0000}"/>
    <cellStyle name="Normal 67 12 4" xfId="44028" xr:uid="{00000000-0005-0000-0000-00002DAC0000}"/>
    <cellStyle name="Normal 67 12_Lcc_inputs" xfId="44029" xr:uid="{00000000-0005-0000-0000-00002EAC0000}"/>
    <cellStyle name="Normal 67 13" xfId="44030" xr:uid="{00000000-0005-0000-0000-00002FAC0000}"/>
    <cellStyle name="Normal 67 13 2" xfId="44031" xr:uid="{00000000-0005-0000-0000-000030AC0000}"/>
    <cellStyle name="Normal 67 13 3" xfId="44032" xr:uid="{00000000-0005-0000-0000-000031AC0000}"/>
    <cellStyle name="Normal 67 14" xfId="44033" xr:uid="{00000000-0005-0000-0000-000032AC0000}"/>
    <cellStyle name="Normal 67 14 2" xfId="44034" xr:uid="{00000000-0005-0000-0000-000033AC0000}"/>
    <cellStyle name="Normal 67 15" xfId="44035" xr:uid="{00000000-0005-0000-0000-000034AC0000}"/>
    <cellStyle name="Normal 67 16" xfId="44036" xr:uid="{00000000-0005-0000-0000-000035AC0000}"/>
    <cellStyle name="Normal 67 2" xfId="44037" xr:uid="{00000000-0005-0000-0000-000036AC0000}"/>
    <cellStyle name="Normal 67 2 10" xfId="44038" xr:uid="{00000000-0005-0000-0000-000037AC0000}"/>
    <cellStyle name="Normal 67 2 2" xfId="44039" xr:uid="{00000000-0005-0000-0000-000038AC0000}"/>
    <cellStyle name="Normal 67 2 2 2" xfId="44040" xr:uid="{00000000-0005-0000-0000-000039AC0000}"/>
    <cellStyle name="Normal 67 2 2 2 2" xfId="44041" xr:uid="{00000000-0005-0000-0000-00003AAC0000}"/>
    <cellStyle name="Normal 67 2 2 2 2 2" xfId="44042" xr:uid="{00000000-0005-0000-0000-00003BAC0000}"/>
    <cellStyle name="Normal 67 2 2 2 2 2 2" xfId="44043" xr:uid="{00000000-0005-0000-0000-00003CAC0000}"/>
    <cellStyle name="Normal 67 2 2 2 2 3" xfId="44044" xr:uid="{00000000-0005-0000-0000-00003DAC0000}"/>
    <cellStyle name="Normal 67 2 2 2 3" xfId="44045" xr:uid="{00000000-0005-0000-0000-00003EAC0000}"/>
    <cellStyle name="Normal 67 2 2 2 3 2" xfId="44046" xr:uid="{00000000-0005-0000-0000-00003FAC0000}"/>
    <cellStyle name="Normal 67 2 2 2 3 2 2" xfId="44047" xr:uid="{00000000-0005-0000-0000-000040AC0000}"/>
    <cellStyle name="Normal 67 2 2 2 3 3" xfId="44048" xr:uid="{00000000-0005-0000-0000-000041AC0000}"/>
    <cellStyle name="Normal 67 2 2 2 4" xfId="44049" xr:uid="{00000000-0005-0000-0000-000042AC0000}"/>
    <cellStyle name="Normal 67 2 2 2 4 2" xfId="44050" xr:uid="{00000000-0005-0000-0000-000043AC0000}"/>
    <cellStyle name="Normal 67 2 2 2 5" xfId="44051" xr:uid="{00000000-0005-0000-0000-000044AC0000}"/>
    <cellStyle name="Normal 67 2 2 2_Lcc_inputs" xfId="44052" xr:uid="{00000000-0005-0000-0000-000045AC0000}"/>
    <cellStyle name="Normal 67 2 2 3" xfId="44053" xr:uid="{00000000-0005-0000-0000-000046AC0000}"/>
    <cellStyle name="Normal 67 2 2 3 2" xfId="44054" xr:uid="{00000000-0005-0000-0000-000047AC0000}"/>
    <cellStyle name="Normal 67 2 2 3 2 2" xfId="44055" xr:uid="{00000000-0005-0000-0000-000048AC0000}"/>
    <cellStyle name="Normal 67 2 2 3 2 3" xfId="44056" xr:uid="{00000000-0005-0000-0000-000049AC0000}"/>
    <cellStyle name="Normal 67 2 2 3 3" xfId="44057" xr:uid="{00000000-0005-0000-0000-00004AAC0000}"/>
    <cellStyle name="Normal 67 2 2 3 4" xfId="44058" xr:uid="{00000000-0005-0000-0000-00004BAC0000}"/>
    <cellStyle name="Normal 67 2 2 3_Lcc_inputs" xfId="44059" xr:uid="{00000000-0005-0000-0000-00004CAC0000}"/>
    <cellStyle name="Normal 67 2 2 4" xfId="44060" xr:uid="{00000000-0005-0000-0000-00004DAC0000}"/>
    <cellStyle name="Normal 67 2 2 4 2" xfId="44061" xr:uid="{00000000-0005-0000-0000-00004EAC0000}"/>
    <cellStyle name="Normal 67 2 2 4 2 2" xfId="44062" xr:uid="{00000000-0005-0000-0000-00004FAC0000}"/>
    <cellStyle name="Normal 67 2 2 4 3" xfId="44063" xr:uid="{00000000-0005-0000-0000-000050AC0000}"/>
    <cellStyle name="Normal 67 2 2 5" xfId="44064" xr:uid="{00000000-0005-0000-0000-000051AC0000}"/>
    <cellStyle name="Normal 67 2 2 5 2" xfId="44065" xr:uid="{00000000-0005-0000-0000-000052AC0000}"/>
    <cellStyle name="Normal 67 2 2 6" xfId="44066" xr:uid="{00000000-0005-0000-0000-000053AC0000}"/>
    <cellStyle name="Normal 67 2 2 7" xfId="44067" xr:uid="{00000000-0005-0000-0000-000054AC0000}"/>
    <cellStyle name="Normal 67 2 2 8" xfId="44068" xr:uid="{00000000-0005-0000-0000-000055AC0000}"/>
    <cellStyle name="Normal 67 2 2_Lcc_inputs" xfId="44069" xr:uid="{00000000-0005-0000-0000-000056AC0000}"/>
    <cellStyle name="Normal 67 2 3" xfId="44070" xr:uid="{00000000-0005-0000-0000-000057AC0000}"/>
    <cellStyle name="Normal 67 2 3 2" xfId="44071" xr:uid="{00000000-0005-0000-0000-000058AC0000}"/>
    <cellStyle name="Normal 67 2 3 2 2" xfId="44072" xr:uid="{00000000-0005-0000-0000-000059AC0000}"/>
    <cellStyle name="Normal 67 2 3 2 2 2" xfId="44073" xr:uid="{00000000-0005-0000-0000-00005AAC0000}"/>
    <cellStyle name="Normal 67 2 3 2 2 3" xfId="44074" xr:uid="{00000000-0005-0000-0000-00005BAC0000}"/>
    <cellStyle name="Normal 67 2 3 2 3" xfId="44075" xr:uid="{00000000-0005-0000-0000-00005CAC0000}"/>
    <cellStyle name="Normal 67 2 3 2 4" xfId="44076" xr:uid="{00000000-0005-0000-0000-00005DAC0000}"/>
    <cellStyle name="Normal 67 2 3 2_Lcc_inputs" xfId="44077" xr:uid="{00000000-0005-0000-0000-00005EAC0000}"/>
    <cellStyle name="Normal 67 2 3 3" xfId="44078" xr:uid="{00000000-0005-0000-0000-00005FAC0000}"/>
    <cellStyle name="Normal 67 2 3 3 2" xfId="44079" xr:uid="{00000000-0005-0000-0000-000060AC0000}"/>
    <cellStyle name="Normal 67 2 3 3 2 2" xfId="44080" xr:uid="{00000000-0005-0000-0000-000061AC0000}"/>
    <cellStyle name="Normal 67 2 3 3 3" xfId="44081" xr:uid="{00000000-0005-0000-0000-000062AC0000}"/>
    <cellStyle name="Normal 67 2 3 4" xfId="44082" xr:uid="{00000000-0005-0000-0000-000063AC0000}"/>
    <cellStyle name="Normal 67 2 3 4 2" xfId="44083" xr:uid="{00000000-0005-0000-0000-000064AC0000}"/>
    <cellStyle name="Normal 67 2 3 5" xfId="44084" xr:uid="{00000000-0005-0000-0000-000065AC0000}"/>
    <cellStyle name="Normal 67 2 3 6" xfId="44085" xr:uid="{00000000-0005-0000-0000-000066AC0000}"/>
    <cellStyle name="Normal 67 2 3 7" xfId="44086" xr:uid="{00000000-0005-0000-0000-000067AC0000}"/>
    <cellStyle name="Normal 67 2 3_Lcc_inputs" xfId="44087" xr:uid="{00000000-0005-0000-0000-000068AC0000}"/>
    <cellStyle name="Normal 67 2 4" xfId="44088" xr:uid="{00000000-0005-0000-0000-000069AC0000}"/>
    <cellStyle name="Normal 67 2 4 2" xfId="44089" xr:uid="{00000000-0005-0000-0000-00006AAC0000}"/>
    <cellStyle name="Normal 67 2 4 2 2" xfId="44090" xr:uid="{00000000-0005-0000-0000-00006BAC0000}"/>
    <cellStyle name="Normal 67 2 4 2 3" xfId="44091" xr:uid="{00000000-0005-0000-0000-00006CAC0000}"/>
    <cellStyle name="Normal 67 2 4 3" xfId="44092" xr:uid="{00000000-0005-0000-0000-00006DAC0000}"/>
    <cellStyle name="Normal 67 2 4 3 2" xfId="44093" xr:uid="{00000000-0005-0000-0000-00006EAC0000}"/>
    <cellStyle name="Normal 67 2 4 4" xfId="44094" xr:uid="{00000000-0005-0000-0000-00006FAC0000}"/>
    <cellStyle name="Normal 67 2 4 5" xfId="44095" xr:uid="{00000000-0005-0000-0000-000070AC0000}"/>
    <cellStyle name="Normal 67 2 4_Lcc_inputs" xfId="44096" xr:uid="{00000000-0005-0000-0000-000071AC0000}"/>
    <cellStyle name="Normal 67 2 5" xfId="44097" xr:uid="{00000000-0005-0000-0000-000072AC0000}"/>
    <cellStyle name="Normal 67 2 5 2" xfId="44098" xr:uid="{00000000-0005-0000-0000-000073AC0000}"/>
    <cellStyle name="Normal 67 2 5 2 2" xfId="44099" xr:uid="{00000000-0005-0000-0000-000074AC0000}"/>
    <cellStyle name="Normal 67 2 5 2 3" xfId="44100" xr:uid="{00000000-0005-0000-0000-000075AC0000}"/>
    <cellStyle name="Normal 67 2 5 3" xfId="44101" xr:uid="{00000000-0005-0000-0000-000076AC0000}"/>
    <cellStyle name="Normal 67 2 5 3 2" xfId="44102" xr:uid="{00000000-0005-0000-0000-000077AC0000}"/>
    <cellStyle name="Normal 67 2 5 4" xfId="44103" xr:uid="{00000000-0005-0000-0000-000078AC0000}"/>
    <cellStyle name="Normal 67 2 5 5" xfId="44104" xr:uid="{00000000-0005-0000-0000-000079AC0000}"/>
    <cellStyle name="Normal 67 2 5_Lcc_inputs" xfId="44105" xr:uid="{00000000-0005-0000-0000-00007AAC0000}"/>
    <cellStyle name="Normal 67 2 6" xfId="44106" xr:uid="{00000000-0005-0000-0000-00007BAC0000}"/>
    <cellStyle name="Normal 67 2 6 2" xfId="44107" xr:uid="{00000000-0005-0000-0000-00007CAC0000}"/>
    <cellStyle name="Normal 67 2 6 2 2" xfId="44108" xr:uid="{00000000-0005-0000-0000-00007DAC0000}"/>
    <cellStyle name="Normal 67 2 6 3" xfId="44109" xr:uid="{00000000-0005-0000-0000-00007EAC0000}"/>
    <cellStyle name="Normal 67 2 6 4" xfId="44110" xr:uid="{00000000-0005-0000-0000-00007FAC0000}"/>
    <cellStyle name="Normal 67 2 6_Lcc_inputs" xfId="44111" xr:uid="{00000000-0005-0000-0000-000080AC0000}"/>
    <cellStyle name="Normal 67 2 7" xfId="44112" xr:uid="{00000000-0005-0000-0000-000081AC0000}"/>
    <cellStyle name="Normal 67 2 7 2" xfId="44113" xr:uid="{00000000-0005-0000-0000-000082AC0000}"/>
    <cellStyle name="Normal 67 2 7 3" xfId="44114" xr:uid="{00000000-0005-0000-0000-000083AC0000}"/>
    <cellStyle name="Normal 67 2 8" xfId="44115" xr:uid="{00000000-0005-0000-0000-000084AC0000}"/>
    <cellStyle name="Normal 67 2 8 2" xfId="44116" xr:uid="{00000000-0005-0000-0000-000085AC0000}"/>
    <cellStyle name="Normal 67 2 9" xfId="44117" xr:uid="{00000000-0005-0000-0000-000086AC0000}"/>
    <cellStyle name="Normal 67 2_Lcc_inputs" xfId="44118" xr:uid="{00000000-0005-0000-0000-000087AC0000}"/>
    <cellStyle name="Normal 67 3" xfId="44119" xr:uid="{00000000-0005-0000-0000-000088AC0000}"/>
    <cellStyle name="Normal 67 3 2" xfId="44120" xr:uid="{00000000-0005-0000-0000-000089AC0000}"/>
    <cellStyle name="Normal 67 3 2 2" xfId="44121" xr:uid="{00000000-0005-0000-0000-00008AAC0000}"/>
    <cellStyle name="Normal 67 3 2 2 2" xfId="44122" xr:uid="{00000000-0005-0000-0000-00008BAC0000}"/>
    <cellStyle name="Normal 67 3 2 2 2 2" xfId="44123" xr:uid="{00000000-0005-0000-0000-00008CAC0000}"/>
    <cellStyle name="Normal 67 3 2 2 2 2 2" xfId="44124" xr:uid="{00000000-0005-0000-0000-00008DAC0000}"/>
    <cellStyle name="Normal 67 3 2 2 2 3" xfId="44125" xr:uid="{00000000-0005-0000-0000-00008EAC0000}"/>
    <cellStyle name="Normal 67 3 2 2 3" xfId="44126" xr:uid="{00000000-0005-0000-0000-00008FAC0000}"/>
    <cellStyle name="Normal 67 3 2 2 3 2" xfId="44127" xr:uid="{00000000-0005-0000-0000-000090AC0000}"/>
    <cellStyle name="Normal 67 3 2 2 3 2 2" xfId="44128" xr:uid="{00000000-0005-0000-0000-000091AC0000}"/>
    <cellStyle name="Normal 67 3 2 2 3 3" xfId="44129" xr:uid="{00000000-0005-0000-0000-000092AC0000}"/>
    <cellStyle name="Normal 67 3 2 2 4" xfId="44130" xr:uid="{00000000-0005-0000-0000-000093AC0000}"/>
    <cellStyle name="Normal 67 3 2 2 4 2" xfId="44131" xr:uid="{00000000-0005-0000-0000-000094AC0000}"/>
    <cellStyle name="Normal 67 3 2 2 5" xfId="44132" xr:uid="{00000000-0005-0000-0000-000095AC0000}"/>
    <cellStyle name="Normal 67 3 2 2_Lcc_inputs" xfId="44133" xr:uid="{00000000-0005-0000-0000-000096AC0000}"/>
    <cellStyle name="Normal 67 3 2 3" xfId="44134" xr:uid="{00000000-0005-0000-0000-000097AC0000}"/>
    <cellStyle name="Normal 67 3 2 3 2" xfId="44135" xr:uid="{00000000-0005-0000-0000-000098AC0000}"/>
    <cellStyle name="Normal 67 3 2 3 2 2" xfId="44136" xr:uid="{00000000-0005-0000-0000-000099AC0000}"/>
    <cellStyle name="Normal 67 3 2 3 2 3" xfId="44137" xr:uid="{00000000-0005-0000-0000-00009AAC0000}"/>
    <cellStyle name="Normal 67 3 2 3 3" xfId="44138" xr:uid="{00000000-0005-0000-0000-00009BAC0000}"/>
    <cellStyle name="Normal 67 3 2 3 4" xfId="44139" xr:uid="{00000000-0005-0000-0000-00009CAC0000}"/>
    <cellStyle name="Normal 67 3 2 3_Lcc_inputs" xfId="44140" xr:uid="{00000000-0005-0000-0000-00009DAC0000}"/>
    <cellStyle name="Normal 67 3 2 4" xfId="44141" xr:uid="{00000000-0005-0000-0000-00009EAC0000}"/>
    <cellStyle name="Normal 67 3 2 4 2" xfId="44142" xr:uid="{00000000-0005-0000-0000-00009FAC0000}"/>
    <cellStyle name="Normal 67 3 2 4 2 2" xfId="44143" xr:uid="{00000000-0005-0000-0000-0000A0AC0000}"/>
    <cellStyle name="Normal 67 3 2 4 3" xfId="44144" xr:uid="{00000000-0005-0000-0000-0000A1AC0000}"/>
    <cellStyle name="Normal 67 3 2 5" xfId="44145" xr:uid="{00000000-0005-0000-0000-0000A2AC0000}"/>
    <cellStyle name="Normal 67 3 2 5 2" xfId="44146" xr:uid="{00000000-0005-0000-0000-0000A3AC0000}"/>
    <cellStyle name="Normal 67 3 2 6" xfId="44147" xr:uid="{00000000-0005-0000-0000-0000A4AC0000}"/>
    <cellStyle name="Normal 67 3 2 7" xfId="44148" xr:uid="{00000000-0005-0000-0000-0000A5AC0000}"/>
    <cellStyle name="Normal 67 3 2 8" xfId="44149" xr:uid="{00000000-0005-0000-0000-0000A6AC0000}"/>
    <cellStyle name="Normal 67 3 2_Lcc_inputs" xfId="44150" xr:uid="{00000000-0005-0000-0000-0000A7AC0000}"/>
    <cellStyle name="Normal 67 3 3" xfId="44151" xr:uid="{00000000-0005-0000-0000-0000A8AC0000}"/>
    <cellStyle name="Normal 67 3 3 2" xfId="44152" xr:uid="{00000000-0005-0000-0000-0000A9AC0000}"/>
    <cellStyle name="Normal 67 3 3 2 2" xfId="44153" xr:uid="{00000000-0005-0000-0000-0000AAAC0000}"/>
    <cellStyle name="Normal 67 3 3 2 2 2" xfId="44154" xr:uid="{00000000-0005-0000-0000-0000ABAC0000}"/>
    <cellStyle name="Normal 67 3 3 2 2 3" xfId="44155" xr:uid="{00000000-0005-0000-0000-0000ACAC0000}"/>
    <cellStyle name="Normal 67 3 3 2 3" xfId="44156" xr:uid="{00000000-0005-0000-0000-0000ADAC0000}"/>
    <cellStyle name="Normal 67 3 3 2 4" xfId="44157" xr:uid="{00000000-0005-0000-0000-0000AEAC0000}"/>
    <cellStyle name="Normal 67 3 3 2_Lcc_inputs" xfId="44158" xr:uid="{00000000-0005-0000-0000-0000AFAC0000}"/>
    <cellStyle name="Normal 67 3 3 3" xfId="44159" xr:uid="{00000000-0005-0000-0000-0000B0AC0000}"/>
    <cellStyle name="Normal 67 3 3 3 2" xfId="44160" xr:uid="{00000000-0005-0000-0000-0000B1AC0000}"/>
    <cellStyle name="Normal 67 3 3 3 2 2" xfId="44161" xr:uid="{00000000-0005-0000-0000-0000B2AC0000}"/>
    <cellStyle name="Normal 67 3 3 3 3" xfId="44162" xr:uid="{00000000-0005-0000-0000-0000B3AC0000}"/>
    <cellStyle name="Normal 67 3 3 4" xfId="44163" xr:uid="{00000000-0005-0000-0000-0000B4AC0000}"/>
    <cellStyle name="Normal 67 3 3 4 2" xfId="44164" xr:uid="{00000000-0005-0000-0000-0000B5AC0000}"/>
    <cellStyle name="Normal 67 3 3 5" xfId="44165" xr:uid="{00000000-0005-0000-0000-0000B6AC0000}"/>
    <cellStyle name="Normal 67 3 3 6" xfId="44166" xr:uid="{00000000-0005-0000-0000-0000B7AC0000}"/>
    <cellStyle name="Normal 67 3 3 7" xfId="44167" xr:uid="{00000000-0005-0000-0000-0000B8AC0000}"/>
    <cellStyle name="Normal 67 3 3_Lcc_inputs" xfId="44168" xr:uid="{00000000-0005-0000-0000-0000B9AC0000}"/>
    <cellStyle name="Normal 67 3 4" xfId="44169" xr:uid="{00000000-0005-0000-0000-0000BAAC0000}"/>
    <cellStyle name="Normal 67 3 4 2" xfId="44170" xr:uid="{00000000-0005-0000-0000-0000BBAC0000}"/>
    <cellStyle name="Normal 67 3 4 2 2" xfId="44171" xr:uid="{00000000-0005-0000-0000-0000BCAC0000}"/>
    <cellStyle name="Normal 67 3 4 2 3" xfId="44172" xr:uid="{00000000-0005-0000-0000-0000BDAC0000}"/>
    <cellStyle name="Normal 67 3 4 3" xfId="44173" xr:uid="{00000000-0005-0000-0000-0000BEAC0000}"/>
    <cellStyle name="Normal 67 3 4 3 2" xfId="44174" xr:uid="{00000000-0005-0000-0000-0000BFAC0000}"/>
    <cellStyle name="Normal 67 3 4 4" xfId="44175" xr:uid="{00000000-0005-0000-0000-0000C0AC0000}"/>
    <cellStyle name="Normal 67 3 4 5" xfId="44176" xr:uid="{00000000-0005-0000-0000-0000C1AC0000}"/>
    <cellStyle name="Normal 67 3 4_Lcc_inputs" xfId="44177" xr:uid="{00000000-0005-0000-0000-0000C2AC0000}"/>
    <cellStyle name="Normal 67 3 5" xfId="44178" xr:uid="{00000000-0005-0000-0000-0000C3AC0000}"/>
    <cellStyle name="Normal 67 3 5 2" xfId="44179" xr:uid="{00000000-0005-0000-0000-0000C4AC0000}"/>
    <cellStyle name="Normal 67 3 5 2 2" xfId="44180" xr:uid="{00000000-0005-0000-0000-0000C5AC0000}"/>
    <cellStyle name="Normal 67 3 5 2 3" xfId="44181" xr:uid="{00000000-0005-0000-0000-0000C6AC0000}"/>
    <cellStyle name="Normal 67 3 5 3" xfId="44182" xr:uid="{00000000-0005-0000-0000-0000C7AC0000}"/>
    <cellStyle name="Normal 67 3 5 4" xfId="44183" xr:uid="{00000000-0005-0000-0000-0000C8AC0000}"/>
    <cellStyle name="Normal 67 3 5_Lcc_inputs" xfId="44184" xr:uid="{00000000-0005-0000-0000-0000C9AC0000}"/>
    <cellStyle name="Normal 67 3 6" xfId="44185" xr:uid="{00000000-0005-0000-0000-0000CAAC0000}"/>
    <cellStyle name="Normal 67 3 6 2" xfId="44186" xr:uid="{00000000-0005-0000-0000-0000CBAC0000}"/>
    <cellStyle name="Normal 67 3 6 3" xfId="44187" xr:uid="{00000000-0005-0000-0000-0000CCAC0000}"/>
    <cellStyle name="Normal 67 3 7" xfId="44188" xr:uid="{00000000-0005-0000-0000-0000CDAC0000}"/>
    <cellStyle name="Normal 67 3 7 2" xfId="44189" xr:uid="{00000000-0005-0000-0000-0000CEAC0000}"/>
    <cellStyle name="Normal 67 3 8" xfId="44190" xr:uid="{00000000-0005-0000-0000-0000CFAC0000}"/>
    <cellStyle name="Normal 67 3 9" xfId="44191" xr:uid="{00000000-0005-0000-0000-0000D0AC0000}"/>
    <cellStyle name="Normal 67 3_Lcc_inputs" xfId="44192" xr:uid="{00000000-0005-0000-0000-0000D1AC0000}"/>
    <cellStyle name="Normal 67 4" xfId="44193" xr:uid="{00000000-0005-0000-0000-0000D2AC0000}"/>
    <cellStyle name="Normal 67 4 2" xfId="44194" xr:uid="{00000000-0005-0000-0000-0000D3AC0000}"/>
    <cellStyle name="Normal 67 4 2 2" xfId="44195" xr:uid="{00000000-0005-0000-0000-0000D4AC0000}"/>
    <cellStyle name="Normal 67 4 2 2 2" xfId="44196" xr:uid="{00000000-0005-0000-0000-0000D5AC0000}"/>
    <cellStyle name="Normal 67 4 2 2 2 2" xfId="44197" xr:uid="{00000000-0005-0000-0000-0000D6AC0000}"/>
    <cellStyle name="Normal 67 4 2 2 2 2 2" xfId="44198" xr:uid="{00000000-0005-0000-0000-0000D7AC0000}"/>
    <cellStyle name="Normal 67 4 2 2 2 3" xfId="44199" xr:uid="{00000000-0005-0000-0000-0000D8AC0000}"/>
    <cellStyle name="Normal 67 4 2 2 3" xfId="44200" xr:uid="{00000000-0005-0000-0000-0000D9AC0000}"/>
    <cellStyle name="Normal 67 4 2 2 3 2" xfId="44201" xr:uid="{00000000-0005-0000-0000-0000DAAC0000}"/>
    <cellStyle name="Normal 67 4 2 2 3 2 2" xfId="44202" xr:uid="{00000000-0005-0000-0000-0000DBAC0000}"/>
    <cellStyle name="Normal 67 4 2 2 3 3" xfId="44203" xr:uid="{00000000-0005-0000-0000-0000DCAC0000}"/>
    <cellStyle name="Normal 67 4 2 2 4" xfId="44204" xr:uid="{00000000-0005-0000-0000-0000DDAC0000}"/>
    <cellStyle name="Normal 67 4 2 2 4 2" xfId="44205" xr:uid="{00000000-0005-0000-0000-0000DEAC0000}"/>
    <cellStyle name="Normal 67 4 2 2 5" xfId="44206" xr:uid="{00000000-0005-0000-0000-0000DFAC0000}"/>
    <cellStyle name="Normal 67 4 2 2_Lcc_inputs" xfId="44207" xr:uid="{00000000-0005-0000-0000-0000E0AC0000}"/>
    <cellStyle name="Normal 67 4 2 3" xfId="44208" xr:uid="{00000000-0005-0000-0000-0000E1AC0000}"/>
    <cellStyle name="Normal 67 4 2 3 2" xfId="44209" xr:uid="{00000000-0005-0000-0000-0000E2AC0000}"/>
    <cellStyle name="Normal 67 4 2 3 2 2" xfId="44210" xr:uid="{00000000-0005-0000-0000-0000E3AC0000}"/>
    <cellStyle name="Normal 67 4 2 3 2 3" xfId="44211" xr:uid="{00000000-0005-0000-0000-0000E4AC0000}"/>
    <cellStyle name="Normal 67 4 2 3 3" xfId="44212" xr:uid="{00000000-0005-0000-0000-0000E5AC0000}"/>
    <cellStyle name="Normal 67 4 2 3 4" xfId="44213" xr:uid="{00000000-0005-0000-0000-0000E6AC0000}"/>
    <cellStyle name="Normal 67 4 2 3_Lcc_inputs" xfId="44214" xr:uid="{00000000-0005-0000-0000-0000E7AC0000}"/>
    <cellStyle name="Normal 67 4 2 4" xfId="44215" xr:uid="{00000000-0005-0000-0000-0000E8AC0000}"/>
    <cellStyle name="Normal 67 4 2 4 2" xfId="44216" xr:uid="{00000000-0005-0000-0000-0000E9AC0000}"/>
    <cellStyle name="Normal 67 4 2 4 2 2" xfId="44217" xr:uid="{00000000-0005-0000-0000-0000EAAC0000}"/>
    <cellStyle name="Normal 67 4 2 4 3" xfId="44218" xr:uid="{00000000-0005-0000-0000-0000EBAC0000}"/>
    <cellStyle name="Normal 67 4 2 5" xfId="44219" xr:uid="{00000000-0005-0000-0000-0000ECAC0000}"/>
    <cellStyle name="Normal 67 4 2 5 2" xfId="44220" xr:uid="{00000000-0005-0000-0000-0000EDAC0000}"/>
    <cellStyle name="Normal 67 4 2 6" xfId="44221" xr:uid="{00000000-0005-0000-0000-0000EEAC0000}"/>
    <cellStyle name="Normal 67 4 2 7" xfId="44222" xr:uid="{00000000-0005-0000-0000-0000EFAC0000}"/>
    <cellStyle name="Normal 67 4 2 8" xfId="44223" xr:uid="{00000000-0005-0000-0000-0000F0AC0000}"/>
    <cellStyle name="Normal 67 4 2_Lcc_inputs" xfId="44224" xr:uid="{00000000-0005-0000-0000-0000F1AC0000}"/>
    <cellStyle name="Normal 67 4 3" xfId="44225" xr:uid="{00000000-0005-0000-0000-0000F2AC0000}"/>
    <cellStyle name="Normal 67 4 3 2" xfId="44226" xr:uid="{00000000-0005-0000-0000-0000F3AC0000}"/>
    <cellStyle name="Normal 67 4 3 2 2" xfId="44227" xr:uid="{00000000-0005-0000-0000-0000F4AC0000}"/>
    <cellStyle name="Normal 67 4 3 2 2 2" xfId="44228" xr:uid="{00000000-0005-0000-0000-0000F5AC0000}"/>
    <cellStyle name="Normal 67 4 3 2 3" xfId="44229" xr:uid="{00000000-0005-0000-0000-0000F6AC0000}"/>
    <cellStyle name="Normal 67 4 3 3" xfId="44230" xr:uid="{00000000-0005-0000-0000-0000F7AC0000}"/>
    <cellStyle name="Normal 67 4 3 3 2" xfId="44231" xr:uid="{00000000-0005-0000-0000-0000F8AC0000}"/>
    <cellStyle name="Normal 67 4 3 3 2 2" xfId="44232" xr:uid="{00000000-0005-0000-0000-0000F9AC0000}"/>
    <cellStyle name="Normal 67 4 3 3 3" xfId="44233" xr:uid="{00000000-0005-0000-0000-0000FAAC0000}"/>
    <cellStyle name="Normal 67 4 3 4" xfId="44234" xr:uid="{00000000-0005-0000-0000-0000FBAC0000}"/>
    <cellStyle name="Normal 67 4 3 4 2" xfId="44235" xr:uid="{00000000-0005-0000-0000-0000FCAC0000}"/>
    <cellStyle name="Normal 67 4 3 5" xfId="44236" xr:uid="{00000000-0005-0000-0000-0000FDAC0000}"/>
    <cellStyle name="Normal 67 4 3_Lcc_inputs" xfId="44237" xr:uid="{00000000-0005-0000-0000-0000FEAC0000}"/>
    <cellStyle name="Normal 67 4 4" xfId="44238" xr:uid="{00000000-0005-0000-0000-0000FFAC0000}"/>
    <cellStyle name="Normal 67 4 4 2" xfId="44239" xr:uid="{00000000-0005-0000-0000-000000AD0000}"/>
    <cellStyle name="Normal 67 4 4 2 2" xfId="44240" xr:uid="{00000000-0005-0000-0000-000001AD0000}"/>
    <cellStyle name="Normal 67 4 4 2 3" xfId="44241" xr:uid="{00000000-0005-0000-0000-000002AD0000}"/>
    <cellStyle name="Normal 67 4 4 3" xfId="44242" xr:uid="{00000000-0005-0000-0000-000003AD0000}"/>
    <cellStyle name="Normal 67 4 4 4" xfId="44243" xr:uid="{00000000-0005-0000-0000-000004AD0000}"/>
    <cellStyle name="Normal 67 4 4_Lcc_inputs" xfId="44244" xr:uid="{00000000-0005-0000-0000-000005AD0000}"/>
    <cellStyle name="Normal 67 4 5" xfId="44245" xr:uid="{00000000-0005-0000-0000-000006AD0000}"/>
    <cellStyle name="Normal 67 4 5 2" xfId="44246" xr:uid="{00000000-0005-0000-0000-000007AD0000}"/>
    <cellStyle name="Normal 67 4 5 2 2" xfId="44247" xr:uid="{00000000-0005-0000-0000-000008AD0000}"/>
    <cellStyle name="Normal 67 4 5 3" xfId="44248" xr:uid="{00000000-0005-0000-0000-000009AD0000}"/>
    <cellStyle name="Normal 67 4 6" xfId="44249" xr:uid="{00000000-0005-0000-0000-00000AAD0000}"/>
    <cellStyle name="Normal 67 4 6 2" xfId="44250" xr:uid="{00000000-0005-0000-0000-00000BAD0000}"/>
    <cellStyle name="Normal 67 4 7" xfId="44251" xr:uid="{00000000-0005-0000-0000-00000CAD0000}"/>
    <cellStyle name="Normal 67 4 8" xfId="44252" xr:uid="{00000000-0005-0000-0000-00000DAD0000}"/>
    <cellStyle name="Normal 67 4 9" xfId="44253" xr:uid="{00000000-0005-0000-0000-00000EAD0000}"/>
    <cellStyle name="Normal 67 4_Lcc_inputs" xfId="44254" xr:uid="{00000000-0005-0000-0000-00000FAD0000}"/>
    <cellStyle name="Normal 67 5" xfId="44255" xr:uid="{00000000-0005-0000-0000-000010AD0000}"/>
    <cellStyle name="Normal 67 5 2" xfId="44256" xr:uid="{00000000-0005-0000-0000-000011AD0000}"/>
    <cellStyle name="Normal 67 5 2 2" xfId="44257" xr:uid="{00000000-0005-0000-0000-000012AD0000}"/>
    <cellStyle name="Normal 67 5 2 2 2" xfId="44258" xr:uid="{00000000-0005-0000-0000-000013AD0000}"/>
    <cellStyle name="Normal 67 5 2 2 2 2" xfId="44259" xr:uid="{00000000-0005-0000-0000-000014AD0000}"/>
    <cellStyle name="Normal 67 5 2 2 2 2 2" xfId="44260" xr:uid="{00000000-0005-0000-0000-000015AD0000}"/>
    <cellStyle name="Normal 67 5 2 2 2 3" xfId="44261" xr:uid="{00000000-0005-0000-0000-000016AD0000}"/>
    <cellStyle name="Normal 67 5 2 2 3" xfId="44262" xr:uid="{00000000-0005-0000-0000-000017AD0000}"/>
    <cellStyle name="Normal 67 5 2 2 3 2" xfId="44263" xr:uid="{00000000-0005-0000-0000-000018AD0000}"/>
    <cellStyle name="Normal 67 5 2 2 3 2 2" xfId="44264" xr:uid="{00000000-0005-0000-0000-000019AD0000}"/>
    <cellStyle name="Normal 67 5 2 2 3 3" xfId="44265" xr:uid="{00000000-0005-0000-0000-00001AAD0000}"/>
    <cellStyle name="Normal 67 5 2 2 4" xfId="44266" xr:uid="{00000000-0005-0000-0000-00001BAD0000}"/>
    <cellStyle name="Normal 67 5 2 2 4 2" xfId="44267" xr:uid="{00000000-0005-0000-0000-00001CAD0000}"/>
    <cellStyle name="Normal 67 5 2 2 5" xfId="44268" xr:uid="{00000000-0005-0000-0000-00001DAD0000}"/>
    <cellStyle name="Normal 67 5 2 2_Lcc_inputs" xfId="44269" xr:uid="{00000000-0005-0000-0000-00001EAD0000}"/>
    <cellStyle name="Normal 67 5 2 3" xfId="44270" xr:uid="{00000000-0005-0000-0000-00001FAD0000}"/>
    <cellStyle name="Normal 67 5 2 3 2" xfId="44271" xr:uid="{00000000-0005-0000-0000-000020AD0000}"/>
    <cellStyle name="Normal 67 5 2 3 2 2" xfId="44272" xr:uid="{00000000-0005-0000-0000-000021AD0000}"/>
    <cellStyle name="Normal 67 5 2 3 2 3" xfId="44273" xr:uid="{00000000-0005-0000-0000-000022AD0000}"/>
    <cellStyle name="Normal 67 5 2 3 3" xfId="44274" xr:uid="{00000000-0005-0000-0000-000023AD0000}"/>
    <cellStyle name="Normal 67 5 2 3 4" xfId="44275" xr:uid="{00000000-0005-0000-0000-000024AD0000}"/>
    <cellStyle name="Normal 67 5 2 3_Lcc_inputs" xfId="44276" xr:uid="{00000000-0005-0000-0000-000025AD0000}"/>
    <cellStyle name="Normal 67 5 2 4" xfId="44277" xr:uid="{00000000-0005-0000-0000-000026AD0000}"/>
    <cellStyle name="Normal 67 5 2 4 2" xfId="44278" xr:uid="{00000000-0005-0000-0000-000027AD0000}"/>
    <cellStyle name="Normal 67 5 2 4 2 2" xfId="44279" xr:uid="{00000000-0005-0000-0000-000028AD0000}"/>
    <cellStyle name="Normal 67 5 2 4 3" xfId="44280" xr:uid="{00000000-0005-0000-0000-000029AD0000}"/>
    <cellStyle name="Normal 67 5 2 5" xfId="44281" xr:uid="{00000000-0005-0000-0000-00002AAD0000}"/>
    <cellStyle name="Normal 67 5 2 5 2" xfId="44282" xr:uid="{00000000-0005-0000-0000-00002BAD0000}"/>
    <cellStyle name="Normal 67 5 2 6" xfId="44283" xr:uid="{00000000-0005-0000-0000-00002CAD0000}"/>
    <cellStyle name="Normal 67 5 2 7" xfId="44284" xr:uid="{00000000-0005-0000-0000-00002DAD0000}"/>
    <cellStyle name="Normal 67 5 2 8" xfId="44285" xr:uid="{00000000-0005-0000-0000-00002EAD0000}"/>
    <cellStyle name="Normal 67 5 2_Lcc_inputs" xfId="44286" xr:uid="{00000000-0005-0000-0000-00002FAD0000}"/>
    <cellStyle name="Normal 67 5 3" xfId="44287" xr:uid="{00000000-0005-0000-0000-000030AD0000}"/>
    <cellStyle name="Normal 67 5 3 2" xfId="44288" xr:uid="{00000000-0005-0000-0000-000031AD0000}"/>
    <cellStyle name="Normal 67 5 3 2 2" xfId="44289" xr:uid="{00000000-0005-0000-0000-000032AD0000}"/>
    <cellStyle name="Normal 67 5 3 2 2 2" xfId="44290" xr:uid="{00000000-0005-0000-0000-000033AD0000}"/>
    <cellStyle name="Normal 67 5 3 2 3" xfId="44291" xr:uid="{00000000-0005-0000-0000-000034AD0000}"/>
    <cellStyle name="Normal 67 5 3 3" xfId="44292" xr:uid="{00000000-0005-0000-0000-000035AD0000}"/>
    <cellStyle name="Normal 67 5 3 3 2" xfId="44293" xr:uid="{00000000-0005-0000-0000-000036AD0000}"/>
    <cellStyle name="Normal 67 5 3 3 2 2" xfId="44294" xr:uid="{00000000-0005-0000-0000-000037AD0000}"/>
    <cellStyle name="Normal 67 5 3 3 3" xfId="44295" xr:uid="{00000000-0005-0000-0000-000038AD0000}"/>
    <cellStyle name="Normal 67 5 3 4" xfId="44296" xr:uid="{00000000-0005-0000-0000-000039AD0000}"/>
    <cellStyle name="Normal 67 5 3 4 2" xfId="44297" xr:uid="{00000000-0005-0000-0000-00003AAD0000}"/>
    <cellStyle name="Normal 67 5 3 5" xfId="44298" xr:uid="{00000000-0005-0000-0000-00003BAD0000}"/>
    <cellStyle name="Normal 67 5 3_Lcc_inputs" xfId="44299" xr:uid="{00000000-0005-0000-0000-00003CAD0000}"/>
    <cellStyle name="Normal 67 5 4" xfId="44300" xr:uid="{00000000-0005-0000-0000-00003DAD0000}"/>
    <cellStyle name="Normal 67 5 4 2" xfId="44301" xr:uid="{00000000-0005-0000-0000-00003EAD0000}"/>
    <cellStyle name="Normal 67 5 4 2 2" xfId="44302" xr:uid="{00000000-0005-0000-0000-00003FAD0000}"/>
    <cellStyle name="Normal 67 5 4 2 3" xfId="44303" xr:uid="{00000000-0005-0000-0000-000040AD0000}"/>
    <cellStyle name="Normal 67 5 4 3" xfId="44304" xr:uid="{00000000-0005-0000-0000-000041AD0000}"/>
    <cellStyle name="Normal 67 5 4 4" xfId="44305" xr:uid="{00000000-0005-0000-0000-000042AD0000}"/>
    <cellStyle name="Normal 67 5 4_Lcc_inputs" xfId="44306" xr:uid="{00000000-0005-0000-0000-000043AD0000}"/>
    <cellStyle name="Normal 67 5 5" xfId="44307" xr:uid="{00000000-0005-0000-0000-000044AD0000}"/>
    <cellStyle name="Normal 67 5 5 2" xfId="44308" xr:uid="{00000000-0005-0000-0000-000045AD0000}"/>
    <cellStyle name="Normal 67 5 5 2 2" xfId="44309" xr:uid="{00000000-0005-0000-0000-000046AD0000}"/>
    <cellStyle name="Normal 67 5 5 3" xfId="44310" xr:uid="{00000000-0005-0000-0000-000047AD0000}"/>
    <cellStyle name="Normal 67 5 6" xfId="44311" xr:uid="{00000000-0005-0000-0000-000048AD0000}"/>
    <cellStyle name="Normal 67 5 6 2" xfId="44312" xr:uid="{00000000-0005-0000-0000-000049AD0000}"/>
    <cellStyle name="Normal 67 5 7" xfId="44313" xr:uid="{00000000-0005-0000-0000-00004AAD0000}"/>
    <cellStyle name="Normal 67 5 8" xfId="44314" xr:uid="{00000000-0005-0000-0000-00004BAD0000}"/>
    <cellStyle name="Normal 67 5 9" xfId="44315" xr:uid="{00000000-0005-0000-0000-00004CAD0000}"/>
    <cellStyle name="Normal 67 5_Lcc_inputs" xfId="44316" xr:uid="{00000000-0005-0000-0000-00004DAD0000}"/>
    <cellStyle name="Normal 67 6" xfId="44317" xr:uid="{00000000-0005-0000-0000-00004EAD0000}"/>
    <cellStyle name="Normal 67 6 2" xfId="44318" xr:uid="{00000000-0005-0000-0000-00004FAD0000}"/>
    <cellStyle name="Normal 67 6 2 2" xfId="44319" xr:uid="{00000000-0005-0000-0000-000050AD0000}"/>
    <cellStyle name="Normal 67 6 2 2 2" xfId="44320" xr:uid="{00000000-0005-0000-0000-000051AD0000}"/>
    <cellStyle name="Normal 67 6 2 2 2 2" xfId="44321" xr:uid="{00000000-0005-0000-0000-000052AD0000}"/>
    <cellStyle name="Normal 67 6 2 2 2 2 2" xfId="44322" xr:uid="{00000000-0005-0000-0000-000053AD0000}"/>
    <cellStyle name="Normal 67 6 2 2 2 3" xfId="44323" xr:uid="{00000000-0005-0000-0000-000054AD0000}"/>
    <cellStyle name="Normal 67 6 2 2 3" xfId="44324" xr:uid="{00000000-0005-0000-0000-000055AD0000}"/>
    <cellStyle name="Normal 67 6 2 2 3 2" xfId="44325" xr:uid="{00000000-0005-0000-0000-000056AD0000}"/>
    <cellStyle name="Normal 67 6 2 2 3 2 2" xfId="44326" xr:uid="{00000000-0005-0000-0000-000057AD0000}"/>
    <cellStyle name="Normal 67 6 2 2 3 3" xfId="44327" xr:uid="{00000000-0005-0000-0000-000058AD0000}"/>
    <cellStyle name="Normal 67 6 2 2 4" xfId="44328" xr:uid="{00000000-0005-0000-0000-000059AD0000}"/>
    <cellStyle name="Normal 67 6 2 2 4 2" xfId="44329" xr:uid="{00000000-0005-0000-0000-00005AAD0000}"/>
    <cellStyle name="Normal 67 6 2 2 5" xfId="44330" xr:uid="{00000000-0005-0000-0000-00005BAD0000}"/>
    <cellStyle name="Normal 67 6 2 2_Lcc_inputs" xfId="44331" xr:uid="{00000000-0005-0000-0000-00005CAD0000}"/>
    <cellStyle name="Normal 67 6 2 3" xfId="44332" xr:uid="{00000000-0005-0000-0000-00005DAD0000}"/>
    <cellStyle name="Normal 67 6 2 3 2" xfId="44333" xr:uid="{00000000-0005-0000-0000-00005EAD0000}"/>
    <cellStyle name="Normal 67 6 2 3 2 2" xfId="44334" xr:uid="{00000000-0005-0000-0000-00005FAD0000}"/>
    <cellStyle name="Normal 67 6 2 3 2 3" xfId="44335" xr:uid="{00000000-0005-0000-0000-000060AD0000}"/>
    <cellStyle name="Normal 67 6 2 3 3" xfId="44336" xr:uid="{00000000-0005-0000-0000-000061AD0000}"/>
    <cellStyle name="Normal 67 6 2 3 4" xfId="44337" xr:uid="{00000000-0005-0000-0000-000062AD0000}"/>
    <cellStyle name="Normal 67 6 2 3_Lcc_inputs" xfId="44338" xr:uid="{00000000-0005-0000-0000-000063AD0000}"/>
    <cellStyle name="Normal 67 6 2 4" xfId="44339" xr:uid="{00000000-0005-0000-0000-000064AD0000}"/>
    <cellStyle name="Normal 67 6 2 4 2" xfId="44340" xr:uid="{00000000-0005-0000-0000-000065AD0000}"/>
    <cellStyle name="Normal 67 6 2 4 2 2" xfId="44341" xr:uid="{00000000-0005-0000-0000-000066AD0000}"/>
    <cellStyle name="Normal 67 6 2 4 3" xfId="44342" xr:uid="{00000000-0005-0000-0000-000067AD0000}"/>
    <cellStyle name="Normal 67 6 2 5" xfId="44343" xr:uid="{00000000-0005-0000-0000-000068AD0000}"/>
    <cellStyle name="Normal 67 6 2 5 2" xfId="44344" xr:uid="{00000000-0005-0000-0000-000069AD0000}"/>
    <cellStyle name="Normal 67 6 2 6" xfId="44345" xr:uid="{00000000-0005-0000-0000-00006AAD0000}"/>
    <cellStyle name="Normal 67 6 2 7" xfId="44346" xr:uid="{00000000-0005-0000-0000-00006BAD0000}"/>
    <cellStyle name="Normal 67 6 2 8" xfId="44347" xr:uid="{00000000-0005-0000-0000-00006CAD0000}"/>
    <cellStyle name="Normal 67 6 2_Lcc_inputs" xfId="44348" xr:uid="{00000000-0005-0000-0000-00006DAD0000}"/>
    <cellStyle name="Normal 67 6 3" xfId="44349" xr:uid="{00000000-0005-0000-0000-00006EAD0000}"/>
    <cellStyle name="Normal 67 6 3 2" xfId="44350" xr:uid="{00000000-0005-0000-0000-00006FAD0000}"/>
    <cellStyle name="Normal 67 6 3 2 2" xfId="44351" xr:uid="{00000000-0005-0000-0000-000070AD0000}"/>
    <cellStyle name="Normal 67 6 3 2 2 2" xfId="44352" xr:uid="{00000000-0005-0000-0000-000071AD0000}"/>
    <cellStyle name="Normal 67 6 3 2 3" xfId="44353" xr:uid="{00000000-0005-0000-0000-000072AD0000}"/>
    <cellStyle name="Normal 67 6 3 3" xfId="44354" xr:uid="{00000000-0005-0000-0000-000073AD0000}"/>
    <cellStyle name="Normal 67 6 3 3 2" xfId="44355" xr:uid="{00000000-0005-0000-0000-000074AD0000}"/>
    <cellStyle name="Normal 67 6 3 3 2 2" xfId="44356" xr:uid="{00000000-0005-0000-0000-000075AD0000}"/>
    <cellStyle name="Normal 67 6 3 3 3" xfId="44357" xr:uid="{00000000-0005-0000-0000-000076AD0000}"/>
    <cellStyle name="Normal 67 6 3 4" xfId="44358" xr:uid="{00000000-0005-0000-0000-000077AD0000}"/>
    <cellStyle name="Normal 67 6 3 4 2" xfId="44359" xr:uid="{00000000-0005-0000-0000-000078AD0000}"/>
    <cellStyle name="Normal 67 6 3 5" xfId="44360" xr:uid="{00000000-0005-0000-0000-000079AD0000}"/>
    <cellStyle name="Normal 67 6 3_Lcc_inputs" xfId="44361" xr:uid="{00000000-0005-0000-0000-00007AAD0000}"/>
    <cellStyle name="Normal 67 6 4" xfId="44362" xr:uid="{00000000-0005-0000-0000-00007BAD0000}"/>
    <cellStyle name="Normal 67 6 4 2" xfId="44363" xr:uid="{00000000-0005-0000-0000-00007CAD0000}"/>
    <cellStyle name="Normal 67 6 4 2 2" xfId="44364" xr:uid="{00000000-0005-0000-0000-00007DAD0000}"/>
    <cellStyle name="Normal 67 6 4 2 3" xfId="44365" xr:uid="{00000000-0005-0000-0000-00007EAD0000}"/>
    <cellStyle name="Normal 67 6 4 3" xfId="44366" xr:uid="{00000000-0005-0000-0000-00007FAD0000}"/>
    <cellStyle name="Normal 67 6 4 4" xfId="44367" xr:uid="{00000000-0005-0000-0000-000080AD0000}"/>
    <cellStyle name="Normal 67 6 4_Lcc_inputs" xfId="44368" xr:uid="{00000000-0005-0000-0000-000081AD0000}"/>
    <cellStyle name="Normal 67 6 5" xfId="44369" xr:uid="{00000000-0005-0000-0000-000082AD0000}"/>
    <cellStyle name="Normal 67 6 5 2" xfId="44370" xr:uid="{00000000-0005-0000-0000-000083AD0000}"/>
    <cellStyle name="Normal 67 6 5 2 2" xfId="44371" xr:uid="{00000000-0005-0000-0000-000084AD0000}"/>
    <cellStyle name="Normal 67 6 5 3" xfId="44372" xr:uid="{00000000-0005-0000-0000-000085AD0000}"/>
    <cellStyle name="Normal 67 6 6" xfId="44373" xr:uid="{00000000-0005-0000-0000-000086AD0000}"/>
    <cellStyle name="Normal 67 6 6 2" xfId="44374" xr:uid="{00000000-0005-0000-0000-000087AD0000}"/>
    <cellStyle name="Normal 67 6 7" xfId="44375" xr:uid="{00000000-0005-0000-0000-000088AD0000}"/>
    <cellStyle name="Normal 67 6 8" xfId="44376" xr:uid="{00000000-0005-0000-0000-000089AD0000}"/>
    <cellStyle name="Normal 67 6 9" xfId="44377" xr:uid="{00000000-0005-0000-0000-00008AAD0000}"/>
    <cellStyle name="Normal 67 6_Lcc_inputs" xfId="44378" xr:uid="{00000000-0005-0000-0000-00008BAD0000}"/>
    <cellStyle name="Normal 67 7" xfId="44379" xr:uid="{00000000-0005-0000-0000-00008CAD0000}"/>
    <cellStyle name="Normal 67 7 2" xfId="44380" xr:uid="{00000000-0005-0000-0000-00008DAD0000}"/>
    <cellStyle name="Normal 67 7 2 2" xfId="44381" xr:uid="{00000000-0005-0000-0000-00008EAD0000}"/>
    <cellStyle name="Normal 67 7 2 2 2" xfId="44382" xr:uid="{00000000-0005-0000-0000-00008FAD0000}"/>
    <cellStyle name="Normal 67 7 2 2 2 2" xfId="44383" xr:uid="{00000000-0005-0000-0000-000090AD0000}"/>
    <cellStyle name="Normal 67 7 2 2 2 2 2" xfId="44384" xr:uid="{00000000-0005-0000-0000-000091AD0000}"/>
    <cellStyle name="Normal 67 7 2 2 2 3" xfId="44385" xr:uid="{00000000-0005-0000-0000-000092AD0000}"/>
    <cellStyle name="Normal 67 7 2 2 3" xfId="44386" xr:uid="{00000000-0005-0000-0000-000093AD0000}"/>
    <cellStyle name="Normal 67 7 2 2 3 2" xfId="44387" xr:uid="{00000000-0005-0000-0000-000094AD0000}"/>
    <cellStyle name="Normal 67 7 2 2 3 2 2" xfId="44388" xr:uid="{00000000-0005-0000-0000-000095AD0000}"/>
    <cellStyle name="Normal 67 7 2 2 3 3" xfId="44389" xr:uid="{00000000-0005-0000-0000-000096AD0000}"/>
    <cellStyle name="Normal 67 7 2 2 4" xfId="44390" xr:uid="{00000000-0005-0000-0000-000097AD0000}"/>
    <cellStyle name="Normal 67 7 2 2 4 2" xfId="44391" xr:uid="{00000000-0005-0000-0000-000098AD0000}"/>
    <cellStyle name="Normal 67 7 2 2 5" xfId="44392" xr:uid="{00000000-0005-0000-0000-000099AD0000}"/>
    <cellStyle name="Normal 67 7 2 2_Lcc_inputs" xfId="44393" xr:uid="{00000000-0005-0000-0000-00009AAD0000}"/>
    <cellStyle name="Normal 67 7 2 3" xfId="44394" xr:uid="{00000000-0005-0000-0000-00009BAD0000}"/>
    <cellStyle name="Normal 67 7 2 3 2" xfId="44395" xr:uid="{00000000-0005-0000-0000-00009CAD0000}"/>
    <cellStyle name="Normal 67 7 2 3 2 2" xfId="44396" xr:uid="{00000000-0005-0000-0000-00009DAD0000}"/>
    <cellStyle name="Normal 67 7 2 3 2 3" xfId="44397" xr:uid="{00000000-0005-0000-0000-00009EAD0000}"/>
    <cellStyle name="Normal 67 7 2 3 3" xfId="44398" xr:uid="{00000000-0005-0000-0000-00009FAD0000}"/>
    <cellStyle name="Normal 67 7 2 3 4" xfId="44399" xr:uid="{00000000-0005-0000-0000-0000A0AD0000}"/>
    <cellStyle name="Normal 67 7 2 3_Lcc_inputs" xfId="44400" xr:uid="{00000000-0005-0000-0000-0000A1AD0000}"/>
    <cellStyle name="Normal 67 7 2 4" xfId="44401" xr:uid="{00000000-0005-0000-0000-0000A2AD0000}"/>
    <cellStyle name="Normal 67 7 2 4 2" xfId="44402" xr:uid="{00000000-0005-0000-0000-0000A3AD0000}"/>
    <cellStyle name="Normal 67 7 2 4 2 2" xfId="44403" xr:uid="{00000000-0005-0000-0000-0000A4AD0000}"/>
    <cellStyle name="Normal 67 7 2 4 3" xfId="44404" xr:uid="{00000000-0005-0000-0000-0000A5AD0000}"/>
    <cellStyle name="Normal 67 7 2 5" xfId="44405" xr:uid="{00000000-0005-0000-0000-0000A6AD0000}"/>
    <cellStyle name="Normal 67 7 2 5 2" xfId="44406" xr:uid="{00000000-0005-0000-0000-0000A7AD0000}"/>
    <cellStyle name="Normal 67 7 2 6" xfId="44407" xr:uid="{00000000-0005-0000-0000-0000A8AD0000}"/>
    <cellStyle name="Normal 67 7 2 7" xfId="44408" xr:uid="{00000000-0005-0000-0000-0000A9AD0000}"/>
    <cellStyle name="Normal 67 7 2 8" xfId="44409" xr:uid="{00000000-0005-0000-0000-0000AAAD0000}"/>
    <cellStyle name="Normal 67 7 2_Lcc_inputs" xfId="44410" xr:uid="{00000000-0005-0000-0000-0000ABAD0000}"/>
    <cellStyle name="Normal 67 7 3" xfId="44411" xr:uid="{00000000-0005-0000-0000-0000ACAD0000}"/>
    <cellStyle name="Normal 67 7 3 2" xfId="44412" xr:uid="{00000000-0005-0000-0000-0000ADAD0000}"/>
    <cellStyle name="Normal 67 7 3 2 2" xfId="44413" xr:uid="{00000000-0005-0000-0000-0000AEAD0000}"/>
    <cellStyle name="Normal 67 7 3 2 2 2" xfId="44414" xr:uid="{00000000-0005-0000-0000-0000AFAD0000}"/>
    <cellStyle name="Normal 67 7 3 2 3" xfId="44415" xr:uid="{00000000-0005-0000-0000-0000B0AD0000}"/>
    <cellStyle name="Normal 67 7 3 3" xfId="44416" xr:uid="{00000000-0005-0000-0000-0000B1AD0000}"/>
    <cellStyle name="Normal 67 7 3 3 2" xfId="44417" xr:uid="{00000000-0005-0000-0000-0000B2AD0000}"/>
    <cellStyle name="Normal 67 7 3 3 2 2" xfId="44418" xr:uid="{00000000-0005-0000-0000-0000B3AD0000}"/>
    <cellStyle name="Normal 67 7 3 3 3" xfId="44419" xr:uid="{00000000-0005-0000-0000-0000B4AD0000}"/>
    <cellStyle name="Normal 67 7 3 4" xfId="44420" xr:uid="{00000000-0005-0000-0000-0000B5AD0000}"/>
    <cellStyle name="Normal 67 7 3 4 2" xfId="44421" xr:uid="{00000000-0005-0000-0000-0000B6AD0000}"/>
    <cellStyle name="Normal 67 7 3 5" xfId="44422" xr:uid="{00000000-0005-0000-0000-0000B7AD0000}"/>
    <cellStyle name="Normal 67 7 3_Lcc_inputs" xfId="44423" xr:uid="{00000000-0005-0000-0000-0000B8AD0000}"/>
    <cellStyle name="Normal 67 7 4" xfId="44424" xr:uid="{00000000-0005-0000-0000-0000B9AD0000}"/>
    <cellStyle name="Normal 67 7 4 2" xfId="44425" xr:uid="{00000000-0005-0000-0000-0000BAAD0000}"/>
    <cellStyle name="Normal 67 7 4 2 2" xfId="44426" xr:uid="{00000000-0005-0000-0000-0000BBAD0000}"/>
    <cellStyle name="Normal 67 7 4 2 3" xfId="44427" xr:uid="{00000000-0005-0000-0000-0000BCAD0000}"/>
    <cellStyle name="Normal 67 7 4 3" xfId="44428" xr:uid="{00000000-0005-0000-0000-0000BDAD0000}"/>
    <cellStyle name="Normal 67 7 4 4" xfId="44429" xr:uid="{00000000-0005-0000-0000-0000BEAD0000}"/>
    <cellStyle name="Normal 67 7 4_Lcc_inputs" xfId="44430" xr:uid="{00000000-0005-0000-0000-0000BFAD0000}"/>
    <cellStyle name="Normal 67 7 5" xfId="44431" xr:uid="{00000000-0005-0000-0000-0000C0AD0000}"/>
    <cellStyle name="Normal 67 7 5 2" xfId="44432" xr:uid="{00000000-0005-0000-0000-0000C1AD0000}"/>
    <cellStyle name="Normal 67 7 5 2 2" xfId="44433" xr:uid="{00000000-0005-0000-0000-0000C2AD0000}"/>
    <cellStyle name="Normal 67 7 5 3" xfId="44434" xr:uid="{00000000-0005-0000-0000-0000C3AD0000}"/>
    <cellStyle name="Normal 67 7 6" xfId="44435" xr:uid="{00000000-0005-0000-0000-0000C4AD0000}"/>
    <cellStyle name="Normal 67 7 6 2" xfId="44436" xr:uid="{00000000-0005-0000-0000-0000C5AD0000}"/>
    <cellStyle name="Normal 67 7 7" xfId="44437" xr:uid="{00000000-0005-0000-0000-0000C6AD0000}"/>
    <cellStyle name="Normal 67 7 8" xfId="44438" xr:uid="{00000000-0005-0000-0000-0000C7AD0000}"/>
    <cellStyle name="Normal 67 7 9" xfId="44439" xr:uid="{00000000-0005-0000-0000-0000C8AD0000}"/>
    <cellStyle name="Normal 67 7_Lcc_inputs" xfId="44440" xr:uid="{00000000-0005-0000-0000-0000C9AD0000}"/>
    <cellStyle name="Normal 67 8" xfId="44441" xr:uid="{00000000-0005-0000-0000-0000CAAD0000}"/>
    <cellStyle name="Normal 67 8 2" xfId="44442" xr:uid="{00000000-0005-0000-0000-0000CBAD0000}"/>
    <cellStyle name="Normal 67 8 2 2" xfId="44443" xr:uid="{00000000-0005-0000-0000-0000CCAD0000}"/>
    <cellStyle name="Normal 67 8 2 2 2" xfId="44444" xr:uid="{00000000-0005-0000-0000-0000CDAD0000}"/>
    <cellStyle name="Normal 67 8 2 2 2 2" xfId="44445" xr:uid="{00000000-0005-0000-0000-0000CEAD0000}"/>
    <cellStyle name="Normal 67 8 2 2 3" xfId="44446" xr:uid="{00000000-0005-0000-0000-0000CFAD0000}"/>
    <cellStyle name="Normal 67 8 2 3" xfId="44447" xr:uid="{00000000-0005-0000-0000-0000D0AD0000}"/>
    <cellStyle name="Normal 67 8 2 3 2" xfId="44448" xr:uid="{00000000-0005-0000-0000-0000D1AD0000}"/>
    <cellStyle name="Normal 67 8 2 3 2 2" xfId="44449" xr:uid="{00000000-0005-0000-0000-0000D2AD0000}"/>
    <cellStyle name="Normal 67 8 2 3 3" xfId="44450" xr:uid="{00000000-0005-0000-0000-0000D3AD0000}"/>
    <cellStyle name="Normal 67 8 2 4" xfId="44451" xr:uid="{00000000-0005-0000-0000-0000D4AD0000}"/>
    <cellStyle name="Normal 67 8 2 4 2" xfId="44452" xr:uid="{00000000-0005-0000-0000-0000D5AD0000}"/>
    <cellStyle name="Normal 67 8 2 5" xfId="44453" xr:uid="{00000000-0005-0000-0000-0000D6AD0000}"/>
    <cellStyle name="Normal 67 8 2_Lcc_inputs" xfId="44454" xr:uid="{00000000-0005-0000-0000-0000D7AD0000}"/>
    <cellStyle name="Normal 67 8 3" xfId="44455" xr:uid="{00000000-0005-0000-0000-0000D8AD0000}"/>
    <cellStyle name="Normal 67 8 3 2" xfId="44456" xr:uid="{00000000-0005-0000-0000-0000D9AD0000}"/>
    <cellStyle name="Normal 67 8 3 2 2" xfId="44457" xr:uid="{00000000-0005-0000-0000-0000DAAD0000}"/>
    <cellStyle name="Normal 67 8 3 2 3" xfId="44458" xr:uid="{00000000-0005-0000-0000-0000DBAD0000}"/>
    <cellStyle name="Normal 67 8 3 3" xfId="44459" xr:uid="{00000000-0005-0000-0000-0000DCAD0000}"/>
    <cellStyle name="Normal 67 8 3 4" xfId="44460" xr:uid="{00000000-0005-0000-0000-0000DDAD0000}"/>
    <cellStyle name="Normal 67 8 3_Lcc_inputs" xfId="44461" xr:uid="{00000000-0005-0000-0000-0000DEAD0000}"/>
    <cellStyle name="Normal 67 8 4" xfId="44462" xr:uid="{00000000-0005-0000-0000-0000DFAD0000}"/>
    <cellStyle name="Normal 67 8 4 2" xfId="44463" xr:uid="{00000000-0005-0000-0000-0000E0AD0000}"/>
    <cellStyle name="Normal 67 8 4 2 2" xfId="44464" xr:uid="{00000000-0005-0000-0000-0000E1AD0000}"/>
    <cellStyle name="Normal 67 8 4 3" xfId="44465" xr:uid="{00000000-0005-0000-0000-0000E2AD0000}"/>
    <cellStyle name="Normal 67 8 5" xfId="44466" xr:uid="{00000000-0005-0000-0000-0000E3AD0000}"/>
    <cellStyle name="Normal 67 8 5 2" xfId="44467" xr:uid="{00000000-0005-0000-0000-0000E4AD0000}"/>
    <cellStyle name="Normal 67 8 6" xfId="44468" xr:uid="{00000000-0005-0000-0000-0000E5AD0000}"/>
    <cellStyle name="Normal 67 8 7" xfId="44469" xr:uid="{00000000-0005-0000-0000-0000E6AD0000}"/>
    <cellStyle name="Normal 67 8 8" xfId="44470" xr:uid="{00000000-0005-0000-0000-0000E7AD0000}"/>
    <cellStyle name="Normal 67 8_Lcc_inputs" xfId="44471" xr:uid="{00000000-0005-0000-0000-0000E8AD0000}"/>
    <cellStyle name="Normal 67 9" xfId="44472" xr:uid="{00000000-0005-0000-0000-0000E9AD0000}"/>
    <cellStyle name="Normal 67 9 2" xfId="44473" xr:uid="{00000000-0005-0000-0000-0000EAAD0000}"/>
    <cellStyle name="Normal 67 9 2 2" xfId="44474" xr:uid="{00000000-0005-0000-0000-0000EBAD0000}"/>
    <cellStyle name="Normal 67 9 2 2 2" xfId="44475" xr:uid="{00000000-0005-0000-0000-0000ECAD0000}"/>
    <cellStyle name="Normal 67 9 2 2 2 2" xfId="44476" xr:uid="{00000000-0005-0000-0000-0000EDAD0000}"/>
    <cellStyle name="Normal 67 9 2 2 3" xfId="44477" xr:uid="{00000000-0005-0000-0000-0000EEAD0000}"/>
    <cellStyle name="Normal 67 9 2 3" xfId="44478" xr:uid="{00000000-0005-0000-0000-0000EFAD0000}"/>
    <cellStyle name="Normal 67 9 2 3 2" xfId="44479" xr:uid="{00000000-0005-0000-0000-0000F0AD0000}"/>
    <cellStyle name="Normal 67 9 2 3 2 2" xfId="44480" xr:uid="{00000000-0005-0000-0000-0000F1AD0000}"/>
    <cellStyle name="Normal 67 9 2 3 3" xfId="44481" xr:uid="{00000000-0005-0000-0000-0000F2AD0000}"/>
    <cellStyle name="Normal 67 9 2 4" xfId="44482" xr:uid="{00000000-0005-0000-0000-0000F3AD0000}"/>
    <cellStyle name="Normal 67 9 2 4 2" xfId="44483" xr:uid="{00000000-0005-0000-0000-0000F4AD0000}"/>
    <cellStyle name="Normal 67 9 2 5" xfId="44484" xr:uid="{00000000-0005-0000-0000-0000F5AD0000}"/>
    <cellStyle name="Normal 67 9 2_Lcc_inputs" xfId="44485" xr:uid="{00000000-0005-0000-0000-0000F6AD0000}"/>
    <cellStyle name="Normal 67 9 3" xfId="44486" xr:uid="{00000000-0005-0000-0000-0000F7AD0000}"/>
    <cellStyle name="Normal 67 9 3 2" xfId="44487" xr:uid="{00000000-0005-0000-0000-0000F8AD0000}"/>
    <cellStyle name="Normal 67 9 3 2 2" xfId="44488" xr:uid="{00000000-0005-0000-0000-0000F9AD0000}"/>
    <cellStyle name="Normal 67 9 3 2 3" xfId="44489" xr:uid="{00000000-0005-0000-0000-0000FAAD0000}"/>
    <cellStyle name="Normal 67 9 3 3" xfId="44490" xr:uid="{00000000-0005-0000-0000-0000FBAD0000}"/>
    <cellStyle name="Normal 67 9 3 4" xfId="44491" xr:uid="{00000000-0005-0000-0000-0000FCAD0000}"/>
    <cellStyle name="Normal 67 9 3_Lcc_inputs" xfId="44492" xr:uid="{00000000-0005-0000-0000-0000FDAD0000}"/>
    <cellStyle name="Normal 67 9 4" xfId="44493" xr:uid="{00000000-0005-0000-0000-0000FEAD0000}"/>
    <cellStyle name="Normal 67 9 4 2" xfId="44494" xr:uid="{00000000-0005-0000-0000-0000FFAD0000}"/>
    <cellStyle name="Normal 67 9 4 2 2" xfId="44495" xr:uid="{00000000-0005-0000-0000-000000AE0000}"/>
    <cellStyle name="Normal 67 9 4 3" xfId="44496" xr:uid="{00000000-0005-0000-0000-000001AE0000}"/>
    <cellStyle name="Normal 67 9 5" xfId="44497" xr:uid="{00000000-0005-0000-0000-000002AE0000}"/>
    <cellStyle name="Normal 67 9 5 2" xfId="44498" xr:uid="{00000000-0005-0000-0000-000003AE0000}"/>
    <cellStyle name="Normal 67 9 6" xfId="44499" xr:uid="{00000000-0005-0000-0000-000004AE0000}"/>
    <cellStyle name="Normal 67 9 7" xfId="44500" xr:uid="{00000000-0005-0000-0000-000005AE0000}"/>
    <cellStyle name="Normal 67 9 8" xfId="44501" xr:uid="{00000000-0005-0000-0000-000006AE0000}"/>
    <cellStyle name="Normal 67 9_Lcc_inputs" xfId="44502" xr:uid="{00000000-0005-0000-0000-000007AE0000}"/>
    <cellStyle name="Normal 67_Lcc_inputs" xfId="44503" xr:uid="{00000000-0005-0000-0000-000008AE0000}"/>
    <cellStyle name="Normal 68" xfId="44504" xr:uid="{00000000-0005-0000-0000-000009AE0000}"/>
    <cellStyle name="Normal 68 10" xfId="44505" xr:uid="{00000000-0005-0000-0000-00000AAE0000}"/>
    <cellStyle name="Normal 68 10 2" xfId="44506" xr:uid="{00000000-0005-0000-0000-00000BAE0000}"/>
    <cellStyle name="Normal 68 10 2 2" xfId="44507" xr:uid="{00000000-0005-0000-0000-00000CAE0000}"/>
    <cellStyle name="Normal 68 10 2 2 2" xfId="44508" xr:uid="{00000000-0005-0000-0000-00000DAE0000}"/>
    <cellStyle name="Normal 68 10 2 2 3" xfId="44509" xr:uid="{00000000-0005-0000-0000-00000EAE0000}"/>
    <cellStyle name="Normal 68 10 2 3" xfId="44510" xr:uid="{00000000-0005-0000-0000-00000FAE0000}"/>
    <cellStyle name="Normal 68 10 2 4" xfId="44511" xr:uid="{00000000-0005-0000-0000-000010AE0000}"/>
    <cellStyle name="Normal 68 10 2_Lcc_inputs" xfId="44512" xr:uid="{00000000-0005-0000-0000-000011AE0000}"/>
    <cellStyle name="Normal 68 10 3" xfId="44513" xr:uid="{00000000-0005-0000-0000-000012AE0000}"/>
    <cellStyle name="Normal 68 10 3 2" xfId="44514" xr:uid="{00000000-0005-0000-0000-000013AE0000}"/>
    <cellStyle name="Normal 68 10 3 2 2" xfId="44515" xr:uid="{00000000-0005-0000-0000-000014AE0000}"/>
    <cellStyle name="Normal 68 10 3 3" xfId="44516" xr:uid="{00000000-0005-0000-0000-000015AE0000}"/>
    <cellStyle name="Normal 68 10 4" xfId="44517" xr:uid="{00000000-0005-0000-0000-000016AE0000}"/>
    <cellStyle name="Normal 68 10 4 2" xfId="44518" xr:uid="{00000000-0005-0000-0000-000017AE0000}"/>
    <cellStyle name="Normal 68 10 5" xfId="44519" xr:uid="{00000000-0005-0000-0000-000018AE0000}"/>
    <cellStyle name="Normal 68 10 6" xfId="44520" xr:uid="{00000000-0005-0000-0000-000019AE0000}"/>
    <cellStyle name="Normal 68 10 7" xfId="44521" xr:uid="{00000000-0005-0000-0000-00001AAE0000}"/>
    <cellStyle name="Normal 68 10_Lcc_inputs" xfId="44522" xr:uid="{00000000-0005-0000-0000-00001BAE0000}"/>
    <cellStyle name="Normal 68 11" xfId="44523" xr:uid="{00000000-0005-0000-0000-00001CAE0000}"/>
    <cellStyle name="Normal 68 11 2" xfId="44524" xr:uid="{00000000-0005-0000-0000-00001DAE0000}"/>
    <cellStyle name="Normal 68 11 2 2" xfId="44525" xr:uid="{00000000-0005-0000-0000-00001EAE0000}"/>
    <cellStyle name="Normal 68 11 2 3" xfId="44526" xr:uid="{00000000-0005-0000-0000-00001FAE0000}"/>
    <cellStyle name="Normal 68 11 3" xfId="44527" xr:uid="{00000000-0005-0000-0000-000020AE0000}"/>
    <cellStyle name="Normal 68 11 3 2" xfId="44528" xr:uid="{00000000-0005-0000-0000-000021AE0000}"/>
    <cellStyle name="Normal 68 11 4" xfId="44529" xr:uid="{00000000-0005-0000-0000-000022AE0000}"/>
    <cellStyle name="Normal 68 11 5" xfId="44530" xr:uid="{00000000-0005-0000-0000-000023AE0000}"/>
    <cellStyle name="Normal 68 11_Lcc_inputs" xfId="44531" xr:uid="{00000000-0005-0000-0000-000024AE0000}"/>
    <cellStyle name="Normal 68 12" xfId="44532" xr:uid="{00000000-0005-0000-0000-000025AE0000}"/>
    <cellStyle name="Normal 68 12 2" xfId="44533" xr:uid="{00000000-0005-0000-0000-000026AE0000}"/>
    <cellStyle name="Normal 68 12 2 2" xfId="44534" xr:uid="{00000000-0005-0000-0000-000027AE0000}"/>
    <cellStyle name="Normal 68 12 2 3" xfId="44535" xr:uid="{00000000-0005-0000-0000-000028AE0000}"/>
    <cellStyle name="Normal 68 12 3" xfId="44536" xr:uid="{00000000-0005-0000-0000-000029AE0000}"/>
    <cellStyle name="Normal 68 12 4" xfId="44537" xr:uid="{00000000-0005-0000-0000-00002AAE0000}"/>
    <cellStyle name="Normal 68 12_Lcc_inputs" xfId="44538" xr:uid="{00000000-0005-0000-0000-00002BAE0000}"/>
    <cellStyle name="Normal 68 13" xfId="44539" xr:uid="{00000000-0005-0000-0000-00002CAE0000}"/>
    <cellStyle name="Normal 68 13 2" xfId="44540" xr:uid="{00000000-0005-0000-0000-00002DAE0000}"/>
    <cellStyle name="Normal 68 13 3" xfId="44541" xr:uid="{00000000-0005-0000-0000-00002EAE0000}"/>
    <cellStyle name="Normal 68 14" xfId="44542" xr:uid="{00000000-0005-0000-0000-00002FAE0000}"/>
    <cellStyle name="Normal 68 14 2" xfId="44543" xr:uid="{00000000-0005-0000-0000-000030AE0000}"/>
    <cellStyle name="Normal 68 15" xfId="44544" xr:uid="{00000000-0005-0000-0000-000031AE0000}"/>
    <cellStyle name="Normal 68 16" xfId="44545" xr:uid="{00000000-0005-0000-0000-000032AE0000}"/>
    <cellStyle name="Normal 68 2" xfId="44546" xr:uid="{00000000-0005-0000-0000-000033AE0000}"/>
    <cellStyle name="Normal 68 2 10" xfId="44547" xr:uid="{00000000-0005-0000-0000-000034AE0000}"/>
    <cellStyle name="Normal 68 2 2" xfId="44548" xr:uid="{00000000-0005-0000-0000-000035AE0000}"/>
    <cellStyle name="Normal 68 2 2 2" xfId="44549" xr:uid="{00000000-0005-0000-0000-000036AE0000}"/>
    <cellStyle name="Normal 68 2 2 2 2" xfId="44550" xr:uid="{00000000-0005-0000-0000-000037AE0000}"/>
    <cellStyle name="Normal 68 2 2 2 2 2" xfId="44551" xr:uid="{00000000-0005-0000-0000-000038AE0000}"/>
    <cellStyle name="Normal 68 2 2 2 2 2 2" xfId="44552" xr:uid="{00000000-0005-0000-0000-000039AE0000}"/>
    <cellStyle name="Normal 68 2 2 2 2 3" xfId="44553" xr:uid="{00000000-0005-0000-0000-00003AAE0000}"/>
    <cellStyle name="Normal 68 2 2 2 3" xfId="44554" xr:uid="{00000000-0005-0000-0000-00003BAE0000}"/>
    <cellStyle name="Normal 68 2 2 2 3 2" xfId="44555" xr:uid="{00000000-0005-0000-0000-00003CAE0000}"/>
    <cellStyle name="Normal 68 2 2 2 3 2 2" xfId="44556" xr:uid="{00000000-0005-0000-0000-00003DAE0000}"/>
    <cellStyle name="Normal 68 2 2 2 3 3" xfId="44557" xr:uid="{00000000-0005-0000-0000-00003EAE0000}"/>
    <cellStyle name="Normal 68 2 2 2 4" xfId="44558" xr:uid="{00000000-0005-0000-0000-00003FAE0000}"/>
    <cellStyle name="Normal 68 2 2 2 4 2" xfId="44559" xr:uid="{00000000-0005-0000-0000-000040AE0000}"/>
    <cellStyle name="Normal 68 2 2 2 5" xfId="44560" xr:uid="{00000000-0005-0000-0000-000041AE0000}"/>
    <cellStyle name="Normal 68 2 2 2_Lcc_inputs" xfId="44561" xr:uid="{00000000-0005-0000-0000-000042AE0000}"/>
    <cellStyle name="Normal 68 2 2 3" xfId="44562" xr:uid="{00000000-0005-0000-0000-000043AE0000}"/>
    <cellStyle name="Normal 68 2 2 3 2" xfId="44563" xr:uid="{00000000-0005-0000-0000-000044AE0000}"/>
    <cellStyle name="Normal 68 2 2 3 2 2" xfId="44564" xr:uid="{00000000-0005-0000-0000-000045AE0000}"/>
    <cellStyle name="Normal 68 2 2 3 2 3" xfId="44565" xr:uid="{00000000-0005-0000-0000-000046AE0000}"/>
    <cellStyle name="Normal 68 2 2 3 3" xfId="44566" xr:uid="{00000000-0005-0000-0000-000047AE0000}"/>
    <cellStyle name="Normal 68 2 2 3 4" xfId="44567" xr:uid="{00000000-0005-0000-0000-000048AE0000}"/>
    <cellStyle name="Normal 68 2 2 3_Lcc_inputs" xfId="44568" xr:uid="{00000000-0005-0000-0000-000049AE0000}"/>
    <cellStyle name="Normal 68 2 2 4" xfId="44569" xr:uid="{00000000-0005-0000-0000-00004AAE0000}"/>
    <cellStyle name="Normal 68 2 2 4 2" xfId="44570" xr:uid="{00000000-0005-0000-0000-00004BAE0000}"/>
    <cellStyle name="Normal 68 2 2 4 2 2" xfId="44571" xr:uid="{00000000-0005-0000-0000-00004CAE0000}"/>
    <cellStyle name="Normal 68 2 2 4 3" xfId="44572" xr:uid="{00000000-0005-0000-0000-00004DAE0000}"/>
    <cellStyle name="Normal 68 2 2 5" xfId="44573" xr:uid="{00000000-0005-0000-0000-00004EAE0000}"/>
    <cellStyle name="Normal 68 2 2 5 2" xfId="44574" xr:uid="{00000000-0005-0000-0000-00004FAE0000}"/>
    <cellStyle name="Normal 68 2 2 6" xfId="44575" xr:uid="{00000000-0005-0000-0000-000050AE0000}"/>
    <cellStyle name="Normal 68 2 2 7" xfId="44576" xr:uid="{00000000-0005-0000-0000-000051AE0000}"/>
    <cellStyle name="Normal 68 2 2 8" xfId="44577" xr:uid="{00000000-0005-0000-0000-000052AE0000}"/>
    <cellStyle name="Normal 68 2 2_Lcc_inputs" xfId="44578" xr:uid="{00000000-0005-0000-0000-000053AE0000}"/>
    <cellStyle name="Normal 68 2 3" xfId="44579" xr:uid="{00000000-0005-0000-0000-000054AE0000}"/>
    <cellStyle name="Normal 68 2 3 2" xfId="44580" xr:uid="{00000000-0005-0000-0000-000055AE0000}"/>
    <cellStyle name="Normal 68 2 3 2 2" xfId="44581" xr:uid="{00000000-0005-0000-0000-000056AE0000}"/>
    <cellStyle name="Normal 68 2 3 2 2 2" xfId="44582" xr:uid="{00000000-0005-0000-0000-000057AE0000}"/>
    <cellStyle name="Normal 68 2 3 2 2 3" xfId="44583" xr:uid="{00000000-0005-0000-0000-000058AE0000}"/>
    <cellStyle name="Normal 68 2 3 2 3" xfId="44584" xr:uid="{00000000-0005-0000-0000-000059AE0000}"/>
    <cellStyle name="Normal 68 2 3 2 4" xfId="44585" xr:uid="{00000000-0005-0000-0000-00005AAE0000}"/>
    <cellStyle name="Normal 68 2 3 2_Lcc_inputs" xfId="44586" xr:uid="{00000000-0005-0000-0000-00005BAE0000}"/>
    <cellStyle name="Normal 68 2 3 3" xfId="44587" xr:uid="{00000000-0005-0000-0000-00005CAE0000}"/>
    <cellStyle name="Normal 68 2 3 3 2" xfId="44588" xr:uid="{00000000-0005-0000-0000-00005DAE0000}"/>
    <cellStyle name="Normal 68 2 3 3 2 2" xfId="44589" xr:uid="{00000000-0005-0000-0000-00005EAE0000}"/>
    <cellStyle name="Normal 68 2 3 3 3" xfId="44590" xr:uid="{00000000-0005-0000-0000-00005FAE0000}"/>
    <cellStyle name="Normal 68 2 3 4" xfId="44591" xr:uid="{00000000-0005-0000-0000-000060AE0000}"/>
    <cellStyle name="Normal 68 2 3 4 2" xfId="44592" xr:uid="{00000000-0005-0000-0000-000061AE0000}"/>
    <cellStyle name="Normal 68 2 3 5" xfId="44593" xr:uid="{00000000-0005-0000-0000-000062AE0000}"/>
    <cellStyle name="Normal 68 2 3 6" xfId="44594" xr:uid="{00000000-0005-0000-0000-000063AE0000}"/>
    <cellStyle name="Normal 68 2 3 7" xfId="44595" xr:uid="{00000000-0005-0000-0000-000064AE0000}"/>
    <cellStyle name="Normal 68 2 3_Lcc_inputs" xfId="44596" xr:uid="{00000000-0005-0000-0000-000065AE0000}"/>
    <cellStyle name="Normal 68 2 4" xfId="44597" xr:uid="{00000000-0005-0000-0000-000066AE0000}"/>
    <cellStyle name="Normal 68 2 4 2" xfId="44598" xr:uid="{00000000-0005-0000-0000-000067AE0000}"/>
    <cellStyle name="Normal 68 2 4 2 2" xfId="44599" xr:uid="{00000000-0005-0000-0000-000068AE0000}"/>
    <cellStyle name="Normal 68 2 4 2 3" xfId="44600" xr:uid="{00000000-0005-0000-0000-000069AE0000}"/>
    <cellStyle name="Normal 68 2 4 3" xfId="44601" xr:uid="{00000000-0005-0000-0000-00006AAE0000}"/>
    <cellStyle name="Normal 68 2 4 3 2" xfId="44602" xr:uid="{00000000-0005-0000-0000-00006BAE0000}"/>
    <cellStyle name="Normal 68 2 4 4" xfId="44603" xr:uid="{00000000-0005-0000-0000-00006CAE0000}"/>
    <cellStyle name="Normal 68 2 4 5" xfId="44604" xr:uid="{00000000-0005-0000-0000-00006DAE0000}"/>
    <cellStyle name="Normal 68 2 4_Lcc_inputs" xfId="44605" xr:uid="{00000000-0005-0000-0000-00006EAE0000}"/>
    <cellStyle name="Normal 68 2 5" xfId="44606" xr:uid="{00000000-0005-0000-0000-00006FAE0000}"/>
    <cellStyle name="Normal 68 2 5 2" xfId="44607" xr:uid="{00000000-0005-0000-0000-000070AE0000}"/>
    <cellStyle name="Normal 68 2 5 2 2" xfId="44608" xr:uid="{00000000-0005-0000-0000-000071AE0000}"/>
    <cellStyle name="Normal 68 2 5 2 3" xfId="44609" xr:uid="{00000000-0005-0000-0000-000072AE0000}"/>
    <cellStyle name="Normal 68 2 5 3" xfId="44610" xr:uid="{00000000-0005-0000-0000-000073AE0000}"/>
    <cellStyle name="Normal 68 2 5 3 2" xfId="44611" xr:uid="{00000000-0005-0000-0000-000074AE0000}"/>
    <cellStyle name="Normal 68 2 5 4" xfId="44612" xr:uid="{00000000-0005-0000-0000-000075AE0000}"/>
    <cellStyle name="Normal 68 2 5 5" xfId="44613" xr:uid="{00000000-0005-0000-0000-000076AE0000}"/>
    <cellStyle name="Normal 68 2 5_Lcc_inputs" xfId="44614" xr:uid="{00000000-0005-0000-0000-000077AE0000}"/>
    <cellStyle name="Normal 68 2 6" xfId="44615" xr:uid="{00000000-0005-0000-0000-000078AE0000}"/>
    <cellStyle name="Normal 68 2 6 2" xfId="44616" xr:uid="{00000000-0005-0000-0000-000079AE0000}"/>
    <cellStyle name="Normal 68 2 6 2 2" xfId="44617" xr:uid="{00000000-0005-0000-0000-00007AAE0000}"/>
    <cellStyle name="Normal 68 2 6 3" xfId="44618" xr:uid="{00000000-0005-0000-0000-00007BAE0000}"/>
    <cellStyle name="Normal 68 2 6 4" xfId="44619" xr:uid="{00000000-0005-0000-0000-00007CAE0000}"/>
    <cellStyle name="Normal 68 2 6_Lcc_inputs" xfId="44620" xr:uid="{00000000-0005-0000-0000-00007DAE0000}"/>
    <cellStyle name="Normal 68 2 7" xfId="44621" xr:uid="{00000000-0005-0000-0000-00007EAE0000}"/>
    <cellStyle name="Normal 68 2 7 2" xfId="44622" xr:uid="{00000000-0005-0000-0000-00007FAE0000}"/>
    <cellStyle name="Normal 68 2 7 3" xfId="44623" xr:uid="{00000000-0005-0000-0000-000080AE0000}"/>
    <cellStyle name="Normal 68 2 8" xfId="44624" xr:uid="{00000000-0005-0000-0000-000081AE0000}"/>
    <cellStyle name="Normal 68 2 8 2" xfId="44625" xr:uid="{00000000-0005-0000-0000-000082AE0000}"/>
    <cellStyle name="Normal 68 2 9" xfId="44626" xr:uid="{00000000-0005-0000-0000-000083AE0000}"/>
    <cellStyle name="Normal 68 2_Lcc_inputs" xfId="44627" xr:uid="{00000000-0005-0000-0000-000084AE0000}"/>
    <cellStyle name="Normal 68 3" xfId="44628" xr:uid="{00000000-0005-0000-0000-000085AE0000}"/>
    <cellStyle name="Normal 68 3 2" xfId="44629" xr:uid="{00000000-0005-0000-0000-000086AE0000}"/>
    <cellStyle name="Normal 68 3 2 2" xfId="44630" xr:uid="{00000000-0005-0000-0000-000087AE0000}"/>
    <cellStyle name="Normal 68 3 2 2 2" xfId="44631" xr:uid="{00000000-0005-0000-0000-000088AE0000}"/>
    <cellStyle name="Normal 68 3 2 2 2 2" xfId="44632" xr:uid="{00000000-0005-0000-0000-000089AE0000}"/>
    <cellStyle name="Normal 68 3 2 2 2 2 2" xfId="44633" xr:uid="{00000000-0005-0000-0000-00008AAE0000}"/>
    <cellStyle name="Normal 68 3 2 2 2 3" xfId="44634" xr:uid="{00000000-0005-0000-0000-00008BAE0000}"/>
    <cellStyle name="Normal 68 3 2 2 3" xfId="44635" xr:uid="{00000000-0005-0000-0000-00008CAE0000}"/>
    <cellStyle name="Normal 68 3 2 2 3 2" xfId="44636" xr:uid="{00000000-0005-0000-0000-00008DAE0000}"/>
    <cellStyle name="Normal 68 3 2 2 3 2 2" xfId="44637" xr:uid="{00000000-0005-0000-0000-00008EAE0000}"/>
    <cellStyle name="Normal 68 3 2 2 3 3" xfId="44638" xr:uid="{00000000-0005-0000-0000-00008FAE0000}"/>
    <cellStyle name="Normal 68 3 2 2 4" xfId="44639" xr:uid="{00000000-0005-0000-0000-000090AE0000}"/>
    <cellStyle name="Normal 68 3 2 2 4 2" xfId="44640" xr:uid="{00000000-0005-0000-0000-000091AE0000}"/>
    <cellStyle name="Normal 68 3 2 2 5" xfId="44641" xr:uid="{00000000-0005-0000-0000-000092AE0000}"/>
    <cellStyle name="Normal 68 3 2 2_Lcc_inputs" xfId="44642" xr:uid="{00000000-0005-0000-0000-000093AE0000}"/>
    <cellStyle name="Normal 68 3 2 3" xfId="44643" xr:uid="{00000000-0005-0000-0000-000094AE0000}"/>
    <cellStyle name="Normal 68 3 2 3 2" xfId="44644" xr:uid="{00000000-0005-0000-0000-000095AE0000}"/>
    <cellStyle name="Normal 68 3 2 3 2 2" xfId="44645" xr:uid="{00000000-0005-0000-0000-000096AE0000}"/>
    <cellStyle name="Normal 68 3 2 3 2 3" xfId="44646" xr:uid="{00000000-0005-0000-0000-000097AE0000}"/>
    <cellStyle name="Normal 68 3 2 3 3" xfId="44647" xr:uid="{00000000-0005-0000-0000-000098AE0000}"/>
    <cellStyle name="Normal 68 3 2 3 4" xfId="44648" xr:uid="{00000000-0005-0000-0000-000099AE0000}"/>
    <cellStyle name="Normal 68 3 2 3_Lcc_inputs" xfId="44649" xr:uid="{00000000-0005-0000-0000-00009AAE0000}"/>
    <cellStyle name="Normal 68 3 2 4" xfId="44650" xr:uid="{00000000-0005-0000-0000-00009BAE0000}"/>
    <cellStyle name="Normal 68 3 2 4 2" xfId="44651" xr:uid="{00000000-0005-0000-0000-00009CAE0000}"/>
    <cellStyle name="Normal 68 3 2 4 2 2" xfId="44652" xr:uid="{00000000-0005-0000-0000-00009DAE0000}"/>
    <cellStyle name="Normal 68 3 2 4 3" xfId="44653" xr:uid="{00000000-0005-0000-0000-00009EAE0000}"/>
    <cellStyle name="Normal 68 3 2 5" xfId="44654" xr:uid="{00000000-0005-0000-0000-00009FAE0000}"/>
    <cellStyle name="Normal 68 3 2 5 2" xfId="44655" xr:uid="{00000000-0005-0000-0000-0000A0AE0000}"/>
    <cellStyle name="Normal 68 3 2 6" xfId="44656" xr:uid="{00000000-0005-0000-0000-0000A1AE0000}"/>
    <cellStyle name="Normal 68 3 2 7" xfId="44657" xr:uid="{00000000-0005-0000-0000-0000A2AE0000}"/>
    <cellStyle name="Normal 68 3 2 8" xfId="44658" xr:uid="{00000000-0005-0000-0000-0000A3AE0000}"/>
    <cellStyle name="Normal 68 3 2_Lcc_inputs" xfId="44659" xr:uid="{00000000-0005-0000-0000-0000A4AE0000}"/>
    <cellStyle name="Normal 68 3 3" xfId="44660" xr:uid="{00000000-0005-0000-0000-0000A5AE0000}"/>
    <cellStyle name="Normal 68 3 3 2" xfId="44661" xr:uid="{00000000-0005-0000-0000-0000A6AE0000}"/>
    <cellStyle name="Normal 68 3 3 2 2" xfId="44662" xr:uid="{00000000-0005-0000-0000-0000A7AE0000}"/>
    <cellStyle name="Normal 68 3 3 2 2 2" xfId="44663" xr:uid="{00000000-0005-0000-0000-0000A8AE0000}"/>
    <cellStyle name="Normal 68 3 3 2 2 3" xfId="44664" xr:uid="{00000000-0005-0000-0000-0000A9AE0000}"/>
    <cellStyle name="Normal 68 3 3 2 3" xfId="44665" xr:uid="{00000000-0005-0000-0000-0000AAAE0000}"/>
    <cellStyle name="Normal 68 3 3 2 4" xfId="44666" xr:uid="{00000000-0005-0000-0000-0000ABAE0000}"/>
    <cellStyle name="Normal 68 3 3 2_Lcc_inputs" xfId="44667" xr:uid="{00000000-0005-0000-0000-0000ACAE0000}"/>
    <cellStyle name="Normal 68 3 3 3" xfId="44668" xr:uid="{00000000-0005-0000-0000-0000ADAE0000}"/>
    <cellStyle name="Normal 68 3 3 3 2" xfId="44669" xr:uid="{00000000-0005-0000-0000-0000AEAE0000}"/>
    <cellStyle name="Normal 68 3 3 3 2 2" xfId="44670" xr:uid="{00000000-0005-0000-0000-0000AFAE0000}"/>
    <cellStyle name="Normal 68 3 3 3 3" xfId="44671" xr:uid="{00000000-0005-0000-0000-0000B0AE0000}"/>
    <cellStyle name="Normal 68 3 3 4" xfId="44672" xr:uid="{00000000-0005-0000-0000-0000B1AE0000}"/>
    <cellStyle name="Normal 68 3 3 4 2" xfId="44673" xr:uid="{00000000-0005-0000-0000-0000B2AE0000}"/>
    <cellStyle name="Normal 68 3 3 5" xfId="44674" xr:uid="{00000000-0005-0000-0000-0000B3AE0000}"/>
    <cellStyle name="Normal 68 3 3 6" xfId="44675" xr:uid="{00000000-0005-0000-0000-0000B4AE0000}"/>
    <cellStyle name="Normal 68 3 3 7" xfId="44676" xr:uid="{00000000-0005-0000-0000-0000B5AE0000}"/>
    <cellStyle name="Normal 68 3 3_Lcc_inputs" xfId="44677" xr:uid="{00000000-0005-0000-0000-0000B6AE0000}"/>
    <cellStyle name="Normal 68 3 4" xfId="44678" xr:uid="{00000000-0005-0000-0000-0000B7AE0000}"/>
    <cellStyle name="Normal 68 3 4 2" xfId="44679" xr:uid="{00000000-0005-0000-0000-0000B8AE0000}"/>
    <cellStyle name="Normal 68 3 4 2 2" xfId="44680" xr:uid="{00000000-0005-0000-0000-0000B9AE0000}"/>
    <cellStyle name="Normal 68 3 4 2 3" xfId="44681" xr:uid="{00000000-0005-0000-0000-0000BAAE0000}"/>
    <cellStyle name="Normal 68 3 4 3" xfId="44682" xr:uid="{00000000-0005-0000-0000-0000BBAE0000}"/>
    <cellStyle name="Normal 68 3 4 3 2" xfId="44683" xr:uid="{00000000-0005-0000-0000-0000BCAE0000}"/>
    <cellStyle name="Normal 68 3 4 4" xfId="44684" xr:uid="{00000000-0005-0000-0000-0000BDAE0000}"/>
    <cellStyle name="Normal 68 3 4 5" xfId="44685" xr:uid="{00000000-0005-0000-0000-0000BEAE0000}"/>
    <cellStyle name="Normal 68 3 4_Lcc_inputs" xfId="44686" xr:uid="{00000000-0005-0000-0000-0000BFAE0000}"/>
    <cellStyle name="Normal 68 3 5" xfId="44687" xr:uid="{00000000-0005-0000-0000-0000C0AE0000}"/>
    <cellStyle name="Normal 68 3 5 2" xfId="44688" xr:uid="{00000000-0005-0000-0000-0000C1AE0000}"/>
    <cellStyle name="Normal 68 3 5 2 2" xfId="44689" xr:uid="{00000000-0005-0000-0000-0000C2AE0000}"/>
    <cellStyle name="Normal 68 3 5 2 3" xfId="44690" xr:uid="{00000000-0005-0000-0000-0000C3AE0000}"/>
    <cellStyle name="Normal 68 3 5 3" xfId="44691" xr:uid="{00000000-0005-0000-0000-0000C4AE0000}"/>
    <cellStyle name="Normal 68 3 5 4" xfId="44692" xr:uid="{00000000-0005-0000-0000-0000C5AE0000}"/>
    <cellStyle name="Normal 68 3 5_Lcc_inputs" xfId="44693" xr:uid="{00000000-0005-0000-0000-0000C6AE0000}"/>
    <cellStyle name="Normal 68 3 6" xfId="44694" xr:uid="{00000000-0005-0000-0000-0000C7AE0000}"/>
    <cellStyle name="Normal 68 3 6 2" xfId="44695" xr:uid="{00000000-0005-0000-0000-0000C8AE0000}"/>
    <cellStyle name="Normal 68 3 6 3" xfId="44696" xr:uid="{00000000-0005-0000-0000-0000C9AE0000}"/>
    <cellStyle name="Normal 68 3 7" xfId="44697" xr:uid="{00000000-0005-0000-0000-0000CAAE0000}"/>
    <cellStyle name="Normal 68 3 7 2" xfId="44698" xr:uid="{00000000-0005-0000-0000-0000CBAE0000}"/>
    <cellStyle name="Normal 68 3 8" xfId="44699" xr:uid="{00000000-0005-0000-0000-0000CCAE0000}"/>
    <cellStyle name="Normal 68 3 9" xfId="44700" xr:uid="{00000000-0005-0000-0000-0000CDAE0000}"/>
    <cellStyle name="Normal 68 3_Lcc_inputs" xfId="44701" xr:uid="{00000000-0005-0000-0000-0000CEAE0000}"/>
    <cellStyle name="Normal 68 4" xfId="44702" xr:uid="{00000000-0005-0000-0000-0000CFAE0000}"/>
    <cellStyle name="Normal 68 4 2" xfId="44703" xr:uid="{00000000-0005-0000-0000-0000D0AE0000}"/>
    <cellStyle name="Normal 68 4 2 2" xfId="44704" xr:uid="{00000000-0005-0000-0000-0000D1AE0000}"/>
    <cellStyle name="Normal 68 4 2 2 2" xfId="44705" xr:uid="{00000000-0005-0000-0000-0000D2AE0000}"/>
    <cellStyle name="Normal 68 4 2 2 2 2" xfId="44706" xr:uid="{00000000-0005-0000-0000-0000D3AE0000}"/>
    <cellStyle name="Normal 68 4 2 2 2 2 2" xfId="44707" xr:uid="{00000000-0005-0000-0000-0000D4AE0000}"/>
    <cellStyle name="Normal 68 4 2 2 2 3" xfId="44708" xr:uid="{00000000-0005-0000-0000-0000D5AE0000}"/>
    <cellStyle name="Normal 68 4 2 2 3" xfId="44709" xr:uid="{00000000-0005-0000-0000-0000D6AE0000}"/>
    <cellStyle name="Normal 68 4 2 2 3 2" xfId="44710" xr:uid="{00000000-0005-0000-0000-0000D7AE0000}"/>
    <cellStyle name="Normal 68 4 2 2 3 2 2" xfId="44711" xr:uid="{00000000-0005-0000-0000-0000D8AE0000}"/>
    <cellStyle name="Normal 68 4 2 2 3 3" xfId="44712" xr:uid="{00000000-0005-0000-0000-0000D9AE0000}"/>
    <cellStyle name="Normal 68 4 2 2 4" xfId="44713" xr:uid="{00000000-0005-0000-0000-0000DAAE0000}"/>
    <cellStyle name="Normal 68 4 2 2 4 2" xfId="44714" xr:uid="{00000000-0005-0000-0000-0000DBAE0000}"/>
    <cellStyle name="Normal 68 4 2 2 5" xfId="44715" xr:uid="{00000000-0005-0000-0000-0000DCAE0000}"/>
    <cellStyle name="Normal 68 4 2 2_Lcc_inputs" xfId="44716" xr:uid="{00000000-0005-0000-0000-0000DDAE0000}"/>
    <cellStyle name="Normal 68 4 2 3" xfId="44717" xr:uid="{00000000-0005-0000-0000-0000DEAE0000}"/>
    <cellStyle name="Normal 68 4 2 3 2" xfId="44718" xr:uid="{00000000-0005-0000-0000-0000DFAE0000}"/>
    <cellStyle name="Normal 68 4 2 3 2 2" xfId="44719" xr:uid="{00000000-0005-0000-0000-0000E0AE0000}"/>
    <cellStyle name="Normal 68 4 2 3 2 3" xfId="44720" xr:uid="{00000000-0005-0000-0000-0000E1AE0000}"/>
    <cellStyle name="Normal 68 4 2 3 3" xfId="44721" xr:uid="{00000000-0005-0000-0000-0000E2AE0000}"/>
    <cellStyle name="Normal 68 4 2 3 4" xfId="44722" xr:uid="{00000000-0005-0000-0000-0000E3AE0000}"/>
    <cellStyle name="Normal 68 4 2 3_Lcc_inputs" xfId="44723" xr:uid="{00000000-0005-0000-0000-0000E4AE0000}"/>
    <cellStyle name="Normal 68 4 2 4" xfId="44724" xr:uid="{00000000-0005-0000-0000-0000E5AE0000}"/>
    <cellStyle name="Normal 68 4 2 4 2" xfId="44725" xr:uid="{00000000-0005-0000-0000-0000E6AE0000}"/>
    <cellStyle name="Normal 68 4 2 4 2 2" xfId="44726" xr:uid="{00000000-0005-0000-0000-0000E7AE0000}"/>
    <cellStyle name="Normal 68 4 2 4 3" xfId="44727" xr:uid="{00000000-0005-0000-0000-0000E8AE0000}"/>
    <cellStyle name="Normal 68 4 2 5" xfId="44728" xr:uid="{00000000-0005-0000-0000-0000E9AE0000}"/>
    <cellStyle name="Normal 68 4 2 5 2" xfId="44729" xr:uid="{00000000-0005-0000-0000-0000EAAE0000}"/>
    <cellStyle name="Normal 68 4 2 6" xfId="44730" xr:uid="{00000000-0005-0000-0000-0000EBAE0000}"/>
    <cellStyle name="Normal 68 4 2 7" xfId="44731" xr:uid="{00000000-0005-0000-0000-0000ECAE0000}"/>
    <cellStyle name="Normal 68 4 2 8" xfId="44732" xr:uid="{00000000-0005-0000-0000-0000EDAE0000}"/>
    <cellStyle name="Normal 68 4 2_Lcc_inputs" xfId="44733" xr:uid="{00000000-0005-0000-0000-0000EEAE0000}"/>
    <cellStyle name="Normal 68 4 3" xfId="44734" xr:uid="{00000000-0005-0000-0000-0000EFAE0000}"/>
    <cellStyle name="Normal 68 4 3 2" xfId="44735" xr:uid="{00000000-0005-0000-0000-0000F0AE0000}"/>
    <cellStyle name="Normal 68 4 3 2 2" xfId="44736" xr:uid="{00000000-0005-0000-0000-0000F1AE0000}"/>
    <cellStyle name="Normal 68 4 3 2 2 2" xfId="44737" xr:uid="{00000000-0005-0000-0000-0000F2AE0000}"/>
    <cellStyle name="Normal 68 4 3 2 3" xfId="44738" xr:uid="{00000000-0005-0000-0000-0000F3AE0000}"/>
    <cellStyle name="Normal 68 4 3 3" xfId="44739" xr:uid="{00000000-0005-0000-0000-0000F4AE0000}"/>
    <cellStyle name="Normal 68 4 3 3 2" xfId="44740" xr:uid="{00000000-0005-0000-0000-0000F5AE0000}"/>
    <cellStyle name="Normal 68 4 3 3 2 2" xfId="44741" xr:uid="{00000000-0005-0000-0000-0000F6AE0000}"/>
    <cellStyle name="Normal 68 4 3 3 3" xfId="44742" xr:uid="{00000000-0005-0000-0000-0000F7AE0000}"/>
    <cellStyle name="Normal 68 4 3 4" xfId="44743" xr:uid="{00000000-0005-0000-0000-0000F8AE0000}"/>
    <cellStyle name="Normal 68 4 3 4 2" xfId="44744" xr:uid="{00000000-0005-0000-0000-0000F9AE0000}"/>
    <cellStyle name="Normal 68 4 3 5" xfId="44745" xr:uid="{00000000-0005-0000-0000-0000FAAE0000}"/>
    <cellStyle name="Normal 68 4 3_Lcc_inputs" xfId="44746" xr:uid="{00000000-0005-0000-0000-0000FBAE0000}"/>
    <cellStyle name="Normal 68 4 4" xfId="44747" xr:uid="{00000000-0005-0000-0000-0000FCAE0000}"/>
    <cellStyle name="Normal 68 4 4 2" xfId="44748" xr:uid="{00000000-0005-0000-0000-0000FDAE0000}"/>
    <cellStyle name="Normal 68 4 4 2 2" xfId="44749" xr:uid="{00000000-0005-0000-0000-0000FEAE0000}"/>
    <cellStyle name="Normal 68 4 4 2 3" xfId="44750" xr:uid="{00000000-0005-0000-0000-0000FFAE0000}"/>
    <cellStyle name="Normal 68 4 4 3" xfId="44751" xr:uid="{00000000-0005-0000-0000-000000AF0000}"/>
    <cellStyle name="Normal 68 4 4 4" xfId="44752" xr:uid="{00000000-0005-0000-0000-000001AF0000}"/>
    <cellStyle name="Normal 68 4 4_Lcc_inputs" xfId="44753" xr:uid="{00000000-0005-0000-0000-000002AF0000}"/>
    <cellStyle name="Normal 68 4 5" xfId="44754" xr:uid="{00000000-0005-0000-0000-000003AF0000}"/>
    <cellStyle name="Normal 68 4 5 2" xfId="44755" xr:uid="{00000000-0005-0000-0000-000004AF0000}"/>
    <cellStyle name="Normal 68 4 5 2 2" xfId="44756" xr:uid="{00000000-0005-0000-0000-000005AF0000}"/>
    <cellStyle name="Normal 68 4 5 3" xfId="44757" xr:uid="{00000000-0005-0000-0000-000006AF0000}"/>
    <cellStyle name="Normal 68 4 6" xfId="44758" xr:uid="{00000000-0005-0000-0000-000007AF0000}"/>
    <cellStyle name="Normal 68 4 6 2" xfId="44759" xr:uid="{00000000-0005-0000-0000-000008AF0000}"/>
    <cellStyle name="Normal 68 4 7" xfId="44760" xr:uid="{00000000-0005-0000-0000-000009AF0000}"/>
    <cellStyle name="Normal 68 4 8" xfId="44761" xr:uid="{00000000-0005-0000-0000-00000AAF0000}"/>
    <cellStyle name="Normal 68 4 9" xfId="44762" xr:uid="{00000000-0005-0000-0000-00000BAF0000}"/>
    <cellStyle name="Normal 68 4_Lcc_inputs" xfId="44763" xr:uid="{00000000-0005-0000-0000-00000CAF0000}"/>
    <cellStyle name="Normal 68 5" xfId="44764" xr:uid="{00000000-0005-0000-0000-00000DAF0000}"/>
    <cellStyle name="Normal 68 5 2" xfId="44765" xr:uid="{00000000-0005-0000-0000-00000EAF0000}"/>
    <cellStyle name="Normal 68 5 2 2" xfId="44766" xr:uid="{00000000-0005-0000-0000-00000FAF0000}"/>
    <cellStyle name="Normal 68 5 2 2 2" xfId="44767" xr:uid="{00000000-0005-0000-0000-000010AF0000}"/>
    <cellStyle name="Normal 68 5 2 2 2 2" xfId="44768" xr:uid="{00000000-0005-0000-0000-000011AF0000}"/>
    <cellStyle name="Normal 68 5 2 2 2 2 2" xfId="44769" xr:uid="{00000000-0005-0000-0000-000012AF0000}"/>
    <cellStyle name="Normal 68 5 2 2 2 3" xfId="44770" xr:uid="{00000000-0005-0000-0000-000013AF0000}"/>
    <cellStyle name="Normal 68 5 2 2 3" xfId="44771" xr:uid="{00000000-0005-0000-0000-000014AF0000}"/>
    <cellStyle name="Normal 68 5 2 2 3 2" xfId="44772" xr:uid="{00000000-0005-0000-0000-000015AF0000}"/>
    <cellStyle name="Normal 68 5 2 2 3 2 2" xfId="44773" xr:uid="{00000000-0005-0000-0000-000016AF0000}"/>
    <cellStyle name="Normal 68 5 2 2 3 3" xfId="44774" xr:uid="{00000000-0005-0000-0000-000017AF0000}"/>
    <cellStyle name="Normal 68 5 2 2 4" xfId="44775" xr:uid="{00000000-0005-0000-0000-000018AF0000}"/>
    <cellStyle name="Normal 68 5 2 2 4 2" xfId="44776" xr:uid="{00000000-0005-0000-0000-000019AF0000}"/>
    <cellStyle name="Normal 68 5 2 2 5" xfId="44777" xr:uid="{00000000-0005-0000-0000-00001AAF0000}"/>
    <cellStyle name="Normal 68 5 2 2_Lcc_inputs" xfId="44778" xr:uid="{00000000-0005-0000-0000-00001BAF0000}"/>
    <cellStyle name="Normal 68 5 2 3" xfId="44779" xr:uid="{00000000-0005-0000-0000-00001CAF0000}"/>
    <cellStyle name="Normal 68 5 2 3 2" xfId="44780" xr:uid="{00000000-0005-0000-0000-00001DAF0000}"/>
    <cellStyle name="Normal 68 5 2 3 2 2" xfId="44781" xr:uid="{00000000-0005-0000-0000-00001EAF0000}"/>
    <cellStyle name="Normal 68 5 2 3 2 3" xfId="44782" xr:uid="{00000000-0005-0000-0000-00001FAF0000}"/>
    <cellStyle name="Normal 68 5 2 3 3" xfId="44783" xr:uid="{00000000-0005-0000-0000-000020AF0000}"/>
    <cellStyle name="Normal 68 5 2 3 4" xfId="44784" xr:uid="{00000000-0005-0000-0000-000021AF0000}"/>
    <cellStyle name="Normal 68 5 2 3_Lcc_inputs" xfId="44785" xr:uid="{00000000-0005-0000-0000-000022AF0000}"/>
    <cellStyle name="Normal 68 5 2 4" xfId="44786" xr:uid="{00000000-0005-0000-0000-000023AF0000}"/>
    <cellStyle name="Normal 68 5 2 4 2" xfId="44787" xr:uid="{00000000-0005-0000-0000-000024AF0000}"/>
    <cellStyle name="Normal 68 5 2 4 2 2" xfId="44788" xr:uid="{00000000-0005-0000-0000-000025AF0000}"/>
    <cellStyle name="Normal 68 5 2 4 3" xfId="44789" xr:uid="{00000000-0005-0000-0000-000026AF0000}"/>
    <cellStyle name="Normal 68 5 2 5" xfId="44790" xr:uid="{00000000-0005-0000-0000-000027AF0000}"/>
    <cellStyle name="Normal 68 5 2 5 2" xfId="44791" xr:uid="{00000000-0005-0000-0000-000028AF0000}"/>
    <cellStyle name="Normal 68 5 2 6" xfId="44792" xr:uid="{00000000-0005-0000-0000-000029AF0000}"/>
    <cellStyle name="Normal 68 5 2 7" xfId="44793" xr:uid="{00000000-0005-0000-0000-00002AAF0000}"/>
    <cellStyle name="Normal 68 5 2 8" xfId="44794" xr:uid="{00000000-0005-0000-0000-00002BAF0000}"/>
    <cellStyle name="Normal 68 5 2_Lcc_inputs" xfId="44795" xr:uid="{00000000-0005-0000-0000-00002CAF0000}"/>
    <cellStyle name="Normal 68 5 3" xfId="44796" xr:uid="{00000000-0005-0000-0000-00002DAF0000}"/>
    <cellStyle name="Normal 68 5 3 2" xfId="44797" xr:uid="{00000000-0005-0000-0000-00002EAF0000}"/>
    <cellStyle name="Normal 68 5 3 2 2" xfId="44798" xr:uid="{00000000-0005-0000-0000-00002FAF0000}"/>
    <cellStyle name="Normal 68 5 3 2 2 2" xfId="44799" xr:uid="{00000000-0005-0000-0000-000030AF0000}"/>
    <cellStyle name="Normal 68 5 3 2 3" xfId="44800" xr:uid="{00000000-0005-0000-0000-000031AF0000}"/>
    <cellStyle name="Normal 68 5 3 3" xfId="44801" xr:uid="{00000000-0005-0000-0000-000032AF0000}"/>
    <cellStyle name="Normal 68 5 3 3 2" xfId="44802" xr:uid="{00000000-0005-0000-0000-000033AF0000}"/>
    <cellStyle name="Normal 68 5 3 3 2 2" xfId="44803" xr:uid="{00000000-0005-0000-0000-000034AF0000}"/>
    <cellStyle name="Normal 68 5 3 3 3" xfId="44804" xr:uid="{00000000-0005-0000-0000-000035AF0000}"/>
    <cellStyle name="Normal 68 5 3 4" xfId="44805" xr:uid="{00000000-0005-0000-0000-000036AF0000}"/>
    <cellStyle name="Normal 68 5 3 4 2" xfId="44806" xr:uid="{00000000-0005-0000-0000-000037AF0000}"/>
    <cellStyle name="Normal 68 5 3 5" xfId="44807" xr:uid="{00000000-0005-0000-0000-000038AF0000}"/>
    <cellStyle name="Normal 68 5 3_Lcc_inputs" xfId="44808" xr:uid="{00000000-0005-0000-0000-000039AF0000}"/>
    <cellStyle name="Normal 68 5 4" xfId="44809" xr:uid="{00000000-0005-0000-0000-00003AAF0000}"/>
    <cellStyle name="Normal 68 5 4 2" xfId="44810" xr:uid="{00000000-0005-0000-0000-00003BAF0000}"/>
    <cellStyle name="Normal 68 5 4 2 2" xfId="44811" xr:uid="{00000000-0005-0000-0000-00003CAF0000}"/>
    <cellStyle name="Normal 68 5 4 2 3" xfId="44812" xr:uid="{00000000-0005-0000-0000-00003DAF0000}"/>
    <cellStyle name="Normal 68 5 4 3" xfId="44813" xr:uid="{00000000-0005-0000-0000-00003EAF0000}"/>
    <cellStyle name="Normal 68 5 4 4" xfId="44814" xr:uid="{00000000-0005-0000-0000-00003FAF0000}"/>
    <cellStyle name="Normal 68 5 4_Lcc_inputs" xfId="44815" xr:uid="{00000000-0005-0000-0000-000040AF0000}"/>
    <cellStyle name="Normal 68 5 5" xfId="44816" xr:uid="{00000000-0005-0000-0000-000041AF0000}"/>
    <cellStyle name="Normal 68 5 5 2" xfId="44817" xr:uid="{00000000-0005-0000-0000-000042AF0000}"/>
    <cellStyle name="Normal 68 5 5 2 2" xfId="44818" xr:uid="{00000000-0005-0000-0000-000043AF0000}"/>
    <cellStyle name="Normal 68 5 5 3" xfId="44819" xr:uid="{00000000-0005-0000-0000-000044AF0000}"/>
    <cellStyle name="Normal 68 5 6" xfId="44820" xr:uid="{00000000-0005-0000-0000-000045AF0000}"/>
    <cellStyle name="Normal 68 5 6 2" xfId="44821" xr:uid="{00000000-0005-0000-0000-000046AF0000}"/>
    <cellStyle name="Normal 68 5 7" xfId="44822" xr:uid="{00000000-0005-0000-0000-000047AF0000}"/>
    <cellStyle name="Normal 68 5 8" xfId="44823" xr:uid="{00000000-0005-0000-0000-000048AF0000}"/>
    <cellStyle name="Normal 68 5 9" xfId="44824" xr:uid="{00000000-0005-0000-0000-000049AF0000}"/>
    <cellStyle name="Normal 68 5_Lcc_inputs" xfId="44825" xr:uid="{00000000-0005-0000-0000-00004AAF0000}"/>
    <cellStyle name="Normal 68 6" xfId="44826" xr:uid="{00000000-0005-0000-0000-00004BAF0000}"/>
    <cellStyle name="Normal 68 6 2" xfId="44827" xr:uid="{00000000-0005-0000-0000-00004CAF0000}"/>
    <cellStyle name="Normal 68 6 2 2" xfId="44828" xr:uid="{00000000-0005-0000-0000-00004DAF0000}"/>
    <cellStyle name="Normal 68 6 2 2 2" xfId="44829" xr:uid="{00000000-0005-0000-0000-00004EAF0000}"/>
    <cellStyle name="Normal 68 6 2 2 2 2" xfId="44830" xr:uid="{00000000-0005-0000-0000-00004FAF0000}"/>
    <cellStyle name="Normal 68 6 2 2 2 2 2" xfId="44831" xr:uid="{00000000-0005-0000-0000-000050AF0000}"/>
    <cellStyle name="Normal 68 6 2 2 2 3" xfId="44832" xr:uid="{00000000-0005-0000-0000-000051AF0000}"/>
    <cellStyle name="Normal 68 6 2 2 3" xfId="44833" xr:uid="{00000000-0005-0000-0000-000052AF0000}"/>
    <cellStyle name="Normal 68 6 2 2 3 2" xfId="44834" xr:uid="{00000000-0005-0000-0000-000053AF0000}"/>
    <cellStyle name="Normal 68 6 2 2 3 2 2" xfId="44835" xr:uid="{00000000-0005-0000-0000-000054AF0000}"/>
    <cellStyle name="Normal 68 6 2 2 3 3" xfId="44836" xr:uid="{00000000-0005-0000-0000-000055AF0000}"/>
    <cellStyle name="Normal 68 6 2 2 4" xfId="44837" xr:uid="{00000000-0005-0000-0000-000056AF0000}"/>
    <cellStyle name="Normal 68 6 2 2 4 2" xfId="44838" xr:uid="{00000000-0005-0000-0000-000057AF0000}"/>
    <cellStyle name="Normal 68 6 2 2 5" xfId="44839" xr:uid="{00000000-0005-0000-0000-000058AF0000}"/>
    <cellStyle name="Normal 68 6 2 2_Lcc_inputs" xfId="44840" xr:uid="{00000000-0005-0000-0000-000059AF0000}"/>
    <cellStyle name="Normal 68 6 2 3" xfId="44841" xr:uid="{00000000-0005-0000-0000-00005AAF0000}"/>
    <cellStyle name="Normal 68 6 2 3 2" xfId="44842" xr:uid="{00000000-0005-0000-0000-00005BAF0000}"/>
    <cellStyle name="Normal 68 6 2 3 2 2" xfId="44843" xr:uid="{00000000-0005-0000-0000-00005CAF0000}"/>
    <cellStyle name="Normal 68 6 2 3 2 3" xfId="44844" xr:uid="{00000000-0005-0000-0000-00005DAF0000}"/>
    <cellStyle name="Normal 68 6 2 3 3" xfId="44845" xr:uid="{00000000-0005-0000-0000-00005EAF0000}"/>
    <cellStyle name="Normal 68 6 2 3 4" xfId="44846" xr:uid="{00000000-0005-0000-0000-00005FAF0000}"/>
    <cellStyle name="Normal 68 6 2 3_Lcc_inputs" xfId="44847" xr:uid="{00000000-0005-0000-0000-000060AF0000}"/>
    <cellStyle name="Normal 68 6 2 4" xfId="44848" xr:uid="{00000000-0005-0000-0000-000061AF0000}"/>
    <cellStyle name="Normal 68 6 2 4 2" xfId="44849" xr:uid="{00000000-0005-0000-0000-000062AF0000}"/>
    <cellStyle name="Normal 68 6 2 4 2 2" xfId="44850" xr:uid="{00000000-0005-0000-0000-000063AF0000}"/>
    <cellStyle name="Normal 68 6 2 4 3" xfId="44851" xr:uid="{00000000-0005-0000-0000-000064AF0000}"/>
    <cellStyle name="Normal 68 6 2 5" xfId="44852" xr:uid="{00000000-0005-0000-0000-000065AF0000}"/>
    <cellStyle name="Normal 68 6 2 5 2" xfId="44853" xr:uid="{00000000-0005-0000-0000-000066AF0000}"/>
    <cellStyle name="Normal 68 6 2 6" xfId="44854" xr:uid="{00000000-0005-0000-0000-000067AF0000}"/>
    <cellStyle name="Normal 68 6 2 7" xfId="44855" xr:uid="{00000000-0005-0000-0000-000068AF0000}"/>
    <cellStyle name="Normal 68 6 2 8" xfId="44856" xr:uid="{00000000-0005-0000-0000-000069AF0000}"/>
    <cellStyle name="Normal 68 6 2_Lcc_inputs" xfId="44857" xr:uid="{00000000-0005-0000-0000-00006AAF0000}"/>
    <cellStyle name="Normal 68 6 3" xfId="44858" xr:uid="{00000000-0005-0000-0000-00006BAF0000}"/>
    <cellStyle name="Normal 68 6 3 2" xfId="44859" xr:uid="{00000000-0005-0000-0000-00006CAF0000}"/>
    <cellStyle name="Normal 68 6 3 2 2" xfId="44860" xr:uid="{00000000-0005-0000-0000-00006DAF0000}"/>
    <cellStyle name="Normal 68 6 3 2 2 2" xfId="44861" xr:uid="{00000000-0005-0000-0000-00006EAF0000}"/>
    <cellStyle name="Normal 68 6 3 2 3" xfId="44862" xr:uid="{00000000-0005-0000-0000-00006FAF0000}"/>
    <cellStyle name="Normal 68 6 3 3" xfId="44863" xr:uid="{00000000-0005-0000-0000-000070AF0000}"/>
    <cellStyle name="Normal 68 6 3 3 2" xfId="44864" xr:uid="{00000000-0005-0000-0000-000071AF0000}"/>
    <cellStyle name="Normal 68 6 3 3 2 2" xfId="44865" xr:uid="{00000000-0005-0000-0000-000072AF0000}"/>
    <cellStyle name="Normal 68 6 3 3 3" xfId="44866" xr:uid="{00000000-0005-0000-0000-000073AF0000}"/>
    <cellStyle name="Normal 68 6 3 4" xfId="44867" xr:uid="{00000000-0005-0000-0000-000074AF0000}"/>
    <cellStyle name="Normal 68 6 3 4 2" xfId="44868" xr:uid="{00000000-0005-0000-0000-000075AF0000}"/>
    <cellStyle name="Normal 68 6 3 5" xfId="44869" xr:uid="{00000000-0005-0000-0000-000076AF0000}"/>
    <cellStyle name="Normal 68 6 3_Lcc_inputs" xfId="44870" xr:uid="{00000000-0005-0000-0000-000077AF0000}"/>
    <cellStyle name="Normal 68 6 4" xfId="44871" xr:uid="{00000000-0005-0000-0000-000078AF0000}"/>
    <cellStyle name="Normal 68 6 4 2" xfId="44872" xr:uid="{00000000-0005-0000-0000-000079AF0000}"/>
    <cellStyle name="Normal 68 6 4 2 2" xfId="44873" xr:uid="{00000000-0005-0000-0000-00007AAF0000}"/>
    <cellStyle name="Normal 68 6 4 2 3" xfId="44874" xr:uid="{00000000-0005-0000-0000-00007BAF0000}"/>
    <cellStyle name="Normal 68 6 4 3" xfId="44875" xr:uid="{00000000-0005-0000-0000-00007CAF0000}"/>
    <cellStyle name="Normal 68 6 4 4" xfId="44876" xr:uid="{00000000-0005-0000-0000-00007DAF0000}"/>
    <cellStyle name="Normal 68 6 4_Lcc_inputs" xfId="44877" xr:uid="{00000000-0005-0000-0000-00007EAF0000}"/>
    <cellStyle name="Normal 68 6 5" xfId="44878" xr:uid="{00000000-0005-0000-0000-00007FAF0000}"/>
    <cellStyle name="Normal 68 6 5 2" xfId="44879" xr:uid="{00000000-0005-0000-0000-000080AF0000}"/>
    <cellStyle name="Normal 68 6 5 2 2" xfId="44880" xr:uid="{00000000-0005-0000-0000-000081AF0000}"/>
    <cellStyle name="Normal 68 6 5 3" xfId="44881" xr:uid="{00000000-0005-0000-0000-000082AF0000}"/>
    <cellStyle name="Normal 68 6 6" xfId="44882" xr:uid="{00000000-0005-0000-0000-000083AF0000}"/>
    <cellStyle name="Normal 68 6 6 2" xfId="44883" xr:uid="{00000000-0005-0000-0000-000084AF0000}"/>
    <cellStyle name="Normal 68 6 7" xfId="44884" xr:uid="{00000000-0005-0000-0000-000085AF0000}"/>
    <cellStyle name="Normal 68 6 8" xfId="44885" xr:uid="{00000000-0005-0000-0000-000086AF0000}"/>
    <cellStyle name="Normal 68 6 9" xfId="44886" xr:uid="{00000000-0005-0000-0000-000087AF0000}"/>
    <cellStyle name="Normal 68 6_Lcc_inputs" xfId="44887" xr:uid="{00000000-0005-0000-0000-000088AF0000}"/>
    <cellStyle name="Normal 68 7" xfId="44888" xr:uid="{00000000-0005-0000-0000-000089AF0000}"/>
    <cellStyle name="Normal 68 7 2" xfId="44889" xr:uid="{00000000-0005-0000-0000-00008AAF0000}"/>
    <cellStyle name="Normal 68 7 2 2" xfId="44890" xr:uid="{00000000-0005-0000-0000-00008BAF0000}"/>
    <cellStyle name="Normal 68 7 2 2 2" xfId="44891" xr:uid="{00000000-0005-0000-0000-00008CAF0000}"/>
    <cellStyle name="Normal 68 7 2 2 2 2" xfId="44892" xr:uid="{00000000-0005-0000-0000-00008DAF0000}"/>
    <cellStyle name="Normal 68 7 2 2 2 2 2" xfId="44893" xr:uid="{00000000-0005-0000-0000-00008EAF0000}"/>
    <cellStyle name="Normal 68 7 2 2 2 3" xfId="44894" xr:uid="{00000000-0005-0000-0000-00008FAF0000}"/>
    <cellStyle name="Normal 68 7 2 2 3" xfId="44895" xr:uid="{00000000-0005-0000-0000-000090AF0000}"/>
    <cellStyle name="Normal 68 7 2 2 3 2" xfId="44896" xr:uid="{00000000-0005-0000-0000-000091AF0000}"/>
    <cellStyle name="Normal 68 7 2 2 3 2 2" xfId="44897" xr:uid="{00000000-0005-0000-0000-000092AF0000}"/>
    <cellStyle name="Normal 68 7 2 2 3 3" xfId="44898" xr:uid="{00000000-0005-0000-0000-000093AF0000}"/>
    <cellStyle name="Normal 68 7 2 2 4" xfId="44899" xr:uid="{00000000-0005-0000-0000-000094AF0000}"/>
    <cellStyle name="Normal 68 7 2 2 4 2" xfId="44900" xr:uid="{00000000-0005-0000-0000-000095AF0000}"/>
    <cellStyle name="Normal 68 7 2 2 5" xfId="44901" xr:uid="{00000000-0005-0000-0000-000096AF0000}"/>
    <cellStyle name="Normal 68 7 2 2_Lcc_inputs" xfId="44902" xr:uid="{00000000-0005-0000-0000-000097AF0000}"/>
    <cellStyle name="Normal 68 7 2 3" xfId="44903" xr:uid="{00000000-0005-0000-0000-000098AF0000}"/>
    <cellStyle name="Normal 68 7 2 3 2" xfId="44904" xr:uid="{00000000-0005-0000-0000-000099AF0000}"/>
    <cellStyle name="Normal 68 7 2 3 2 2" xfId="44905" xr:uid="{00000000-0005-0000-0000-00009AAF0000}"/>
    <cellStyle name="Normal 68 7 2 3 2 3" xfId="44906" xr:uid="{00000000-0005-0000-0000-00009BAF0000}"/>
    <cellStyle name="Normal 68 7 2 3 3" xfId="44907" xr:uid="{00000000-0005-0000-0000-00009CAF0000}"/>
    <cellStyle name="Normal 68 7 2 3 4" xfId="44908" xr:uid="{00000000-0005-0000-0000-00009DAF0000}"/>
    <cellStyle name="Normal 68 7 2 3_Lcc_inputs" xfId="44909" xr:uid="{00000000-0005-0000-0000-00009EAF0000}"/>
    <cellStyle name="Normal 68 7 2 4" xfId="44910" xr:uid="{00000000-0005-0000-0000-00009FAF0000}"/>
    <cellStyle name="Normal 68 7 2 4 2" xfId="44911" xr:uid="{00000000-0005-0000-0000-0000A0AF0000}"/>
    <cellStyle name="Normal 68 7 2 4 2 2" xfId="44912" xr:uid="{00000000-0005-0000-0000-0000A1AF0000}"/>
    <cellStyle name="Normal 68 7 2 4 3" xfId="44913" xr:uid="{00000000-0005-0000-0000-0000A2AF0000}"/>
    <cellStyle name="Normal 68 7 2 5" xfId="44914" xr:uid="{00000000-0005-0000-0000-0000A3AF0000}"/>
    <cellStyle name="Normal 68 7 2 5 2" xfId="44915" xr:uid="{00000000-0005-0000-0000-0000A4AF0000}"/>
    <cellStyle name="Normal 68 7 2 6" xfId="44916" xr:uid="{00000000-0005-0000-0000-0000A5AF0000}"/>
    <cellStyle name="Normal 68 7 2 7" xfId="44917" xr:uid="{00000000-0005-0000-0000-0000A6AF0000}"/>
    <cellStyle name="Normal 68 7 2 8" xfId="44918" xr:uid="{00000000-0005-0000-0000-0000A7AF0000}"/>
    <cellStyle name="Normal 68 7 2_Lcc_inputs" xfId="44919" xr:uid="{00000000-0005-0000-0000-0000A8AF0000}"/>
    <cellStyle name="Normal 68 7 3" xfId="44920" xr:uid="{00000000-0005-0000-0000-0000A9AF0000}"/>
    <cellStyle name="Normal 68 7 3 2" xfId="44921" xr:uid="{00000000-0005-0000-0000-0000AAAF0000}"/>
    <cellStyle name="Normal 68 7 3 2 2" xfId="44922" xr:uid="{00000000-0005-0000-0000-0000ABAF0000}"/>
    <cellStyle name="Normal 68 7 3 2 2 2" xfId="44923" xr:uid="{00000000-0005-0000-0000-0000ACAF0000}"/>
    <cellStyle name="Normal 68 7 3 2 3" xfId="44924" xr:uid="{00000000-0005-0000-0000-0000ADAF0000}"/>
    <cellStyle name="Normal 68 7 3 3" xfId="44925" xr:uid="{00000000-0005-0000-0000-0000AEAF0000}"/>
    <cellStyle name="Normal 68 7 3 3 2" xfId="44926" xr:uid="{00000000-0005-0000-0000-0000AFAF0000}"/>
    <cellStyle name="Normal 68 7 3 3 2 2" xfId="44927" xr:uid="{00000000-0005-0000-0000-0000B0AF0000}"/>
    <cellStyle name="Normal 68 7 3 3 3" xfId="44928" xr:uid="{00000000-0005-0000-0000-0000B1AF0000}"/>
    <cellStyle name="Normal 68 7 3 4" xfId="44929" xr:uid="{00000000-0005-0000-0000-0000B2AF0000}"/>
    <cellStyle name="Normal 68 7 3 4 2" xfId="44930" xr:uid="{00000000-0005-0000-0000-0000B3AF0000}"/>
    <cellStyle name="Normal 68 7 3 5" xfId="44931" xr:uid="{00000000-0005-0000-0000-0000B4AF0000}"/>
    <cellStyle name="Normal 68 7 3_Lcc_inputs" xfId="44932" xr:uid="{00000000-0005-0000-0000-0000B5AF0000}"/>
    <cellStyle name="Normal 68 7 4" xfId="44933" xr:uid="{00000000-0005-0000-0000-0000B6AF0000}"/>
    <cellStyle name="Normal 68 7 4 2" xfId="44934" xr:uid="{00000000-0005-0000-0000-0000B7AF0000}"/>
    <cellStyle name="Normal 68 7 4 2 2" xfId="44935" xr:uid="{00000000-0005-0000-0000-0000B8AF0000}"/>
    <cellStyle name="Normal 68 7 4 2 3" xfId="44936" xr:uid="{00000000-0005-0000-0000-0000B9AF0000}"/>
    <cellStyle name="Normal 68 7 4 3" xfId="44937" xr:uid="{00000000-0005-0000-0000-0000BAAF0000}"/>
    <cellStyle name="Normal 68 7 4 4" xfId="44938" xr:uid="{00000000-0005-0000-0000-0000BBAF0000}"/>
    <cellStyle name="Normal 68 7 4_Lcc_inputs" xfId="44939" xr:uid="{00000000-0005-0000-0000-0000BCAF0000}"/>
    <cellStyle name="Normal 68 7 5" xfId="44940" xr:uid="{00000000-0005-0000-0000-0000BDAF0000}"/>
    <cellStyle name="Normal 68 7 5 2" xfId="44941" xr:uid="{00000000-0005-0000-0000-0000BEAF0000}"/>
    <cellStyle name="Normal 68 7 5 2 2" xfId="44942" xr:uid="{00000000-0005-0000-0000-0000BFAF0000}"/>
    <cellStyle name="Normal 68 7 5 3" xfId="44943" xr:uid="{00000000-0005-0000-0000-0000C0AF0000}"/>
    <cellStyle name="Normal 68 7 6" xfId="44944" xr:uid="{00000000-0005-0000-0000-0000C1AF0000}"/>
    <cellStyle name="Normal 68 7 6 2" xfId="44945" xr:uid="{00000000-0005-0000-0000-0000C2AF0000}"/>
    <cellStyle name="Normal 68 7 7" xfId="44946" xr:uid="{00000000-0005-0000-0000-0000C3AF0000}"/>
    <cellStyle name="Normal 68 7 8" xfId="44947" xr:uid="{00000000-0005-0000-0000-0000C4AF0000}"/>
    <cellStyle name="Normal 68 7 9" xfId="44948" xr:uid="{00000000-0005-0000-0000-0000C5AF0000}"/>
    <cellStyle name="Normal 68 7_Lcc_inputs" xfId="44949" xr:uid="{00000000-0005-0000-0000-0000C6AF0000}"/>
    <cellStyle name="Normal 68 8" xfId="44950" xr:uid="{00000000-0005-0000-0000-0000C7AF0000}"/>
    <cellStyle name="Normal 68 8 2" xfId="44951" xr:uid="{00000000-0005-0000-0000-0000C8AF0000}"/>
    <cellStyle name="Normal 68 8 2 2" xfId="44952" xr:uid="{00000000-0005-0000-0000-0000C9AF0000}"/>
    <cellStyle name="Normal 68 8 2 2 2" xfId="44953" xr:uid="{00000000-0005-0000-0000-0000CAAF0000}"/>
    <cellStyle name="Normal 68 8 2 2 2 2" xfId="44954" xr:uid="{00000000-0005-0000-0000-0000CBAF0000}"/>
    <cellStyle name="Normal 68 8 2 2 3" xfId="44955" xr:uid="{00000000-0005-0000-0000-0000CCAF0000}"/>
    <cellStyle name="Normal 68 8 2 3" xfId="44956" xr:uid="{00000000-0005-0000-0000-0000CDAF0000}"/>
    <cellStyle name="Normal 68 8 2 3 2" xfId="44957" xr:uid="{00000000-0005-0000-0000-0000CEAF0000}"/>
    <cellStyle name="Normal 68 8 2 3 2 2" xfId="44958" xr:uid="{00000000-0005-0000-0000-0000CFAF0000}"/>
    <cellStyle name="Normal 68 8 2 3 3" xfId="44959" xr:uid="{00000000-0005-0000-0000-0000D0AF0000}"/>
    <cellStyle name="Normal 68 8 2 4" xfId="44960" xr:uid="{00000000-0005-0000-0000-0000D1AF0000}"/>
    <cellStyle name="Normal 68 8 2 4 2" xfId="44961" xr:uid="{00000000-0005-0000-0000-0000D2AF0000}"/>
    <cellStyle name="Normal 68 8 2 5" xfId="44962" xr:uid="{00000000-0005-0000-0000-0000D3AF0000}"/>
    <cellStyle name="Normal 68 8 2_Lcc_inputs" xfId="44963" xr:uid="{00000000-0005-0000-0000-0000D4AF0000}"/>
    <cellStyle name="Normal 68 8 3" xfId="44964" xr:uid="{00000000-0005-0000-0000-0000D5AF0000}"/>
    <cellStyle name="Normal 68 8 3 2" xfId="44965" xr:uid="{00000000-0005-0000-0000-0000D6AF0000}"/>
    <cellStyle name="Normal 68 8 3 2 2" xfId="44966" xr:uid="{00000000-0005-0000-0000-0000D7AF0000}"/>
    <cellStyle name="Normal 68 8 3 2 3" xfId="44967" xr:uid="{00000000-0005-0000-0000-0000D8AF0000}"/>
    <cellStyle name="Normal 68 8 3 3" xfId="44968" xr:uid="{00000000-0005-0000-0000-0000D9AF0000}"/>
    <cellStyle name="Normal 68 8 3 4" xfId="44969" xr:uid="{00000000-0005-0000-0000-0000DAAF0000}"/>
    <cellStyle name="Normal 68 8 3_Lcc_inputs" xfId="44970" xr:uid="{00000000-0005-0000-0000-0000DBAF0000}"/>
    <cellStyle name="Normal 68 8 4" xfId="44971" xr:uid="{00000000-0005-0000-0000-0000DCAF0000}"/>
    <cellStyle name="Normal 68 8 4 2" xfId="44972" xr:uid="{00000000-0005-0000-0000-0000DDAF0000}"/>
    <cellStyle name="Normal 68 8 4 2 2" xfId="44973" xr:uid="{00000000-0005-0000-0000-0000DEAF0000}"/>
    <cellStyle name="Normal 68 8 4 3" xfId="44974" xr:uid="{00000000-0005-0000-0000-0000DFAF0000}"/>
    <cellStyle name="Normal 68 8 5" xfId="44975" xr:uid="{00000000-0005-0000-0000-0000E0AF0000}"/>
    <cellStyle name="Normal 68 8 5 2" xfId="44976" xr:uid="{00000000-0005-0000-0000-0000E1AF0000}"/>
    <cellStyle name="Normal 68 8 6" xfId="44977" xr:uid="{00000000-0005-0000-0000-0000E2AF0000}"/>
    <cellStyle name="Normal 68 8 7" xfId="44978" xr:uid="{00000000-0005-0000-0000-0000E3AF0000}"/>
    <cellStyle name="Normal 68 8 8" xfId="44979" xr:uid="{00000000-0005-0000-0000-0000E4AF0000}"/>
    <cellStyle name="Normal 68 8_Lcc_inputs" xfId="44980" xr:uid="{00000000-0005-0000-0000-0000E5AF0000}"/>
    <cellStyle name="Normal 68 9" xfId="44981" xr:uid="{00000000-0005-0000-0000-0000E6AF0000}"/>
    <cellStyle name="Normal 68 9 2" xfId="44982" xr:uid="{00000000-0005-0000-0000-0000E7AF0000}"/>
    <cellStyle name="Normal 68 9 2 2" xfId="44983" xr:uid="{00000000-0005-0000-0000-0000E8AF0000}"/>
    <cellStyle name="Normal 68 9 2 2 2" xfId="44984" xr:uid="{00000000-0005-0000-0000-0000E9AF0000}"/>
    <cellStyle name="Normal 68 9 2 2 2 2" xfId="44985" xr:uid="{00000000-0005-0000-0000-0000EAAF0000}"/>
    <cellStyle name="Normal 68 9 2 2 3" xfId="44986" xr:uid="{00000000-0005-0000-0000-0000EBAF0000}"/>
    <cellStyle name="Normal 68 9 2 3" xfId="44987" xr:uid="{00000000-0005-0000-0000-0000ECAF0000}"/>
    <cellStyle name="Normal 68 9 2 3 2" xfId="44988" xr:uid="{00000000-0005-0000-0000-0000EDAF0000}"/>
    <cellStyle name="Normal 68 9 2 3 2 2" xfId="44989" xr:uid="{00000000-0005-0000-0000-0000EEAF0000}"/>
    <cellStyle name="Normal 68 9 2 3 3" xfId="44990" xr:uid="{00000000-0005-0000-0000-0000EFAF0000}"/>
    <cellStyle name="Normal 68 9 2 4" xfId="44991" xr:uid="{00000000-0005-0000-0000-0000F0AF0000}"/>
    <cellStyle name="Normal 68 9 2 4 2" xfId="44992" xr:uid="{00000000-0005-0000-0000-0000F1AF0000}"/>
    <cellStyle name="Normal 68 9 2 5" xfId="44993" xr:uid="{00000000-0005-0000-0000-0000F2AF0000}"/>
    <cellStyle name="Normal 68 9 2_Lcc_inputs" xfId="44994" xr:uid="{00000000-0005-0000-0000-0000F3AF0000}"/>
    <cellStyle name="Normal 68 9 3" xfId="44995" xr:uid="{00000000-0005-0000-0000-0000F4AF0000}"/>
    <cellStyle name="Normal 68 9 3 2" xfId="44996" xr:uid="{00000000-0005-0000-0000-0000F5AF0000}"/>
    <cellStyle name="Normal 68 9 3 2 2" xfId="44997" xr:uid="{00000000-0005-0000-0000-0000F6AF0000}"/>
    <cellStyle name="Normal 68 9 3 2 3" xfId="44998" xr:uid="{00000000-0005-0000-0000-0000F7AF0000}"/>
    <cellStyle name="Normal 68 9 3 3" xfId="44999" xr:uid="{00000000-0005-0000-0000-0000F8AF0000}"/>
    <cellStyle name="Normal 68 9 3 4" xfId="45000" xr:uid="{00000000-0005-0000-0000-0000F9AF0000}"/>
    <cellStyle name="Normal 68 9 3_Lcc_inputs" xfId="45001" xr:uid="{00000000-0005-0000-0000-0000FAAF0000}"/>
    <cellStyle name="Normal 68 9 4" xfId="45002" xr:uid="{00000000-0005-0000-0000-0000FBAF0000}"/>
    <cellStyle name="Normal 68 9 4 2" xfId="45003" xr:uid="{00000000-0005-0000-0000-0000FCAF0000}"/>
    <cellStyle name="Normal 68 9 4 2 2" xfId="45004" xr:uid="{00000000-0005-0000-0000-0000FDAF0000}"/>
    <cellStyle name="Normal 68 9 4 3" xfId="45005" xr:uid="{00000000-0005-0000-0000-0000FEAF0000}"/>
    <cellStyle name="Normal 68 9 5" xfId="45006" xr:uid="{00000000-0005-0000-0000-0000FFAF0000}"/>
    <cellStyle name="Normal 68 9 5 2" xfId="45007" xr:uid="{00000000-0005-0000-0000-000000B00000}"/>
    <cellStyle name="Normal 68 9 6" xfId="45008" xr:uid="{00000000-0005-0000-0000-000001B00000}"/>
    <cellStyle name="Normal 68 9 7" xfId="45009" xr:uid="{00000000-0005-0000-0000-000002B00000}"/>
    <cellStyle name="Normal 68 9 8" xfId="45010" xr:uid="{00000000-0005-0000-0000-000003B00000}"/>
    <cellStyle name="Normal 68 9_Lcc_inputs" xfId="45011" xr:uid="{00000000-0005-0000-0000-000004B00000}"/>
    <cellStyle name="Normal 68_Lcc_inputs" xfId="45012" xr:uid="{00000000-0005-0000-0000-000005B00000}"/>
    <cellStyle name="Normal 69" xfId="45013" xr:uid="{00000000-0005-0000-0000-000006B00000}"/>
    <cellStyle name="Normal 69 10" xfId="45014" xr:uid="{00000000-0005-0000-0000-000007B00000}"/>
    <cellStyle name="Normal 69 10 2" xfId="45015" xr:uid="{00000000-0005-0000-0000-000008B00000}"/>
    <cellStyle name="Normal 69 10 2 2" xfId="45016" xr:uid="{00000000-0005-0000-0000-000009B00000}"/>
    <cellStyle name="Normal 69 10 2 2 2" xfId="45017" xr:uid="{00000000-0005-0000-0000-00000AB00000}"/>
    <cellStyle name="Normal 69 10 2 2 3" xfId="45018" xr:uid="{00000000-0005-0000-0000-00000BB00000}"/>
    <cellStyle name="Normal 69 10 2 3" xfId="45019" xr:uid="{00000000-0005-0000-0000-00000CB00000}"/>
    <cellStyle name="Normal 69 10 2 4" xfId="45020" xr:uid="{00000000-0005-0000-0000-00000DB00000}"/>
    <cellStyle name="Normal 69 10 2_Lcc_inputs" xfId="45021" xr:uid="{00000000-0005-0000-0000-00000EB00000}"/>
    <cellStyle name="Normal 69 10 3" xfId="45022" xr:uid="{00000000-0005-0000-0000-00000FB00000}"/>
    <cellStyle name="Normal 69 10 3 2" xfId="45023" xr:uid="{00000000-0005-0000-0000-000010B00000}"/>
    <cellStyle name="Normal 69 10 3 2 2" xfId="45024" xr:uid="{00000000-0005-0000-0000-000011B00000}"/>
    <cellStyle name="Normal 69 10 3 3" xfId="45025" xr:uid="{00000000-0005-0000-0000-000012B00000}"/>
    <cellStyle name="Normal 69 10 4" xfId="45026" xr:uid="{00000000-0005-0000-0000-000013B00000}"/>
    <cellStyle name="Normal 69 10 4 2" xfId="45027" xr:uid="{00000000-0005-0000-0000-000014B00000}"/>
    <cellStyle name="Normal 69 10 5" xfId="45028" xr:uid="{00000000-0005-0000-0000-000015B00000}"/>
    <cellStyle name="Normal 69 10 6" xfId="45029" xr:uid="{00000000-0005-0000-0000-000016B00000}"/>
    <cellStyle name="Normal 69 10 7" xfId="45030" xr:uid="{00000000-0005-0000-0000-000017B00000}"/>
    <cellStyle name="Normal 69 10_Lcc_inputs" xfId="45031" xr:uid="{00000000-0005-0000-0000-000018B00000}"/>
    <cellStyle name="Normal 69 11" xfId="45032" xr:uid="{00000000-0005-0000-0000-000019B00000}"/>
    <cellStyle name="Normal 69 11 2" xfId="45033" xr:uid="{00000000-0005-0000-0000-00001AB00000}"/>
    <cellStyle name="Normal 69 11 2 2" xfId="45034" xr:uid="{00000000-0005-0000-0000-00001BB00000}"/>
    <cellStyle name="Normal 69 11 2 3" xfId="45035" xr:uid="{00000000-0005-0000-0000-00001CB00000}"/>
    <cellStyle name="Normal 69 11 3" xfId="45036" xr:uid="{00000000-0005-0000-0000-00001DB00000}"/>
    <cellStyle name="Normal 69 11 3 2" xfId="45037" xr:uid="{00000000-0005-0000-0000-00001EB00000}"/>
    <cellStyle name="Normal 69 11 4" xfId="45038" xr:uid="{00000000-0005-0000-0000-00001FB00000}"/>
    <cellStyle name="Normal 69 11 5" xfId="45039" xr:uid="{00000000-0005-0000-0000-000020B00000}"/>
    <cellStyle name="Normal 69 11_Lcc_inputs" xfId="45040" xr:uid="{00000000-0005-0000-0000-000021B00000}"/>
    <cellStyle name="Normal 69 12" xfId="45041" xr:uid="{00000000-0005-0000-0000-000022B00000}"/>
    <cellStyle name="Normal 69 12 2" xfId="45042" xr:uid="{00000000-0005-0000-0000-000023B00000}"/>
    <cellStyle name="Normal 69 12 2 2" xfId="45043" xr:uid="{00000000-0005-0000-0000-000024B00000}"/>
    <cellStyle name="Normal 69 12 2 3" xfId="45044" xr:uid="{00000000-0005-0000-0000-000025B00000}"/>
    <cellStyle name="Normal 69 12 3" xfId="45045" xr:uid="{00000000-0005-0000-0000-000026B00000}"/>
    <cellStyle name="Normal 69 12 4" xfId="45046" xr:uid="{00000000-0005-0000-0000-000027B00000}"/>
    <cellStyle name="Normal 69 12_Lcc_inputs" xfId="45047" xr:uid="{00000000-0005-0000-0000-000028B00000}"/>
    <cellStyle name="Normal 69 13" xfId="45048" xr:uid="{00000000-0005-0000-0000-000029B00000}"/>
    <cellStyle name="Normal 69 13 2" xfId="45049" xr:uid="{00000000-0005-0000-0000-00002AB00000}"/>
    <cellStyle name="Normal 69 13 3" xfId="45050" xr:uid="{00000000-0005-0000-0000-00002BB00000}"/>
    <cellStyle name="Normal 69 14" xfId="45051" xr:uid="{00000000-0005-0000-0000-00002CB00000}"/>
    <cellStyle name="Normal 69 14 2" xfId="45052" xr:uid="{00000000-0005-0000-0000-00002DB00000}"/>
    <cellStyle name="Normal 69 15" xfId="45053" xr:uid="{00000000-0005-0000-0000-00002EB00000}"/>
    <cellStyle name="Normal 69 16" xfId="45054" xr:uid="{00000000-0005-0000-0000-00002FB00000}"/>
    <cellStyle name="Normal 69 2" xfId="45055" xr:uid="{00000000-0005-0000-0000-000030B00000}"/>
    <cellStyle name="Normal 69 2 10" xfId="45056" xr:uid="{00000000-0005-0000-0000-000031B00000}"/>
    <cellStyle name="Normal 69 2 2" xfId="45057" xr:uid="{00000000-0005-0000-0000-000032B00000}"/>
    <cellStyle name="Normal 69 2 2 2" xfId="45058" xr:uid="{00000000-0005-0000-0000-000033B00000}"/>
    <cellStyle name="Normal 69 2 2 2 2" xfId="45059" xr:uid="{00000000-0005-0000-0000-000034B00000}"/>
    <cellStyle name="Normal 69 2 2 2 2 2" xfId="45060" xr:uid="{00000000-0005-0000-0000-000035B00000}"/>
    <cellStyle name="Normal 69 2 2 2 2 2 2" xfId="45061" xr:uid="{00000000-0005-0000-0000-000036B00000}"/>
    <cellStyle name="Normal 69 2 2 2 2 3" xfId="45062" xr:uid="{00000000-0005-0000-0000-000037B00000}"/>
    <cellStyle name="Normal 69 2 2 2 3" xfId="45063" xr:uid="{00000000-0005-0000-0000-000038B00000}"/>
    <cellStyle name="Normal 69 2 2 2 3 2" xfId="45064" xr:uid="{00000000-0005-0000-0000-000039B00000}"/>
    <cellStyle name="Normal 69 2 2 2 3 2 2" xfId="45065" xr:uid="{00000000-0005-0000-0000-00003AB00000}"/>
    <cellStyle name="Normal 69 2 2 2 3 3" xfId="45066" xr:uid="{00000000-0005-0000-0000-00003BB00000}"/>
    <cellStyle name="Normal 69 2 2 2 4" xfId="45067" xr:uid="{00000000-0005-0000-0000-00003CB00000}"/>
    <cellStyle name="Normal 69 2 2 2 4 2" xfId="45068" xr:uid="{00000000-0005-0000-0000-00003DB00000}"/>
    <cellStyle name="Normal 69 2 2 2 5" xfId="45069" xr:uid="{00000000-0005-0000-0000-00003EB00000}"/>
    <cellStyle name="Normal 69 2 2 2_Lcc_inputs" xfId="45070" xr:uid="{00000000-0005-0000-0000-00003FB00000}"/>
    <cellStyle name="Normal 69 2 2 3" xfId="45071" xr:uid="{00000000-0005-0000-0000-000040B00000}"/>
    <cellStyle name="Normal 69 2 2 3 2" xfId="45072" xr:uid="{00000000-0005-0000-0000-000041B00000}"/>
    <cellStyle name="Normal 69 2 2 3 2 2" xfId="45073" xr:uid="{00000000-0005-0000-0000-000042B00000}"/>
    <cellStyle name="Normal 69 2 2 3 2 3" xfId="45074" xr:uid="{00000000-0005-0000-0000-000043B00000}"/>
    <cellStyle name="Normal 69 2 2 3 3" xfId="45075" xr:uid="{00000000-0005-0000-0000-000044B00000}"/>
    <cellStyle name="Normal 69 2 2 3 4" xfId="45076" xr:uid="{00000000-0005-0000-0000-000045B00000}"/>
    <cellStyle name="Normal 69 2 2 3_Lcc_inputs" xfId="45077" xr:uid="{00000000-0005-0000-0000-000046B00000}"/>
    <cellStyle name="Normal 69 2 2 4" xfId="45078" xr:uid="{00000000-0005-0000-0000-000047B00000}"/>
    <cellStyle name="Normal 69 2 2 4 2" xfId="45079" xr:uid="{00000000-0005-0000-0000-000048B00000}"/>
    <cellStyle name="Normal 69 2 2 4 2 2" xfId="45080" xr:uid="{00000000-0005-0000-0000-000049B00000}"/>
    <cellStyle name="Normal 69 2 2 4 3" xfId="45081" xr:uid="{00000000-0005-0000-0000-00004AB00000}"/>
    <cellStyle name="Normal 69 2 2 5" xfId="45082" xr:uid="{00000000-0005-0000-0000-00004BB00000}"/>
    <cellStyle name="Normal 69 2 2 5 2" xfId="45083" xr:uid="{00000000-0005-0000-0000-00004CB00000}"/>
    <cellStyle name="Normal 69 2 2 6" xfId="45084" xr:uid="{00000000-0005-0000-0000-00004DB00000}"/>
    <cellStyle name="Normal 69 2 2 7" xfId="45085" xr:uid="{00000000-0005-0000-0000-00004EB00000}"/>
    <cellStyle name="Normal 69 2 2 8" xfId="45086" xr:uid="{00000000-0005-0000-0000-00004FB00000}"/>
    <cellStyle name="Normal 69 2 2_Lcc_inputs" xfId="45087" xr:uid="{00000000-0005-0000-0000-000050B00000}"/>
    <cellStyle name="Normal 69 2 3" xfId="45088" xr:uid="{00000000-0005-0000-0000-000051B00000}"/>
    <cellStyle name="Normal 69 2 3 2" xfId="45089" xr:uid="{00000000-0005-0000-0000-000052B00000}"/>
    <cellStyle name="Normal 69 2 3 2 2" xfId="45090" xr:uid="{00000000-0005-0000-0000-000053B00000}"/>
    <cellStyle name="Normal 69 2 3 2 2 2" xfId="45091" xr:uid="{00000000-0005-0000-0000-000054B00000}"/>
    <cellStyle name="Normal 69 2 3 2 2 3" xfId="45092" xr:uid="{00000000-0005-0000-0000-000055B00000}"/>
    <cellStyle name="Normal 69 2 3 2 3" xfId="45093" xr:uid="{00000000-0005-0000-0000-000056B00000}"/>
    <cellStyle name="Normal 69 2 3 2 4" xfId="45094" xr:uid="{00000000-0005-0000-0000-000057B00000}"/>
    <cellStyle name="Normal 69 2 3 2_Lcc_inputs" xfId="45095" xr:uid="{00000000-0005-0000-0000-000058B00000}"/>
    <cellStyle name="Normal 69 2 3 3" xfId="45096" xr:uid="{00000000-0005-0000-0000-000059B00000}"/>
    <cellStyle name="Normal 69 2 3 3 2" xfId="45097" xr:uid="{00000000-0005-0000-0000-00005AB00000}"/>
    <cellStyle name="Normal 69 2 3 3 2 2" xfId="45098" xr:uid="{00000000-0005-0000-0000-00005BB00000}"/>
    <cellStyle name="Normal 69 2 3 3 3" xfId="45099" xr:uid="{00000000-0005-0000-0000-00005CB00000}"/>
    <cellStyle name="Normal 69 2 3 4" xfId="45100" xr:uid="{00000000-0005-0000-0000-00005DB00000}"/>
    <cellStyle name="Normal 69 2 3 4 2" xfId="45101" xr:uid="{00000000-0005-0000-0000-00005EB00000}"/>
    <cellStyle name="Normal 69 2 3 5" xfId="45102" xr:uid="{00000000-0005-0000-0000-00005FB00000}"/>
    <cellStyle name="Normal 69 2 3 6" xfId="45103" xr:uid="{00000000-0005-0000-0000-000060B00000}"/>
    <cellStyle name="Normal 69 2 3 7" xfId="45104" xr:uid="{00000000-0005-0000-0000-000061B00000}"/>
    <cellStyle name="Normal 69 2 3_Lcc_inputs" xfId="45105" xr:uid="{00000000-0005-0000-0000-000062B00000}"/>
    <cellStyle name="Normal 69 2 4" xfId="45106" xr:uid="{00000000-0005-0000-0000-000063B00000}"/>
    <cellStyle name="Normal 69 2 4 2" xfId="45107" xr:uid="{00000000-0005-0000-0000-000064B00000}"/>
    <cellStyle name="Normal 69 2 4 2 2" xfId="45108" xr:uid="{00000000-0005-0000-0000-000065B00000}"/>
    <cellStyle name="Normal 69 2 4 2 3" xfId="45109" xr:uid="{00000000-0005-0000-0000-000066B00000}"/>
    <cellStyle name="Normal 69 2 4 3" xfId="45110" xr:uid="{00000000-0005-0000-0000-000067B00000}"/>
    <cellStyle name="Normal 69 2 4 3 2" xfId="45111" xr:uid="{00000000-0005-0000-0000-000068B00000}"/>
    <cellStyle name="Normal 69 2 4 4" xfId="45112" xr:uid="{00000000-0005-0000-0000-000069B00000}"/>
    <cellStyle name="Normal 69 2 4 5" xfId="45113" xr:uid="{00000000-0005-0000-0000-00006AB00000}"/>
    <cellStyle name="Normal 69 2 4_Lcc_inputs" xfId="45114" xr:uid="{00000000-0005-0000-0000-00006BB00000}"/>
    <cellStyle name="Normal 69 2 5" xfId="45115" xr:uid="{00000000-0005-0000-0000-00006CB00000}"/>
    <cellStyle name="Normal 69 2 5 2" xfId="45116" xr:uid="{00000000-0005-0000-0000-00006DB00000}"/>
    <cellStyle name="Normal 69 2 5 2 2" xfId="45117" xr:uid="{00000000-0005-0000-0000-00006EB00000}"/>
    <cellStyle name="Normal 69 2 5 2 3" xfId="45118" xr:uid="{00000000-0005-0000-0000-00006FB00000}"/>
    <cellStyle name="Normal 69 2 5 3" xfId="45119" xr:uid="{00000000-0005-0000-0000-000070B00000}"/>
    <cellStyle name="Normal 69 2 5 3 2" xfId="45120" xr:uid="{00000000-0005-0000-0000-000071B00000}"/>
    <cellStyle name="Normal 69 2 5 4" xfId="45121" xr:uid="{00000000-0005-0000-0000-000072B00000}"/>
    <cellStyle name="Normal 69 2 5 5" xfId="45122" xr:uid="{00000000-0005-0000-0000-000073B00000}"/>
    <cellStyle name="Normal 69 2 5_Lcc_inputs" xfId="45123" xr:uid="{00000000-0005-0000-0000-000074B00000}"/>
    <cellStyle name="Normal 69 2 6" xfId="45124" xr:uid="{00000000-0005-0000-0000-000075B00000}"/>
    <cellStyle name="Normal 69 2 6 2" xfId="45125" xr:uid="{00000000-0005-0000-0000-000076B00000}"/>
    <cellStyle name="Normal 69 2 6 2 2" xfId="45126" xr:uid="{00000000-0005-0000-0000-000077B00000}"/>
    <cellStyle name="Normal 69 2 6 3" xfId="45127" xr:uid="{00000000-0005-0000-0000-000078B00000}"/>
    <cellStyle name="Normal 69 2 6 4" xfId="45128" xr:uid="{00000000-0005-0000-0000-000079B00000}"/>
    <cellStyle name="Normal 69 2 6_Lcc_inputs" xfId="45129" xr:uid="{00000000-0005-0000-0000-00007AB00000}"/>
    <cellStyle name="Normal 69 2 7" xfId="45130" xr:uid="{00000000-0005-0000-0000-00007BB00000}"/>
    <cellStyle name="Normal 69 2 7 2" xfId="45131" xr:uid="{00000000-0005-0000-0000-00007CB00000}"/>
    <cellStyle name="Normal 69 2 7 3" xfId="45132" xr:uid="{00000000-0005-0000-0000-00007DB00000}"/>
    <cellStyle name="Normal 69 2 8" xfId="45133" xr:uid="{00000000-0005-0000-0000-00007EB00000}"/>
    <cellStyle name="Normal 69 2 8 2" xfId="45134" xr:uid="{00000000-0005-0000-0000-00007FB00000}"/>
    <cellStyle name="Normal 69 2 9" xfId="45135" xr:uid="{00000000-0005-0000-0000-000080B00000}"/>
    <cellStyle name="Normal 69 2_Lcc_inputs" xfId="45136" xr:uid="{00000000-0005-0000-0000-000081B00000}"/>
    <cellStyle name="Normal 69 3" xfId="45137" xr:uid="{00000000-0005-0000-0000-000082B00000}"/>
    <cellStyle name="Normal 69 3 2" xfId="45138" xr:uid="{00000000-0005-0000-0000-000083B00000}"/>
    <cellStyle name="Normal 69 3 2 2" xfId="45139" xr:uid="{00000000-0005-0000-0000-000084B00000}"/>
    <cellStyle name="Normal 69 3 2 2 2" xfId="45140" xr:uid="{00000000-0005-0000-0000-000085B00000}"/>
    <cellStyle name="Normal 69 3 2 2 2 2" xfId="45141" xr:uid="{00000000-0005-0000-0000-000086B00000}"/>
    <cellStyle name="Normal 69 3 2 2 2 2 2" xfId="45142" xr:uid="{00000000-0005-0000-0000-000087B00000}"/>
    <cellStyle name="Normal 69 3 2 2 2 3" xfId="45143" xr:uid="{00000000-0005-0000-0000-000088B00000}"/>
    <cellStyle name="Normal 69 3 2 2 3" xfId="45144" xr:uid="{00000000-0005-0000-0000-000089B00000}"/>
    <cellStyle name="Normal 69 3 2 2 3 2" xfId="45145" xr:uid="{00000000-0005-0000-0000-00008AB00000}"/>
    <cellStyle name="Normal 69 3 2 2 3 2 2" xfId="45146" xr:uid="{00000000-0005-0000-0000-00008BB00000}"/>
    <cellStyle name="Normal 69 3 2 2 3 3" xfId="45147" xr:uid="{00000000-0005-0000-0000-00008CB00000}"/>
    <cellStyle name="Normal 69 3 2 2 4" xfId="45148" xr:uid="{00000000-0005-0000-0000-00008DB00000}"/>
    <cellStyle name="Normal 69 3 2 2 4 2" xfId="45149" xr:uid="{00000000-0005-0000-0000-00008EB00000}"/>
    <cellStyle name="Normal 69 3 2 2 5" xfId="45150" xr:uid="{00000000-0005-0000-0000-00008FB00000}"/>
    <cellStyle name="Normal 69 3 2 2_Lcc_inputs" xfId="45151" xr:uid="{00000000-0005-0000-0000-000090B00000}"/>
    <cellStyle name="Normal 69 3 2 3" xfId="45152" xr:uid="{00000000-0005-0000-0000-000091B00000}"/>
    <cellStyle name="Normal 69 3 2 3 2" xfId="45153" xr:uid="{00000000-0005-0000-0000-000092B00000}"/>
    <cellStyle name="Normal 69 3 2 3 2 2" xfId="45154" xr:uid="{00000000-0005-0000-0000-000093B00000}"/>
    <cellStyle name="Normal 69 3 2 3 2 3" xfId="45155" xr:uid="{00000000-0005-0000-0000-000094B00000}"/>
    <cellStyle name="Normal 69 3 2 3 3" xfId="45156" xr:uid="{00000000-0005-0000-0000-000095B00000}"/>
    <cellStyle name="Normal 69 3 2 3 4" xfId="45157" xr:uid="{00000000-0005-0000-0000-000096B00000}"/>
    <cellStyle name="Normal 69 3 2 3_Lcc_inputs" xfId="45158" xr:uid="{00000000-0005-0000-0000-000097B00000}"/>
    <cellStyle name="Normal 69 3 2 4" xfId="45159" xr:uid="{00000000-0005-0000-0000-000098B00000}"/>
    <cellStyle name="Normal 69 3 2 4 2" xfId="45160" xr:uid="{00000000-0005-0000-0000-000099B00000}"/>
    <cellStyle name="Normal 69 3 2 4 2 2" xfId="45161" xr:uid="{00000000-0005-0000-0000-00009AB00000}"/>
    <cellStyle name="Normal 69 3 2 4 3" xfId="45162" xr:uid="{00000000-0005-0000-0000-00009BB00000}"/>
    <cellStyle name="Normal 69 3 2 5" xfId="45163" xr:uid="{00000000-0005-0000-0000-00009CB00000}"/>
    <cellStyle name="Normal 69 3 2 5 2" xfId="45164" xr:uid="{00000000-0005-0000-0000-00009DB00000}"/>
    <cellStyle name="Normal 69 3 2 6" xfId="45165" xr:uid="{00000000-0005-0000-0000-00009EB00000}"/>
    <cellStyle name="Normal 69 3 2 7" xfId="45166" xr:uid="{00000000-0005-0000-0000-00009FB00000}"/>
    <cellStyle name="Normal 69 3 2 8" xfId="45167" xr:uid="{00000000-0005-0000-0000-0000A0B00000}"/>
    <cellStyle name="Normal 69 3 2_Lcc_inputs" xfId="45168" xr:uid="{00000000-0005-0000-0000-0000A1B00000}"/>
    <cellStyle name="Normal 69 3 3" xfId="45169" xr:uid="{00000000-0005-0000-0000-0000A2B00000}"/>
    <cellStyle name="Normal 69 3 3 2" xfId="45170" xr:uid="{00000000-0005-0000-0000-0000A3B00000}"/>
    <cellStyle name="Normal 69 3 3 2 2" xfId="45171" xr:uid="{00000000-0005-0000-0000-0000A4B00000}"/>
    <cellStyle name="Normal 69 3 3 2 2 2" xfId="45172" xr:uid="{00000000-0005-0000-0000-0000A5B00000}"/>
    <cellStyle name="Normal 69 3 3 2 2 3" xfId="45173" xr:uid="{00000000-0005-0000-0000-0000A6B00000}"/>
    <cellStyle name="Normal 69 3 3 2 3" xfId="45174" xr:uid="{00000000-0005-0000-0000-0000A7B00000}"/>
    <cellStyle name="Normal 69 3 3 2 4" xfId="45175" xr:uid="{00000000-0005-0000-0000-0000A8B00000}"/>
    <cellStyle name="Normal 69 3 3 2_Lcc_inputs" xfId="45176" xr:uid="{00000000-0005-0000-0000-0000A9B00000}"/>
    <cellStyle name="Normal 69 3 3 3" xfId="45177" xr:uid="{00000000-0005-0000-0000-0000AAB00000}"/>
    <cellStyle name="Normal 69 3 3 3 2" xfId="45178" xr:uid="{00000000-0005-0000-0000-0000ABB00000}"/>
    <cellStyle name="Normal 69 3 3 3 2 2" xfId="45179" xr:uid="{00000000-0005-0000-0000-0000ACB00000}"/>
    <cellStyle name="Normal 69 3 3 3 3" xfId="45180" xr:uid="{00000000-0005-0000-0000-0000ADB00000}"/>
    <cellStyle name="Normal 69 3 3 4" xfId="45181" xr:uid="{00000000-0005-0000-0000-0000AEB00000}"/>
    <cellStyle name="Normal 69 3 3 4 2" xfId="45182" xr:uid="{00000000-0005-0000-0000-0000AFB00000}"/>
    <cellStyle name="Normal 69 3 3 5" xfId="45183" xr:uid="{00000000-0005-0000-0000-0000B0B00000}"/>
    <cellStyle name="Normal 69 3 3 6" xfId="45184" xr:uid="{00000000-0005-0000-0000-0000B1B00000}"/>
    <cellStyle name="Normal 69 3 3 7" xfId="45185" xr:uid="{00000000-0005-0000-0000-0000B2B00000}"/>
    <cellStyle name="Normal 69 3 3_Lcc_inputs" xfId="45186" xr:uid="{00000000-0005-0000-0000-0000B3B00000}"/>
    <cellStyle name="Normal 69 3 4" xfId="45187" xr:uid="{00000000-0005-0000-0000-0000B4B00000}"/>
    <cellStyle name="Normal 69 3 4 2" xfId="45188" xr:uid="{00000000-0005-0000-0000-0000B5B00000}"/>
    <cellStyle name="Normal 69 3 4 2 2" xfId="45189" xr:uid="{00000000-0005-0000-0000-0000B6B00000}"/>
    <cellStyle name="Normal 69 3 4 2 3" xfId="45190" xr:uid="{00000000-0005-0000-0000-0000B7B00000}"/>
    <cellStyle name="Normal 69 3 4 3" xfId="45191" xr:uid="{00000000-0005-0000-0000-0000B8B00000}"/>
    <cellStyle name="Normal 69 3 4 3 2" xfId="45192" xr:uid="{00000000-0005-0000-0000-0000B9B00000}"/>
    <cellStyle name="Normal 69 3 4 4" xfId="45193" xr:uid="{00000000-0005-0000-0000-0000BAB00000}"/>
    <cellStyle name="Normal 69 3 4 5" xfId="45194" xr:uid="{00000000-0005-0000-0000-0000BBB00000}"/>
    <cellStyle name="Normal 69 3 4_Lcc_inputs" xfId="45195" xr:uid="{00000000-0005-0000-0000-0000BCB00000}"/>
    <cellStyle name="Normal 69 3 5" xfId="45196" xr:uid="{00000000-0005-0000-0000-0000BDB00000}"/>
    <cellStyle name="Normal 69 3 5 2" xfId="45197" xr:uid="{00000000-0005-0000-0000-0000BEB00000}"/>
    <cellStyle name="Normal 69 3 5 2 2" xfId="45198" xr:uid="{00000000-0005-0000-0000-0000BFB00000}"/>
    <cellStyle name="Normal 69 3 5 2 3" xfId="45199" xr:uid="{00000000-0005-0000-0000-0000C0B00000}"/>
    <cellStyle name="Normal 69 3 5 3" xfId="45200" xr:uid="{00000000-0005-0000-0000-0000C1B00000}"/>
    <cellStyle name="Normal 69 3 5 4" xfId="45201" xr:uid="{00000000-0005-0000-0000-0000C2B00000}"/>
    <cellStyle name="Normal 69 3 5_Lcc_inputs" xfId="45202" xr:uid="{00000000-0005-0000-0000-0000C3B00000}"/>
    <cellStyle name="Normal 69 3 6" xfId="45203" xr:uid="{00000000-0005-0000-0000-0000C4B00000}"/>
    <cellStyle name="Normal 69 3 6 2" xfId="45204" xr:uid="{00000000-0005-0000-0000-0000C5B00000}"/>
    <cellStyle name="Normal 69 3 6 3" xfId="45205" xr:uid="{00000000-0005-0000-0000-0000C6B00000}"/>
    <cellStyle name="Normal 69 3 7" xfId="45206" xr:uid="{00000000-0005-0000-0000-0000C7B00000}"/>
    <cellStyle name="Normal 69 3 7 2" xfId="45207" xr:uid="{00000000-0005-0000-0000-0000C8B00000}"/>
    <cellStyle name="Normal 69 3 8" xfId="45208" xr:uid="{00000000-0005-0000-0000-0000C9B00000}"/>
    <cellStyle name="Normal 69 3 9" xfId="45209" xr:uid="{00000000-0005-0000-0000-0000CAB00000}"/>
    <cellStyle name="Normal 69 3_Lcc_inputs" xfId="45210" xr:uid="{00000000-0005-0000-0000-0000CBB00000}"/>
    <cellStyle name="Normal 69 4" xfId="45211" xr:uid="{00000000-0005-0000-0000-0000CCB00000}"/>
    <cellStyle name="Normal 69 4 2" xfId="45212" xr:uid="{00000000-0005-0000-0000-0000CDB00000}"/>
    <cellStyle name="Normal 69 4 2 2" xfId="45213" xr:uid="{00000000-0005-0000-0000-0000CEB00000}"/>
    <cellStyle name="Normal 69 4 2 2 2" xfId="45214" xr:uid="{00000000-0005-0000-0000-0000CFB00000}"/>
    <cellStyle name="Normal 69 4 2 2 2 2" xfId="45215" xr:uid="{00000000-0005-0000-0000-0000D0B00000}"/>
    <cellStyle name="Normal 69 4 2 2 2 2 2" xfId="45216" xr:uid="{00000000-0005-0000-0000-0000D1B00000}"/>
    <cellStyle name="Normal 69 4 2 2 2 3" xfId="45217" xr:uid="{00000000-0005-0000-0000-0000D2B00000}"/>
    <cellStyle name="Normal 69 4 2 2 3" xfId="45218" xr:uid="{00000000-0005-0000-0000-0000D3B00000}"/>
    <cellStyle name="Normal 69 4 2 2 3 2" xfId="45219" xr:uid="{00000000-0005-0000-0000-0000D4B00000}"/>
    <cellStyle name="Normal 69 4 2 2 3 2 2" xfId="45220" xr:uid="{00000000-0005-0000-0000-0000D5B00000}"/>
    <cellStyle name="Normal 69 4 2 2 3 3" xfId="45221" xr:uid="{00000000-0005-0000-0000-0000D6B00000}"/>
    <cellStyle name="Normal 69 4 2 2 4" xfId="45222" xr:uid="{00000000-0005-0000-0000-0000D7B00000}"/>
    <cellStyle name="Normal 69 4 2 2 4 2" xfId="45223" xr:uid="{00000000-0005-0000-0000-0000D8B00000}"/>
    <cellStyle name="Normal 69 4 2 2 5" xfId="45224" xr:uid="{00000000-0005-0000-0000-0000D9B00000}"/>
    <cellStyle name="Normal 69 4 2 2_Lcc_inputs" xfId="45225" xr:uid="{00000000-0005-0000-0000-0000DAB00000}"/>
    <cellStyle name="Normal 69 4 2 3" xfId="45226" xr:uid="{00000000-0005-0000-0000-0000DBB00000}"/>
    <cellStyle name="Normal 69 4 2 3 2" xfId="45227" xr:uid="{00000000-0005-0000-0000-0000DCB00000}"/>
    <cellStyle name="Normal 69 4 2 3 2 2" xfId="45228" xr:uid="{00000000-0005-0000-0000-0000DDB00000}"/>
    <cellStyle name="Normal 69 4 2 3 2 3" xfId="45229" xr:uid="{00000000-0005-0000-0000-0000DEB00000}"/>
    <cellStyle name="Normal 69 4 2 3 3" xfId="45230" xr:uid="{00000000-0005-0000-0000-0000DFB00000}"/>
    <cellStyle name="Normal 69 4 2 3 4" xfId="45231" xr:uid="{00000000-0005-0000-0000-0000E0B00000}"/>
    <cellStyle name="Normal 69 4 2 3_Lcc_inputs" xfId="45232" xr:uid="{00000000-0005-0000-0000-0000E1B00000}"/>
    <cellStyle name="Normal 69 4 2 4" xfId="45233" xr:uid="{00000000-0005-0000-0000-0000E2B00000}"/>
    <cellStyle name="Normal 69 4 2 4 2" xfId="45234" xr:uid="{00000000-0005-0000-0000-0000E3B00000}"/>
    <cellStyle name="Normal 69 4 2 4 2 2" xfId="45235" xr:uid="{00000000-0005-0000-0000-0000E4B00000}"/>
    <cellStyle name="Normal 69 4 2 4 3" xfId="45236" xr:uid="{00000000-0005-0000-0000-0000E5B00000}"/>
    <cellStyle name="Normal 69 4 2 5" xfId="45237" xr:uid="{00000000-0005-0000-0000-0000E6B00000}"/>
    <cellStyle name="Normal 69 4 2 5 2" xfId="45238" xr:uid="{00000000-0005-0000-0000-0000E7B00000}"/>
    <cellStyle name="Normal 69 4 2 6" xfId="45239" xr:uid="{00000000-0005-0000-0000-0000E8B00000}"/>
    <cellStyle name="Normal 69 4 2 7" xfId="45240" xr:uid="{00000000-0005-0000-0000-0000E9B00000}"/>
    <cellStyle name="Normal 69 4 2 8" xfId="45241" xr:uid="{00000000-0005-0000-0000-0000EAB00000}"/>
    <cellStyle name="Normal 69 4 2_Lcc_inputs" xfId="45242" xr:uid="{00000000-0005-0000-0000-0000EBB00000}"/>
    <cellStyle name="Normal 69 4 3" xfId="45243" xr:uid="{00000000-0005-0000-0000-0000ECB00000}"/>
    <cellStyle name="Normal 69 4 3 2" xfId="45244" xr:uid="{00000000-0005-0000-0000-0000EDB00000}"/>
    <cellStyle name="Normal 69 4 3 2 2" xfId="45245" xr:uid="{00000000-0005-0000-0000-0000EEB00000}"/>
    <cellStyle name="Normal 69 4 3 2 2 2" xfId="45246" xr:uid="{00000000-0005-0000-0000-0000EFB00000}"/>
    <cellStyle name="Normal 69 4 3 2 3" xfId="45247" xr:uid="{00000000-0005-0000-0000-0000F0B00000}"/>
    <cellStyle name="Normal 69 4 3 3" xfId="45248" xr:uid="{00000000-0005-0000-0000-0000F1B00000}"/>
    <cellStyle name="Normal 69 4 3 3 2" xfId="45249" xr:uid="{00000000-0005-0000-0000-0000F2B00000}"/>
    <cellStyle name="Normal 69 4 3 3 2 2" xfId="45250" xr:uid="{00000000-0005-0000-0000-0000F3B00000}"/>
    <cellStyle name="Normal 69 4 3 3 3" xfId="45251" xr:uid="{00000000-0005-0000-0000-0000F4B00000}"/>
    <cellStyle name="Normal 69 4 3 4" xfId="45252" xr:uid="{00000000-0005-0000-0000-0000F5B00000}"/>
    <cellStyle name="Normal 69 4 3 4 2" xfId="45253" xr:uid="{00000000-0005-0000-0000-0000F6B00000}"/>
    <cellStyle name="Normal 69 4 3 5" xfId="45254" xr:uid="{00000000-0005-0000-0000-0000F7B00000}"/>
    <cellStyle name="Normal 69 4 3_Lcc_inputs" xfId="45255" xr:uid="{00000000-0005-0000-0000-0000F8B00000}"/>
    <cellStyle name="Normal 69 4 4" xfId="45256" xr:uid="{00000000-0005-0000-0000-0000F9B00000}"/>
    <cellStyle name="Normal 69 4 4 2" xfId="45257" xr:uid="{00000000-0005-0000-0000-0000FAB00000}"/>
    <cellStyle name="Normal 69 4 4 2 2" xfId="45258" xr:uid="{00000000-0005-0000-0000-0000FBB00000}"/>
    <cellStyle name="Normal 69 4 4 2 3" xfId="45259" xr:uid="{00000000-0005-0000-0000-0000FCB00000}"/>
    <cellStyle name="Normal 69 4 4 3" xfId="45260" xr:uid="{00000000-0005-0000-0000-0000FDB00000}"/>
    <cellStyle name="Normal 69 4 4 4" xfId="45261" xr:uid="{00000000-0005-0000-0000-0000FEB00000}"/>
    <cellStyle name="Normal 69 4 4_Lcc_inputs" xfId="45262" xr:uid="{00000000-0005-0000-0000-0000FFB00000}"/>
    <cellStyle name="Normal 69 4 5" xfId="45263" xr:uid="{00000000-0005-0000-0000-000000B10000}"/>
    <cellStyle name="Normal 69 4 5 2" xfId="45264" xr:uid="{00000000-0005-0000-0000-000001B10000}"/>
    <cellStyle name="Normal 69 4 5 2 2" xfId="45265" xr:uid="{00000000-0005-0000-0000-000002B10000}"/>
    <cellStyle name="Normal 69 4 5 3" xfId="45266" xr:uid="{00000000-0005-0000-0000-000003B10000}"/>
    <cellStyle name="Normal 69 4 6" xfId="45267" xr:uid="{00000000-0005-0000-0000-000004B10000}"/>
    <cellStyle name="Normal 69 4 6 2" xfId="45268" xr:uid="{00000000-0005-0000-0000-000005B10000}"/>
    <cellStyle name="Normal 69 4 7" xfId="45269" xr:uid="{00000000-0005-0000-0000-000006B10000}"/>
    <cellStyle name="Normal 69 4 8" xfId="45270" xr:uid="{00000000-0005-0000-0000-000007B10000}"/>
    <cellStyle name="Normal 69 4 9" xfId="45271" xr:uid="{00000000-0005-0000-0000-000008B10000}"/>
    <cellStyle name="Normal 69 4_Lcc_inputs" xfId="45272" xr:uid="{00000000-0005-0000-0000-000009B10000}"/>
    <cellStyle name="Normal 69 5" xfId="45273" xr:uid="{00000000-0005-0000-0000-00000AB10000}"/>
    <cellStyle name="Normal 69 5 2" xfId="45274" xr:uid="{00000000-0005-0000-0000-00000BB10000}"/>
    <cellStyle name="Normal 69 5 2 2" xfId="45275" xr:uid="{00000000-0005-0000-0000-00000CB10000}"/>
    <cellStyle name="Normal 69 5 2 2 2" xfId="45276" xr:uid="{00000000-0005-0000-0000-00000DB10000}"/>
    <cellStyle name="Normal 69 5 2 2 2 2" xfId="45277" xr:uid="{00000000-0005-0000-0000-00000EB10000}"/>
    <cellStyle name="Normal 69 5 2 2 2 2 2" xfId="45278" xr:uid="{00000000-0005-0000-0000-00000FB10000}"/>
    <cellStyle name="Normal 69 5 2 2 2 3" xfId="45279" xr:uid="{00000000-0005-0000-0000-000010B10000}"/>
    <cellStyle name="Normal 69 5 2 2 3" xfId="45280" xr:uid="{00000000-0005-0000-0000-000011B10000}"/>
    <cellStyle name="Normal 69 5 2 2 3 2" xfId="45281" xr:uid="{00000000-0005-0000-0000-000012B10000}"/>
    <cellStyle name="Normal 69 5 2 2 3 2 2" xfId="45282" xr:uid="{00000000-0005-0000-0000-000013B10000}"/>
    <cellStyle name="Normal 69 5 2 2 3 3" xfId="45283" xr:uid="{00000000-0005-0000-0000-000014B10000}"/>
    <cellStyle name="Normal 69 5 2 2 4" xfId="45284" xr:uid="{00000000-0005-0000-0000-000015B10000}"/>
    <cellStyle name="Normal 69 5 2 2 4 2" xfId="45285" xr:uid="{00000000-0005-0000-0000-000016B10000}"/>
    <cellStyle name="Normal 69 5 2 2 5" xfId="45286" xr:uid="{00000000-0005-0000-0000-000017B10000}"/>
    <cellStyle name="Normal 69 5 2 2_Lcc_inputs" xfId="45287" xr:uid="{00000000-0005-0000-0000-000018B10000}"/>
    <cellStyle name="Normal 69 5 2 3" xfId="45288" xr:uid="{00000000-0005-0000-0000-000019B10000}"/>
    <cellStyle name="Normal 69 5 2 3 2" xfId="45289" xr:uid="{00000000-0005-0000-0000-00001AB10000}"/>
    <cellStyle name="Normal 69 5 2 3 2 2" xfId="45290" xr:uid="{00000000-0005-0000-0000-00001BB10000}"/>
    <cellStyle name="Normal 69 5 2 3 2 3" xfId="45291" xr:uid="{00000000-0005-0000-0000-00001CB10000}"/>
    <cellStyle name="Normal 69 5 2 3 3" xfId="45292" xr:uid="{00000000-0005-0000-0000-00001DB10000}"/>
    <cellStyle name="Normal 69 5 2 3 4" xfId="45293" xr:uid="{00000000-0005-0000-0000-00001EB10000}"/>
    <cellStyle name="Normal 69 5 2 3_Lcc_inputs" xfId="45294" xr:uid="{00000000-0005-0000-0000-00001FB10000}"/>
    <cellStyle name="Normal 69 5 2 4" xfId="45295" xr:uid="{00000000-0005-0000-0000-000020B10000}"/>
    <cellStyle name="Normal 69 5 2 4 2" xfId="45296" xr:uid="{00000000-0005-0000-0000-000021B10000}"/>
    <cellStyle name="Normal 69 5 2 4 2 2" xfId="45297" xr:uid="{00000000-0005-0000-0000-000022B10000}"/>
    <cellStyle name="Normal 69 5 2 4 3" xfId="45298" xr:uid="{00000000-0005-0000-0000-000023B10000}"/>
    <cellStyle name="Normal 69 5 2 5" xfId="45299" xr:uid="{00000000-0005-0000-0000-000024B10000}"/>
    <cellStyle name="Normal 69 5 2 5 2" xfId="45300" xr:uid="{00000000-0005-0000-0000-000025B10000}"/>
    <cellStyle name="Normal 69 5 2 6" xfId="45301" xr:uid="{00000000-0005-0000-0000-000026B10000}"/>
    <cellStyle name="Normal 69 5 2 7" xfId="45302" xr:uid="{00000000-0005-0000-0000-000027B10000}"/>
    <cellStyle name="Normal 69 5 2 8" xfId="45303" xr:uid="{00000000-0005-0000-0000-000028B10000}"/>
    <cellStyle name="Normal 69 5 2_Lcc_inputs" xfId="45304" xr:uid="{00000000-0005-0000-0000-000029B10000}"/>
    <cellStyle name="Normal 69 5 3" xfId="45305" xr:uid="{00000000-0005-0000-0000-00002AB10000}"/>
    <cellStyle name="Normal 69 5 3 2" xfId="45306" xr:uid="{00000000-0005-0000-0000-00002BB10000}"/>
    <cellStyle name="Normal 69 5 3 2 2" xfId="45307" xr:uid="{00000000-0005-0000-0000-00002CB10000}"/>
    <cellStyle name="Normal 69 5 3 2 2 2" xfId="45308" xr:uid="{00000000-0005-0000-0000-00002DB10000}"/>
    <cellStyle name="Normal 69 5 3 2 3" xfId="45309" xr:uid="{00000000-0005-0000-0000-00002EB10000}"/>
    <cellStyle name="Normal 69 5 3 3" xfId="45310" xr:uid="{00000000-0005-0000-0000-00002FB10000}"/>
    <cellStyle name="Normal 69 5 3 3 2" xfId="45311" xr:uid="{00000000-0005-0000-0000-000030B10000}"/>
    <cellStyle name="Normal 69 5 3 3 2 2" xfId="45312" xr:uid="{00000000-0005-0000-0000-000031B10000}"/>
    <cellStyle name="Normal 69 5 3 3 3" xfId="45313" xr:uid="{00000000-0005-0000-0000-000032B10000}"/>
    <cellStyle name="Normal 69 5 3 4" xfId="45314" xr:uid="{00000000-0005-0000-0000-000033B10000}"/>
    <cellStyle name="Normal 69 5 3 4 2" xfId="45315" xr:uid="{00000000-0005-0000-0000-000034B10000}"/>
    <cellStyle name="Normal 69 5 3 5" xfId="45316" xr:uid="{00000000-0005-0000-0000-000035B10000}"/>
    <cellStyle name="Normal 69 5 3_Lcc_inputs" xfId="45317" xr:uid="{00000000-0005-0000-0000-000036B10000}"/>
    <cellStyle name="Normal 69 5 4" xfId="45318" xr:uid="{00000000-0005-0000-0000-000037B10000}"/>
    <cellStyle name="Normal 69 5 4 2" xfId="45319" xr:uid="{00000000-0005-0000-0000-000038B10000}"/>
    <cellStyle name="Normal 69 5 4 2 2" xfId="45320" xr:uid="{00000000-0005-0000-0000-000039B10000}"/>
    <cellStyle name="Normal 69 5 4 2 3" xfId="45321" xr:uid="{00000000-0005-0000-0000-00003AB10000}"/>
    <cellStyle name="Normal 69 5 4 3" xfId="45322" xr:uid="{00000000-0005-0000-0000-00003BB10000}"/>
    <cellStyle name="Normal 69 5 4 4" xfId="45323" xr:uid="{00000000-0005-0000-0000-00003CB10000}"/>
    <cellStyle name="Normal 69 5 4_Lcc_inputs" xfId="45324" xr:uid="{00000000-0005-0000-0000-00003DB10000}"/>
    <cellStyle name="Normal 69 5 5" xfId="45325" xr:uid="{00000000-0005-0000-0000-00003EB10000}"/>
    <cellStyle name="Normal 69 5 5 2" xfId="45326" xr:uid="{00000000-0005-0000-0000-00003FB10000}"/>
    <cellStyle name="Normal 69 5 5 2 2" xfId="45327" xr:uid="{00000000-0005-0000-0000-000040B10000}"/>
    <cellStyle name="Normal 69 5 5 3" xfId="45328" xr:uid="{00000000-0005-0000-0000-000041B10000}"/>
    <cellStyle name="Normal 69 5 6" xfId="45329" xr:uid="{00000000-0005-0000-0000-000042B10000}"/>
    <cellStyle name="Normal 69 5 6 2" xfId="45330" xr:uid="{00000000-0005-0000-0000-000043B10000}"/>
    <cellStyle name="Normal 69 5 7" xfId="45331" xr:uid="{00000000-0005-0000-0000-000044B10000}"/>
    <cellStyle name="Normal 69 5 8" xfId="45332" xr:uid="{00000000-0005-0000-0000-000045B10000}"/>
    <cellStyle name="Normal 69 5 9" xfId="45333" xr:uid="{00000000-0005-0000-0000-000046B10000}"/>
    <cellStyle name="Normal 69 5_Lcc_inputs" xfId="45334" xr:uid="{00000000-0005-0000-0000-000047B10000}"/>
    <cellStyle name="Normal 69 6" xfId="45335" xr:uid="{00000000-0005-0000-0000-000048B10000}"/>
    <cellStyle name="Normal 69 6 2" xfId="45336" xr:uid="{00000000-0005-0000-0000-000049B10000}"/>
    <cellStyle name="Normal 69 6 2 2" xfId="45337" xr:uid="{00000000-0005-0000-0000-00004AB10000}"/>
    <cellStyle name="Normal 69 6 2 2 2" xfId="45338" xr:uid="{00000000-0005-0000-0000-00004BB10000}"/>
    <cellStyle name="Normal 69 6 2 2 2 2" xfId="45339" xr:uid="{00000000-0005-0000-0000-00004CB10000}"/>
    <cellStyle name="Normal 69 6 2 2 2 2 2" xfId="45340" xr:uid="{00000000-0005-0000-0000-00004DB10000}"/>
    <cellStyle name="Normal 69 6 2 2 2 3" xfId="45341" xr:uid="{00000000-0005-0000-0000-00004EB10000}"/>
    <cellStyle name="Normal 69 6 2 2 3" xfId="45342" xr:uid="{00000000-0005-0000-0000-00004FB10000}"/>
    <cellStyle name="Normal 69 6 2 2 3 2" xfId="45343" xr:uid="{00000000-0005-0000-0000-000050B10000}"/>
    <cellStyle name="Normal 69 6 2 2 3 2 2" xfId="45344" xr:uid="{00000000-0005-0000-0000-000051B10000}"/>
    <cellStyle name="Normal 69 6 2 2 3 3" xfId="45345" xr:uid="{00000000-0005-0000-0000-000052B10000}"/>
    <cellStyle name="Normal 69 6 2 2 4" xfId="45346" xr:uid="{00000000-0005-0000-0000-000053B10000}"/>
    <cellStyle name="Normal 69 6 2 2 4 2" xfId="45347" xr:uid="{00000000-0005-0000-0000-000054B10000}"/>
    <cellStyle name="Normal 69 6 2 2 5" xfId="45348" xr:uid="{00000000-0005-0000-0000-000055B10000}"/>
    <cellStyle name="Normal 69 6 2 2_Lcc_inputs" xfId="45349" xr:uid="{00000000-0005-0000-0000-000056B10000}"/>
    <cellStyle name="Normal 69 6 2 3" xfId="45350" xr:uid="{00000000-0005-0000-0000-000057B10000}"/>
    <cellStyle name="Normal 69 6 2 3 2" xfId="45351" xr:uid="{00000000-0005-0000-0000-000058B10000}"/>
    <cellStyle name="Normal 69 6 2 3 2 2" xfId="45352" xr:uid="{00000000-0005-0000-0000-000059B10000}"/>
    <cellStyle name="Normal 69 6 2 3 2 3" xfId="45353" xr:uid="{00000000-0005-0000-0000-00005AB10000}"/>
    <cellStyle name="Normal 69 6 2 3 3" xfId="45354" xr:uid="{00000000-0005-0000-0000-00005BB10000}"/>
    <cellStyle name="Normal 69 6 2 3 4" xfId="45355" xr:uid="{00000000-0005-0000-0000-00005CB10000}"/>
    <cellStyle name="Normal 69 6 2 3_Lcc_inputs" xfId="45356" xr:uid="{00000000-0005-0000-0000-00005DB10000}"/>
    <cellStyle name="Normal 69 6 2 4" xfId="45357" xr:uid="{00000000-0005-0000-0000-00005EB10000}"/>
    <cellStyle name="Normal 69 6 2 4 2" xfId="45358" xr:uid="{00000000-0005-0000-0000-00005FB10000}"/>
    <cellStyle name="Normal 69 6 2 4 2 2" xfId="45359" xr:uid="{00000000-0005-0000-0000-000060B10000}"/>
    <cellStyle name="Normal 69 6 2 4 3" xfId="45360" xr:uid="{00000000-0005-0000-0000-000061B10000}"/>
    <cellStyle name="Normal 69 6 2 5" xfId="45361" xr:uid="{00000000-0005-0000-0000-000062B10000}"/>
    <cellStyle name="Normal 69 6 2 5 2" xfId="45362" xr:uid="{00000000-0005-0000-0000-000063B10000}"/>
    <cellStyle name="Normal 69 6 2 6" xfId="45363" xr:uid="{00000000-0005-0000-0000-000064B10000}"/>
    <cellStyle name="Normal 69 6 2 7" xfId="45364" xr:uid="{00000000-0005-0000-0000-000065B10000}"/>
    <cellStyle name="Normal 69 6 2 8" xfId="45365" xr:uid="{00000000-0005-0000-0000-000066B10000}"/>
    <cellStyle name="Normal 69 6 2_Lcc_inputs" xfId="45366" xr:uid="{00000000-0005-0000-0000-000067B10000}"/>
    <cellStyle name="Normal 69 6 3" xfId="45367" xr:uid="{00000000-0005-0000-0000-000068B10000}"/>
    <cellStyle name="Normal 69 6 3 2" xfId="45368" xr:uid="{00000000-0005-0000-0000-000069B10000}"/>
    <cellStyle name="Normal 69 6 3 2 2" xfId="45369" xr:uid="{00000000-0005-0000-0000-00006AB10000}"/>
    <cellStyle name="Normal 69 6 3 2 2 2" xfId="45370" xr:uid="{00000000-0005-0000-0000-00006BB10000}"/>
    <cellStyle name="Normal 69 6 3 2 3" xfId="45371" xr:uid="{00000000-0005-0000-0000-00006CB10000}"/>
    <cellStyle name="Normal 69 6 3 3" xfId="45372" xr:uid="{00000000-0005-0000-0000-00006DB10000}"/>
    <cellStyle name="Normal 69 6 3 3 2" xfId="45373" xr:uid="{00000000-0005-0000-0000-00006EB10000}"/>
    <cellStyle name="Normal 69 6 3 3 2 2" xfId="45374" xr:uid="{00000000-0005-0000-0000-00006FB10000}"/>
    <cellStyle name="Normal 69 6 3 3 3" xfId="45375" xr:uid="{00000000-0005-0000-0000-000070B10000}"/>
    <cellStyle name="Normal 69 6 3 4" xfId="45376" xr:uid="{00000000-0005-0000-0000-000071B10000}"/>
    <cellStyle name="Normal 69 6 3 4 2" xfId="45377" xr:uid="{00000000-0005-0000-0000-000072B10000}"/>
    <cellStyle name="Normal 69 6 3 5" xfId="45378" xr:uid="{00000000-0005-0000-0000-000073B10000}"/>
    <cellStyle name="Normal 69 6 3_Lcc_inputs" xfId="45379" xr:uid="{00000000-0005-0000-0000-000074B10000}"/>
    <cellStyle name="Normal 69 6 4" xfId="45380" xr:uid="{00000000-0005-0000-0000-000075B10000}"/>
    <cellStyle name="Normal 69 6 4 2" xfId="45381" xr:uid="{00000000-0005-0000-0000-000076B10000}"/>
    <cellStyle name="Normal 69 6 4 2 2" xfId="45382" xr:uid="{00000000-0005-0000-0000-000077B10000}"/>
    <cellStyle name="Normal 69 6 4 2 3" xfId="45383" xr:uid="{00000000-0005-0000-0000-000078B10000}"/>
    <cellStyle name="Normal 69 6 4 3" xfId="45384" xr:uid="{00000000-0005-0000-0000-000079B10000}"/>
    <cellStyle name="Normal 69 6 4 4" xfId="45385" xr:uid="{00000000-0005-0000-0000-00007AB10000}"/>
    <cellStyle name="Normal 69 6 4_Lcc_inputs" xfId="45386" xr:uid="{00000000-0005-0000-0000-00007BB10000}"/>
    <cellStyle name="Normal 69 6 5" xfId="45387" xr:uid="{00000000-0005-0000-0000-00007CB10000}"/>
    <cellStyle name="Normal 69 6 5 2" xfId="45388" xr:uid="{00000000-0005-0000-0000-00007DB10000}"/>
    <cellStyle name="Normal 69 6 5 2 2" xfId="45389" xr:uid="{00000000-0005-0000-0000-00007EB10000}"/>
    <cellStyle name="Normal 69 6 5 3" xfId="45390" xr:uid="{00000000-0005-0000-0000-00007FB10000}"/>
    <cellStyle name="Normal 69 6 6" xfId="45391" xr:uid="{00000000-0005-0000-0000-000080B10000}"/>
    <cellStyle name="Normal 69 6 6 2" xfId="45392" xr:uid="{00000000-0005-0000-0000-000081B10000}"/>
    <cellStyle name="Normal 69 6 7" xfId="45393" xr:uid="{00000000-0005-0000-0000-000082B10000}"/>
    <cellStyle name="Normal 69 6 8" xfId="45394" xr:uid="{00000000-0005-0000-0000-000083B10000}"/>
    <cellStyle name="Normal 69 6 9" xfId="45395" xr:uid="{00000000-0005-0000-0000-000084B10000}"/>
    <cellStyle name="Normal 69 6_Lcc_inputs" xfId="45396" xr:uid="{00000000-0005-0000-0000-000085B10000}"/>
    <cellStyle name="Normal 69 7" xfId="45397" xr:uid="{00000000-0005-0000-0000-000086B10000}"/>
    <cellStyle name="Normal 69 7 2" xfId="45398" xr:uid="{00000000-0005-0000-0000-000087B10000}"/>
    <cellStyle name="Normal 69 7 2 2" xfId="45399" xr:uid="{00000000-0005-0000-0000-000088B10000}"/>
    <cellStyle name="Normal 69 7 2 2 2" xfId="45400" xr:uid="{00000000-0005-0000-0000-000089B10000}"/>
    <cellStyle name="Normal 69 7 2 2 2 2" xfId="45401" xr:uid="{00000000-0005-0000-0000-00008AB10000}"/>
    <cellStyle name="Normal 69 7 2 2 2 2 2" xfId="45402" xr:uid="{00000000-0005-0000-0000-00008BB10000}"/>
    <cellStyle name="Normal 69 7 2 2 2 3" xfId="45403" xr:uid="{00000000-0005-0000-0000-00008CB10000}"/>
    <cellStyle name="Normal 69 7 2 2 3" xfId="45404" xr:uid="{00000000-0005-0000-0000-00008DB10000}"/>
    <cellStyle name="Normal 69 7 2 2 3 2" xfId="45405" xr:uid="{00000000-0005-0000-0000-00008EB10000}"/>
    <cellStyle name="Normal 69 7 2 2 3 2 2" xfId="45406" xr:uid="{00000000-0005-0000-0000-00008FB10000}"/>
    <cellStyle name="Normal 69 7 2 2 3 3" xfId="45407" xr:uid="{00000000-0005-0000-0000-000090B10000}"/>
    <cellStyle name="Normal 69 7 2 2 4" xfId="45408" xr:uid="{00000000-0005-0000-0000-000091B10000}"/>
    <cellStyle name="Normal 69 7 2 2 4 2" xfId="45409" xr:uid="{00000000-0005-0000-0000-000092B10000}"/>
    <cellStyle name="Normal 69 7 2 2 5" xfId="45410" xr:uid="{00000000-0005-0000-0000-000093B10000}"/>
    <cellStyle name="Normal 69 7 2 2_Lcc_inputs" xfId="45411" xr:uid="{00000000-0005-0000-0000-000094B10000}"/>
    <cellStyle name="Normal 69 7 2 3" xfId="45412" xr:uid="{00000000-0005-0000-0000-000095B10000}"/>
    <cellStyle name="Normal 69 7 2 3 2" xfId="45413" xr:uid="{00000000-0005-0000-0000-000096B10000}"/>
    <cellStyle name="Normal 69 7 2 3 2 2" xfId="45414" xr:uid="{00000000-0005-0000-0000-000097B10000}"/>
    <cellStyle name="Normal 69 7 2 3 2 3" xfId="45415" xr:uid="{00000000-0005-0000-0000-000098B10000}"/>
    <cellStyle name="Normal 69 7 2 3 3" xfId="45416" xr:uid="{00000000-0005-0000-0000-000099B10000}"/>
    <cellStyle name="Normal 69 7 2 3 4" xfId="45417" xr:uid="{00000000-0005-0000-0000-00009AB10000}"/>
    <cellStyle name="Normal 69 7 2 3_Lcc_inputs" xfId="45418" xr:uid="{00000000-0005-0000-0000-00009BB10000}"/>
    <cellStyle name="Normal 69 7 2 4" xfId="45419" xr:uid="{00000000-0005-0000-0000-00009CB10000}"/>
    <cellStyle name="Normal 69 7 2 4 2" xfId="45420" xr:uid="{00000000-0005-0000-0000-00009DB10000}"/>
    <cellStyle name="Normal 69 7 2 4 2 2" xfId="45421" xr:uid="{00000000-0005-0000-0000-00009EB10000}"/>
    <cellStyle name="Normal 69 7 2 4 3" xfId="45422" xr:uid="{00000000-0005-0000-0000-00009FB10000}"/>
    <cellStyle name="Normal 69 7 2 5" xfId="45423" xr:uid="{00000000-0005-0000-0000-0000A0B10000}"/>
    <cellStyle name="Normal 69 7 2 5 2" xfId="45424" xr:uid="{00000000-0005-0000-0000-0000A1B10000}"/>
    <cellStyle name="Normal 69 7 2 6" xfId="45425" xr:uid="{00000000-0005-0000-0000-0000A2B10000}"/>
    <cellStyle name="Normal 69 7 2 7" xfId="45426" xr:uid="{00000000-0005-0000-0000-0000A3B10000}"/>
    <cellStyle name="Normal 69 7 2 8" xfId="45427" xr:uid="{00000000-0005-0000-0000-0000A4B10000}"/>
    <cellStyle name="Normal 69 7 2_Lcc_inputs" xfId="45428" xr:uid="{00000000-0005-0000-0000-0000A5B10000}"/>
    <cellStyle name="Normal 69 7 3" xfId="45429" xr:uid="{00000000-0005-0000-0000-0000A6B10000}"/>
    <cellStyle name="Normal 69 7 3 2" xfId="45430" xr:uid="{00000000-0005-0000-0000-0000A7B10000}"/>
    <cellStyle name="Normal 69 7 3 2 2" xfId="45431" xr:uid="{00000000-0005-0000-0000-0000A8B10000}"/>
    <cellStyle name="Normal 69 7 3 2 2 2" xfId="45432" xr:uid="{00000000-0005-0000-0000-0000A9B10000}"/>
    <cellStyle name="Normal 69 7 3 2 3" xfId="45433" xr:uid="{00000000-0005-0000-0000-0000AAB10000}"/>
    <cellStyle name="Normal 69 7 3 3" xfId="45434" xr:uid="{00000000-0005-0000-0000-0000ABB10000}"/>
    <cellStyle name="Normal 69 7 3 3 2" xfId="45435" xr:uid="{00000000-0005-0000-0000-0000ACB10000}"/>
    <cellStyle name="Normal 69 7 3 3 2 2" xfId="45436" xr:uid="{00000000-0005-0000-0000-0000ADB10000}"/>
    <cellStyle name="Normal 69 7 3 3 3" xfId="45437" xr:uid="{00000000-0005-0000-0000-0000AEB10000}"/>
    <cellStyle name="Normal 69 7 3 4" xfId="45438" xr:uid="{00000000-0005-0000-0000-0000AFB10000}"/>
    <cellStyle name="Normal 69 7 3 4 2" xfId="45439" xr:uid="{00000000-0005-0000-0000-0000B0B10000}"/>
    <cellStyle name="Normal 69 7 3 5" xfId="45440" xr:uid="{00000000-0005-0000-0000-0000B1B10000}"/>
    <cellStyle name="Normal 69 7 3_Lcc_inputs" xfId="45441" xr:uid="{00000000-0005-0000-0000-0000B2B10000}"/>
    <cellStyle name="Normal 69 7 4" xfId="45442" xr:uid="{00000000-0005-0000-0000-0000B3B10000}"/>
    <cellStyle name="Normal 69 7 4 2" xfId="45443" xr:uid="{00000000-0005-0000-0000-0000B4B10000}"/>
    <cellStyle name="Normal 69 7 4 2 2" xfId="45444" xr:uid="{00000000-0005-0000-0000-0000B5B10000}"/>
    <cellStyle name="Normal 69 7 4 2 3" xfId="45445" xr:uid="{00000000-0005-0000-0000-0000B6B10000}"/>
    <cellStyle name="Normal 69 7 4 3" xfId="45446" xr:uid="{00000000-0005-0000-0000-0000B7B10000}"/>
    <cellStyle name="Normal 69 7 4 4" xfId="45447" xr:uid="{00000000-0005-0000-0000-0000B8B10000}"/>
    <cellStyle name="Normal 69 7 4_Lcc_inputs" xfId="45448" xr:uid="{00000000-0005-0000-0000-0000B9B10000}"/>
    <cellStyle name="Normal 69 7 5" xfId="45449" xr:uid="{00000000-0005-0000-0000-0000BAB10000}"/>
    <cellStyle name="Normal 69 7 5 2" xfId="45450" xr:uid="{00000000-0005-0000-0000-0000BBB10000}"/>
    <cellStyle name="Normal 69 7 5 2 2" xfId="45451" xr:uid="{00000000-0005-0000-0000-0000BCB10000}"/>
    <cellStyle name="Normal 69 7 5 3" xfId="45452" xr:uid="{00000000-0005-0000-0000-0000BDB10000}"/>
    <cellStyle name="Normal 69 7 6" xfId="45453" xr:uid="{00000000-0005-0000-0000-0000BEB10000}"/>
    <cellStyle name="Normal 69 7 6 2" xfId="45454" xr:uid="{00000000-0005-0000-0000-0000BFB10000}"/>
    <cellStyle name="Normal 69 7 7" xfId="45455" xr:uid="{00000000-0005-0000-0000-0000C0B10000}"/>
    <cellStyle name="Normal 69 7 8" xfId="45456" xr:uid="{00000000-0005-0000-0000-0000C1B10000}"/>
    <cellStyle name="Normal 69 7 9" xfId="45457" xr:uid="{00000000-0005-0000-0000-0000C2B10000}"/>
    <cellStyle name="Normal 69 7_Lcc_inputs" xfId="45458" xr:uid="{00000000-0005-0000-0000-0000C3B10000}"/>
    <cellStyle name="Normal 69 8" xfId="45459" xr:uid="{00000000-0005-0000-0000-0000C4B10000}"/>
    <cellStyle name="Normal 69 8 2" xfId="45460" xr:uid="{00000000-0005-0000-0000-0000C5B10000}"/>
    <cellStyle name="Normal 69 8 2 2" xfId="45461" xr:uid="{00000000-0005-0000-0000-0000C6B10000}"/>
    <cellStyle name="Normal 69 8 2 2 2" xfId="45462" xr:uid="{00000000-0005-0000-0000-0000C7B10000}"/>
    <cellStyle name="Normal 69 8 2 2 2 2" xfId="45463" xr:uid="{00000000-0005-0000-0000-0000C8B10000}"/>
    <cellStyle name="Normal 69 8 2 2 3" xfId="45464" xr:uid="{00000000-0005-0000-0000-0000C9B10000}"/>
    <cellStyle name="Normal 69 8 2 3" xfId="45465" xr:uid="{00000000-0005-0000-0000-0000CAB10000}"/>
    <cellStyle name="Normal 69 8 2 3 2" xfId="45466" xr:uid="{00000000-0005-0000-0000-0000CBB10000}"/>
    <cellStyle name="Normal 69 8 2 3 2 2" xfId="45467" xr:uid="{00000000-0005-0000-0000-0000CCB10000}"/>
    <cellStyle name="Normal 69 8 2 3 3" xfId="45468" xr:uid="{00000000-0005-0000-0000-0000CDB10000}"/>
    <cellStyle name="Normal 69 8 2 4" xfId="45469" xr:uid="{00000000-0005-0000-0000-0000CEB10000}"/>
    <cellStyle name="Normal 69 8 2 4 2" xfId="45470" xr:uid="{00000000-0005-0000-0000-0000CFB10000}"/>
    <cellStyle name="Normal 69 8 2 5" xfId="45471" xr:uid="{00000000-0005-0000-0000-0000D0B10000}"/>
    <cellStyle name="Normal 69 8 2_Lcc_inputs" xfId="45472" xr:uid="{00000000-0005-0000-0000-0000D1B10000}"/>
    <cellStyle name="Normal 69 8 3" xfId="45473" xr:uid="{00000000-0005-0000-0000-0000D2B10000}"/>
    <cellStyle name="Normal 69 8 3 2" xfId="45474" xr:uid="{00000000-0005-0000-0000-0000D3B10000}"/>
    <cellStyle name="Normal 69 8 3 2 2" xfId="45475" xr:uid="{00000000-0005-0000-0000-0000D4B10000}"/>
    <cellStyle name="Normal 69 8 3 2 3" xfId="45476" xr:uid="{00000000-0005-0000-0000-0000D5B10000}"/>
    <cellStyle name="Normal 69 8 3 3" xfId="45477" xr:uid="{00000000-0005-0000-0000-0000D6B10000}"/>
    <cellStyle name="Normal 69 8 3 4" xfId="45478" xr:uid="{00000000-0005-0000-0000-0000D7B10000}"/>
    <cellStyle name="Normal 69 8 3_Lcc_inputs" xfId="45479" xr:uid="{00000000-0005-0000-0000-0000D8B10000}"/>
    <cellStyle name="Normal 69 8 4" xfId="45480" xr:uid="{00000000-0005-0000-0000-0000D9B10000}"/>
    <cellStyle name="Normal 69 8 4 2" xfId="45481" xr:uid="{00000000-0005-0000-0000-0000DAB10000}"/>
    <cellStyle name="Normal 69 8 4 2 2" xfId="45482" xr:uid="{00000000-0005-0000-0000-0000DBB10000}"/>
    <cellStyle name="Normal 69 8 4 3" xfId="45483" xr:uid="{00000000-0005-0000-0000-0000DCB10000}"/>
    <cellStyle name="Normal 69 8 5" xfId="45484" xr:uid="{00000000-0005-0000-0000-0000DDB10000}"/>
    <cellStyle name="Normal 69 8 5 2" xfId="45485" xr:uid="{00000000-0005-0000-0000-0000DEB10000}"/>
    <cellStyle name="Normal 69 8 6" xfId="45486" xr:uid="{00000000-0005-0000-0000-0000DFB10000}"/>
    <cellStyle name="Normal 69 8 7" xfId="45487" xr:uid="{00000000-0005-0000-0000-0000E0B10000}"/>
    <cellStyle name="Normal 69 8 8" xfId="45488" xr:uid="{00000000-0005-0000-0000-0000E1B10000}"/>
    <cellStyle name="Normal 69 8_Lcc_inputs" xfId="45489" xr:uid="{00000000-0005-0000-0000-0000E2B10000}"/>
    <cellStyle name="Normal 69 9" xfId="45490" xr:uid="{00000000-0005-0000-0000-0000E3B10000}"/>
    <cellStyle name="Normal 69 9 2" xfId="45491" xr:uid="{00000000-0005-0000-0000-0000E4B10000}"/>
    <cellStyle name="Normal 69 9 2 2" xfId="45492" xr:uid="{00000000-0005-0000-0000-0000E5B10000}"/>
    <cellStyle name="Normal 69 9 2 2 2" xfId="45493" xr:uid="{00000000-0005-0000-0000-0000E6B10000}"/>
    <cellStyle name="Normal 69 9 2 2 2 2" xfId="45494" xr:uid="{00000000-0005-0000-0000-0000E7B10000}"/>
    <cellStyle name="Normal 69 9 2 2 3" xfId="45495" xr:uid="{00000000-0005-0000-0000-0000E8B10000}"/>
    <cellStyle name="Normal 69 9 2 3" xfId="45496" xr:uid="{00000000-0005-0000-0000-0000E9B10000}"/>
    <cellStyle name="Normal 69 9 2 3 2" xfId="45497" xr:uid="{00000000-0005-0000-0000-0000EAB10000}"/>
    <cellStyle name="Normal 69 9 2 3 2 2" xfId="45498" xr:uid="{00000000-0005-0000-0000-0000EBB10000}"/>
    <cellStyle name="Normal 69 9 2 3 3" xfId="45499" xr:uid="{00000000-0005-0000-0000-0000ECB10000}"/>
    <cellStyle name="Normal 69 9 2 4" xfId="45500" xr:uid="{00000000-0005-0000-0000-0000EDB10000}"/>
    <cellStyle name="Normal 69 9 2 4 2" xfId="45501" xr:uid="{00000000-0005-0000-0000-0000EEB10000}"/>
    <cellStyle name="Normal 69 9 2 5" xfId="45502" xr:uid="{00000000-0005-0000-0000-0000EFB10000}"/>
    <cellStyle name="Normal 69 9 2_Lcc_inputs" xfId="45503" xr:uid="{00000000-0005-0000-0000-0000F0B10000}"/>
    <cellStyle name="Normal 69 9 3" xfId="45504" xr:uid="{00000000-0005-0000-0000-0000F1B10000}"/>
    <cellStyle name="Normal 69 9 3 2" xfId="45505" xr:uid="{00000000-0005-0000-0000-0000F2B10000}"/>
    <cellStyle name="Normal 69 9 3 2 2" xfId="45506" xr:uid="{00000000-0005-0000-0000-0000F3B10000}"/>
    <cellStyle name="Normal 69 9 3 2 3" xfId="45507" xr:uid="{00000000-0005-0000-0000-0000F4B10000}"/>
    <cellStyle name="Normal 69 9 3 3" xfId="45508" xr:uid="{00000000-0005-0000-0000-0000F5B10000}"/>
    <cellStyle name="Normal 69 9 3 4" xfId="45509" xr:uid="{00000000-0005-0000-0000-0000F6B10000}"/>
    <cellStyle name="Normal 69 9 3_Lcc_inputs" xfId="45510" xr:uid="{00000000-0005-0000-0000-0000F7B10000}"/>
    <cellStyle name="Normal 69 9 4" xfId="45511" xr:uid="{00000000-0005-0000-0000-0000F8B10000}"/>
    <cellStyle name="Normal 69 9 4 2" xfId="45512" xr:uid="{00000000-0005-0000-0000-0000F9B10000}"/>
    <cellStyle name="Normal 69 9 4 2 2" xfId="45513" xr:uid="{00000000-0005-0000-0000-0000FAB10000}"/>
    <cellStyle name="Normal 69 9 4 3" xfId="45514" xr:uid="{00000000-0005-0000-0000-0000FBB10000}"/>
    <cellStyle name="Normal 69 9 5" xfId="45515" xr:uid="{00000000-0005-0000-0000-0000FCB10000}"/>
    <cellStyle name="Normal 69 9 5 2" xfId="45516" xr:uid="{00000000-0005-0000-0000-0000FDB10000}"/>
    <cellStyle name="Normal 69 9 6" xfId="45517" xr:uid="{00000000-0005-0000-0000-0000FEB10000}"/>
    <cellStyle name="Normal 69 9 7" xfId="45518" xr:uid="{00000000-0005-0000-0000-0000FFB10000}"/>
    <cellStyle name="Normal 69 9 8" xfId="45519" xr:uid="{00000000-0005-0000-0000-000000B20000}"/>
    <cellStyle name="Normal 69 9_Lcc_inputs" xfId="45520" xr:uid="{00000000-0005-0000-0000-000001B20000}"/>
    <cellStyle name="Normal 69_Lcc_inputs" xfId="45521" xr:uid="{00000000-0005-0000-0000-000002B20000}"/>
    <cellStyle name="Normal 7" xfId="30" xr:uid="{00000000-0005-0000-0000-000003B20000}"/>
    <cellStyle name="Normal 7 10" xfId="45522" xr:uid="{00000000-0005-0000-0000-000004B20000}"/>
    <cellStyle name="Normal 7 10 2" xfId="45523" xr:uid="{00000000-0005-0000-0000-000005B20000}"/>
    <cellStyle name="Normal 7 10 2 2" xfId="45524" xr:uid="{00000000-0005-0000-0000-000006B20000}"/>
    <cellStyle name="Normal 7 10 2 2 2" xfId="45525" xr:uid="{00000000-0005-0000-0000-000007B20000}"/>
    <cellStyle name="Normal 7 10 2 2 2 2" xfId="45526" xr:uid="{00000000-0005-0000-0000-000008B20000}"/>
    <cellStyle name="Normal 7 10 2 2 3" xfId="45527" xr:uid="{00000000-0005-0000-0000-000009B20000}"/>
    <cellStyle name="Normal 7 10 2 2 4" xfId="45528" xr:uid="{00000000-0005-0000-0000-00000AB20000}"/>
    <cellStyle name="Normal 7 10 2 3" xfId="45529" xr:uid="{00000000-0005-0000-0000-00000BB20000}"/>
    <cellStyle name="Normal 7 10 2 3 2" xfId="45530" xr:uid="{00000000-0005-0000-0000-00000CB20000}"/>
    <cellStyle name="Normal 7 10 2 3 2 2" xfId="45531" xr:uid="{00000000-0005-0000-0000-00000DB20000}"/>
    <cellStyle name="Normal 7 10 2 3 3" xfId="45532" xr:uid="{00000000-0005-0000-0000-00000EB20000}"/>
    <cellStyle name="Normal 7 10 2 4" xfId="45533" xr:uid="{00000000-0005-0000-0000-00000FB20000}"/>
    <cellStyle name="Normal 7 10 2 4 2" xfId="45534" xr:uid="{00000000-0005-0000-0000-000010B20000}"/>
    <cellStyle name="Normal 7 10 2 5" xfId="45535" xr:uid="{00000000-0005-0000-0000-000011B20000}"/>
    <cellStyle name="Normal 7 10 2 6" xfId="45536" xr:uid="{00000000-0005-0000-0000-000012B20000}"/>
    <cellStyle name="Normal 7 10 2_Lcc_inputs" xfId="45537" xr:uid="{00000000-0005-0000-0000-000013B20000}"/>
    <cellStyle name="Normal 7 10 3" xfId="45538" xr:uid="{00000000-0005-0000-0000-000014B20000}"/>
    <cellStyle name="Normal 7 10 3 2" xfId="45539" xr:uid="{00000000-0005-0000-0000-000015B20000}"/>
    <cellStyle name="Normal 7 10 3 2 2" xfId="45540" xr:uid="{00000000-0005-0000-0000-000016B20000}"/>
    <cellStyle name="Normal 7 10 3 2 3" xfId="45541" xr:uid="{00000000-0005-0000-0000-000017B20000}"/>
    <cellStyle name="Normal 7 10 3 3" xfId="45542" xr:uid="{00000000-0005-0000-0000-000018B20000}"/>
    <cellStyle name="Normal 7 10 3 4" xfId="45543" xr:uid="{00000000-0005-0000-0000-000019B20000}"/>
    <cellStyle name="Normal 7 10 3_Lcc_inputs" xfId="45544" xr:uid="{00000000-0005-0000-0000-00001AB20000}"/>
    <cellStyle name="Normal 7 10 4" xfId="45545" xr:uid="{00000000-0005-0000-0000-00001BB20000}"/>
    <cellStyle name="Normal 7 10 4 2" xfId="45546" xr:uid="{00000000-0005-0000-0000-00001CB20000}"/>
    <cellStyle name="Normal 7 10 4 2 2" xfId="45547" xr:uid="{00000000-0005-0000-0000-00001DB20000}"/>
    <cellStyle name="Normal 7 10 4 3" xfId="45548" xr:uid="{00000000-0005-0000-0000-00001EB20000}"/>
    <cellStyle name="Normal 7 10 5" xfId="45549" xr:uid="{00000000-0005-0000-0000-00001FB20000}"/>
    <cellStyle name="Normal 7 10 5 2" xfId="45550" xr:uid="{00000000-0005-0000-0000-000020B20000}"/>
    <cellStyle name="Normal 7 10 6" xfId="45551" xr:uid="{00000000-0005-0000-0000-000021B20000}"/>
    <cellStyle name="Normal 7 10 7" xfId="45552" xr:uid="{00000000-0005-0000-0000-000022B20000}"/>
    <cellStyle name="Normal 7 10 8" xfId="45553" xr:uid="{00000000-0005-0000-0000-000023B20000}"/>
    <cellStyle name="Normal 7 10_Lcc_inputs" xfId="45554" xr:uid="{00000000-0005-0000-0000-000024B20000}"/>
    <cellStyle name="Normal 7 11" xfId="45555" xr:uid="{00000000-0005-0000-0000-000025B20000}"/>
    <cellStyle name="Normal 7 11 2" xfId="45556" xr:uid="{00000000-0005-0000-0000-000026B20000}"/>
    <cellStyle name="Normal 7 11 2 2" xfId="45557" xr:uid="{00000000-0005-0000-0000-000027B20000}"/>
    <cellStyle name="Normal 7 11 2 2 2" xfId="45558" xr:uid="{00000000-0005-0000-0000-000028B20000}"/>
    <cellStyle name="Normal 7 11 2 2 3" xfId="45559" xr:uid="{00000000-0005-0000-0000-000029B20000}"/>
    <cellStyle name="Normal 7 11 2 3" xfId="45560" xr:uid="{00000000-0005-0000-0000-00002AB20000}"/>
    <cellStyle name="Normal 7 11 2 4" xfId="45561" xr:uid="{00000000-0005-0000-0000-00002BB20000}"/>
    <cellStyle name="Normal 7 11 2_Lcc_inputs" xfId="45562" xr:uid="{00000000-0005-0000-0000-00002CB20000}"/>
    <cellStyle name="Normal 7 11 3" xfId="45563" xr:uid="{00000000-0005-0000-0000-00002DB20000}"/>
    <cellStyle name="Normal 7 11 3 2" xfId="45564" xr:uid="{00000000-0005-0000-0000-00002EB20000}"/>
    <cellStyle name="Normal 7 11 3 2 2" xfId="45565" xr:uid="{00000000-0005-0000-0000-00002FB20000}"/>
    <cellStyle name="Normal 7 11 3 3" xfId="45566" xr:uid="{00000000-0005-0000-0000-000030B20000}"/>
    <cellStyle name="Normal 7 11 3 4" xfId="45567" xr:uid="{00000000-0005-0000-0000-000031B20000}"/>
    <cellStyle name="Normal 7 11 4" xfId="45568" xr:uid="{00000000-0005-0000-0000-000032B20000}"/>
    <cellStyle name="Normal 7 11 4 2" xfId="45569" xr:uid="{00000000-0005-0000-0000-000033B20000}"/>
    <cellStyle name="Normal 7 11 5" xfId="45570" xr:uid="{00000000-0005-0000-0000-000034B20000}"/>
    <cellStyle name="Normal 7 11 6" xfId="45571" xr:uid="{00000000-0005-0000-0000-000035B20000}"/>
    <cellStyle name="Normal 7 11 7" xfId="45572" xr:uid="{00000000-0005-0000-0000-000036B20000}"/>
    <cellStyle name="Normal 7 11_Lcc_inputs" xfId="45573" xr:uid="{00000000-0005-0000-0000-000037B20000}"/>
    <cellStyle name="Normal 7 12" xfId="45574" xr:uid="{00000000-0005-0000-0000-000038B20000}"/>
    <cellStyle name="Normal 7 12 2" xfId="45575" xr:uid="{00000000-0005-0000-0000-000039B20000}"/>
    <cellStyle name="Normal 7 12 2 2" xfId="45576" xr:uid="{00000000-0005-0000-0000-00003AB20000}"/>
    <cellStyle name="Normal 7 12 2 2 2" xfId="45577" xr:uid="{00000000-0005-0000-0000-00003BB20000}"/>
    <cellStyle name="Normal 7 12 2 3" xfId="45578" xr:uid="{00000000-0005-0000-0000-00003CB20000}"/>
    <cellStyle name="Normal 7 12 3" xfId="45579" xr:uid="{00000000-0005-0000-0000-00003DB20000}"/>
    <cellStyle name="Normal 7 12 3 2" xfId="45580" xr:uid="{00000000-0005-0000-0000-00003EB20000}"/>
    <cellStyle name="Normal 7 12 4" xfId="45581" xr:uid="{00000000-0005-0000-0000-00003FB20000}"/>
    <cellStyle name="Normal 7 12 5" xfId="45582" xr:uid="{00000000-0005-0000-0000-000040B20000}"/>
    <cellStyle name="Normal 7 12_Lcc_inputs" xfId="45583" xr:uid="{00000000-0005-0000-0000-000041B20000}"/>
    <cellStyle name="Normal 7 13" xfId="45584" xr:uid="{00000000-0005-0000-0000-000042B20000}"/>
    <cellStyle name="Normal 7 13 2" xfId="45585" xr:uid="{00000000-0005-0000-0000-000043B20000}"/>
    <cellStyle name="Normal 7 13 2 2" xfId="45586" xr:uid="{00000000-0005-0000-0000-000044B20000}"/>
    <cellStyle name="Normal 7 13 2 2 2" xfId="45587" xr:uid="{00000000-0005-0000-0000-000045B20000}"/>
    <cellStyle name="Normal 7 13 2 3" xfId="45588" xr:uid="{00000000-0005-0000-0000-000046B20000}"/>
    <cellStyle name="Normal 7 13 3" xfId="45589" xr:uid="{00000000-0005-0000-0000-000047B20000}"/>
    <cellStyle name="Normal 7 13 3 2" xfId="45590" xr:uid="{00000000-0005-0000-0000-000048B20000}"/>
    <cellStyle name="Normal 7 13 4" xfId="45591" xr:uid="{00000000-0005-0000-0000-000049B20000}"/>
    <cellStyle name="Normal 7 13_Lcc_inputs" xfId="45592" xr:uid="{00000000-0005-0000-0000-00004AB20000}"/>
    <cellStyle name="Normal 7 14" xfId="45593" xr:uid="{00000000-0005-0000-0000-00004BB20000}"/>
    <cellStyle name="Normal 7 14 2" xfId="45594" xr:uid="{00000000-0005-0000-0000-00004CB20000}"/>
    <cellStyle name="Normal 7 14 2 2" xfId="45595" xr:uid="{00000000-0005-0000-0000-00004DB20000}"/>
    <cellStyle name="Normal 7 14 2 3" xfId="45596" xr:uid="{00000000-0005-0000-0000-00004EB20000}"/>
    <cellStyle name="Normal 7 14 3" xfId="45597" xr:uid="{00000000-0005-0000-0000-00004FB20000}"/>
    <cellStyle name="Normal 7 14 4" xfId="45598" xr:uid="{00000000-0005-0000-0000-000050B20000}"/>
    <cellStyle name="Normal 7 15" xfId="45599" xr:uid="{00000000-0005-0000-0000-000051B20000}"/>
    <cellStyle name="Normal 7 15 2" xfId="45600" xr:uid="{00000000-0005-0000-0000-000052B20000}"/>
    <cellStyle name="Normal 7 15 2 2" xfId="45601" xr:uid="{00000000-0005-0000-0000-000053B20000}"/>
    <cellStyle name="Normal 7 15 3" xfId="45602" xr:uid="{00000000-0005-0000-0000-000054B20000}"/>
    <cellStyle name="Normal 7 15 4" xfId="45603" xr:uid="{00000000-0005-0000-0000-000055B20000}"/>
    <cellStyle name="Normal 7 16" xfId="45604" xr:uid="{00000000-0005-0000-0000-000056B20000}"/>
    <cellStyle name="Normal 7 16 2" xfId="45605" xr:uid="{00000000-0005-0000-0000-000057B20000}"/>
    <cellStyle name="Normal 7 16 2 2" xfId="45606" xr:uid="{00000000-0005-0000-0000-000058B20000}"/>
    <cellStyle name="Normal 7 16 3" xfId="45607" xr:uid="{00000000-0005-0000-0000-000059B20000}"/>
    <cellStyle name="Normal 7 17" xfId="45608" xr:uid="{00000000-0005-0000-0000-00005AB20000}"/>
    <cellStyle name="Normal 7 17 2" xfId="45609" xr:uid="{00000000-0005-0000-0000-00005BB20000}"/>
    <cellStyle name="Normal 7 17 2 2" xfId="45610" xr:uid="{00000000-0005-0000-0000-00005CB20000}"/>
    <cellStyle name="Normal 7 17 3" xfId="45611" xr:uid="{00000000-0005-0000-0000-00005DB20000}"/>
    <cellStyle name="Normal 7 18" xfId="45612" xr:uid="{00000000-0005-0000-0000-00005EB20000}"/>
    <cellStyle name="Normal 7 18 2" xfId="45613" xr:uid="{00000000-0005-0000-0000-00005FB20000}"/>
    <cellStyle name="Normal 7 18 2 2" xfId="45614" xr:uid="{00000000-0005-0000-0000-000060B20000}"/>
    <cellStyle name="Normal 7 18 3" xfId="45615" xr:uid="{00000000-0005-0000-0000-000061B20000}"/>
    <cellStyle name="Normal 7 19" xfId="45616" xr:uid="{00000000-0005-0000-0000-000062B20000}"/>
    <cellStyle name="Normal 7 19 2" xfId="45617" xr:uid="{00000000-0005-0000-0000-000063B20000}"/>
    <cellStyle name="Normal 7 19 2 2" xfId="45618" xr:uid="{00000000-0005-0000-0000-000064B20000}"/>
    <cellStyle name="Normal 7 19 3" xfId="45619" xr:uid="{00000000-0005-0000-0000-000065B20000}"/>
    <cellStyle name="Normal 7 2" xfId="95" xr:uid="{00000000-0005-0000-0000-000066B20000}"/>
    <cellStyle name="Normal 7 2 10" xfId="45620" xr:uid="{00000000-0005-0000-0000-000067B20000}"/>
    <cellStyle name="Normal 7 2 10 2" xfId="45621" xr:uid="{00000000-0005-0000-0000-000068B20000}"/>
    <cellStyle name="Normal 7 2 10 2 2" xfId="45622" xr:uid="{00000000-0005-0000-0000-000069B20000}"/>
    <cellStyle name="Normal 7 2 10 3" xfId="45623" xr:uid="{00000000-0005-0000-0000-00006AB20000}"/>
    <cellStyle name="Normal 7 2 11" xfId="45624" xr:uid="{00000000-0005-0000-0000-00006BB20000}"/>
    <cellStyle name="Normal 7 2 11 2" xfId="45625" xr:uid="{00000000-0005-0000-0000-00006CB20000}"/>
    <cellStyle name="Normal 7 2 11 2 2" xfId="45626" xr:uid="{00000000-0005-0000-0000-00006DB20000}"/>
    <cellStyle name="Normal 7 2 11 3" xfId="45627" xr:uid="{00000000-0005-0000-0000-00006EB20000}"/>
    <cellStyle name="Normal 7 2 12" xfId="45628" xr:uid="{00000000-0005-0000-0000-00006FB20000}"/>
    <cellStyle name="Normal 7 2 12 2" xfId="45629" xr:uid="{00000000-0005-0000-0000-000070B20000}"/>
    <cellStyle name="Normal 7 2 12 2 2" xfId="45630" xr:uid="{00000000-0005-0000-0000-000071B20000}"/>
    <cellStyle name="Normal 7 2 12 3" xfId="45631" xr:uid="{00000000-0005-0000-0000-000072B20000}"/>
    <cellStyle name="Normal 7 2 13" xfId="45632" xr:uid="{00000000-0005-0000-0000-000073B20000}"/>
    <cellStyle name="Normal 7 2 13 2" xfId="45633" xr:uid="{00000000-0005-0000-0000-000074B20000}"/>
    <cellStyle name="Normal 7 2 13 2 2" xfId="45634" xr:uid="{00000000-0005-0000-0000-000075B20000}"/>
    <cellStyle name="Normal 7 2 13 3" xfId="45635" xr:uid="{00000000-0005-0000-0000-000076B20000}"/>
    <cellStyle name="Normal 7 2 14" xfId="45636" xr:uid="{00000000-0005-0000-0000-000077B20000}"/>
    <cellStyle name="Normal 7 2 14 2" xfId="45637" xr:uid="{00000000-0005-0000-0000-000078B20000}"/>
    <cellStyle name="Normal 7 2 14 2 2" xfId="45638" xr:uid="{00000000-0005-0000-0000-000079B20000}"/>
    <cellStyle name="Normal 7 2 14 3" xfId="45639" xr:uid="{00000000-0005-0000-0000-00007AB20000}"/>
    <cellStyle name="Normal 7 2 15" xfId="45640" xr:uid="{00000000-0005-0000-0000-00007BB20000}"/>
    <cellStyle name="Normal 7 2 15 2" xfId="45641" xr:uid="{00000000-0005-0000-0000-00007CB20000}"/>
    <cellStyle name="Normal 7 2 15 2 2" xfId="45642" xr:uid="{00000000-0005-0000-0000-00007DB20000}"/>
    <cellStyle name="Normal 7 2 15 3" xfId="45643" xr:uid="{00000000-0005-0000-0000-00007EB20000}"/>
    <cellStyle name="Normal 7 2 16" xfId="45644" xr:uid="{00000000-0005-0000-0000-00007FB20000}"/>
    <cellStyle name="Normal 7 2 16 2" xfId="45645" xr:uid="{00000000-0005-0000-0000-000080B20000}"/>
    <cellStyle name="Normal 7 2 16 2 2" xfId="45646" xr:uid="{00000000-0005-0000-0000-000081B20000}"/>
    <cellStyle name="Normal 7 2 16 3" xfId="45647" xr:uid="{00000000-0005-0000-0000-000082B20000}"/>
    <cellStyle name="Normal 7 2 17" xfId="45648" xr:uid="{00000000-0005-0000-0000-000083B20000}"/>
    <cellStyle name="Normal 7 2 17 2" xfId="45649" xr:uid="{00000000-0005-0000-0000-000084B20000}"/>
    <cellStyle name="Normal 7 2 17 2 2" xfId="45650" xr:uid="{00000000-0005-0000-0000-000085B20000}"/>
    <cellStyle name="Normal 7 2 17 3" xfId="45651" xr:uid="{00000000-0005-0000-0000-000086B20000}"/>
    <cellStyle name="Normal 7 2 18" xfId="45652" xr:uid="{00000000-0005-0000-0000-000087B20000}"/>
    <cellStyle name="Normal 7 2 18 2" xfId="45653" xr:uid="{00000000-0005-0000-0000-000088B20000}"/>
    <cellStyle name="Normal 7 2 18 2 2" xfId="45654" xr:uid="{00000000-0005-0000-0000-000089B20000}"/>
    <cellStyle name="Normal 7 2 18 3" xfId="45655" xr:uid="{00000000-0005-0000-0000-00008AB20000}"/>
    <cellStyle name="Normal 7 2 19" xfId="45656" xr:uid="{00000000-0005-0000-0000-00008BB20000}"/>
    <cellStyle name="Normal 7 2 19 2" xfId="45657" xr:uid="{00000000-0005-0000-0000-00008CB20000}"/>
    <cellStyle name="Normal 7 2 19 2 2" xfId="45658" xr:uid="{00000000-0005-0000-0000-00008DB20000}"/>
    <cellStyle name="Normal 7 2 19 3" xfId="45659" xr:uid="{00000000-0005-0000-0000-00008EB20000}"/>
    <cellStyle name="Normal 7 2 2" xfId="45660" xr:uid="{00000000-0005-0000-0000-00008FB20000}"/>
    <cellStyle name="Normal 7 2 2 2" xfId="45661" xr:uid="{00000000-0005-0000-0000-000090B20000}"/>
    <cellStyle name="Normal 7 2 2 2 2" xfId="45662" xr:uid="{00000000-0005-0000-0000-000091B20000}"/>
    <cellStyle name="Normal 7 2 2 2 3" xfId="45663" xr:uid="{00000000-0005-0000-0000-000092B20000}"/>
    <cellStyle name="Normal 7 2 2 3" xfId="45664" xr:uid="{00000000-0005-0000-0000-000093B20000}"/>
    <cellStyle name="Normal 7 2 2 4" xfId="45665" xr:uid="{00000000-0005-0000-0000-000094B20000}"/>
    <cellStyle name="Normal 7 2 20" xfId="45666" xr:uid="{00000000-0005-0000-0000-000095B20000}"/>
    <cellStyle name="Normal 7 2 20 2" xfId="45667" xr:uid="{00000000-0005-0000-0000-000096B20000}"/>
    <cellStyle name="Normal 7 2 20 2 2" xfId="45668" xr:uid="{00000000-0005-0000-0000-000097B20000}"/>
    <cellStyle name="Normal 7 2 20 3" xfId="45669" xr:uid="{00000000-0005-0000-0000-000098B20000}"/>
    <cellStyle name="Normal 7 2 21" xfId="45670" xr:uid="{00000000-0005-0000-0000-000099B20000}"/>
    <cellStyle name="Normal 7 2 21 2" xfId="45671" xr:uid="{00000000-0005-0000-0000-00009AB20000}"/>
    <cellStyle name="Normal 7 2 21 2 2" xfId="45672" xr:uid="{00000000-0005-0000-0000-00009BB20000}"/>
    <cellStyle name="Normal 7 2 21 3" xfId="45673" xr:uid="{00000000-0005-0000-0000-00009CB20000}"/>
    <cellStyle name="Normal 7 2 22" xfId="45674" xr:uid="{00000000-0005-0000-0000-00009DB20000}"/>
    <cellStyle name="Normal 7 2 22 2" xfId="45675" xr:uid="{00000000-0005-0000-0000-00009EB20000}"/>
    <cellStyle name="Normal 7 2 22 2 2" xfId="45676" xr:uid="{00000000-0005-0000-0000-00009FB20000}"/>
    <cellStyle name="Normal 7 2 22 3" xfId="45677" xr:uid="{00000000-0005-0000-0000-0000A0B20000}"/>
    <cellStyle name="Normal 7 2 23" xfId="45678" xr:uid="{00000000-0005-0000-0000-0000A1B20000}"/>
    <cellStyle name="Normal 7 2 23 2" xfId="45679" xr:uid="{00000000-0005-0000-0000-0000A2B20000}"/>
    <cellStyle name="Normal 7 2 23 2 2" xfId="45680" xr:uid="{00000000-0005-0000-0000-0000A3B20000}"/>
    <cellStyle name="Normal 7 2 23 3" xfId="45681" xr:uid="{00000000-0005-0000-0000-0000A4B20000}"/>
    <cellStyle name="Normal 7 2 24" xfId="45682" xr:uid="{00000000-0005-0000-0000-0000A5B20000}"/>
    <cellStyle name="Normal 7 2 25" xfId="45683" xr:uid="{00000000-0005-0000-0000-0000A6B20000}"/>
    <cellStyle name="Normal 7 2 25 2" xfId="45684" xr:uid="{00000000-0005-0000-0000-0000A7B20000}"/>
    <cellStyle name="Normal 7 2 26" xfId="45685" xr:uid="{00000000-0005-0000-0000-0000A8B20000}"/>
    <cellStyle name="Normal 7 2 27" xfId="45686" xr:uid="{00000000-0005-0000-0000-0000A9B20000}"/>
    <cellStyle name="Normal 7 2 28" xfId="45687" xr:uid="{00000000-0005-0000-0000-0000AAB20000}"/>
    <cellStyle name="Normal 7 2 3" xfId="45688" xr:uid="{00000000-0005-0000-0000-0000ABB20000}"/>
    <cellStyle name="Normal 7 2 3 2" xfId="45689" xr:uid="{00000000-0005-0000-0000-0000ACB20000}"/>
    <cellStyle name="Normal 7 2 3 2 2" xfId="45690" xr:uid="{00000000-0005-0000-0000-0000ADB20000}"/>
    <cellStyle name="Normal 7 2 3 3" xfId="45691" xr:uid="{00000000-0005-0000-0000-0000AEB20000}"/>
    <cellStyle name="Normal 7 2 3 4" xfId="45692" xr:uid="{00000000-0005-0000-0000-0000AFB20000}"/>
    <cellStyle name="Normal 7 2 4" xfId="45693" xr:uid="{00000000-0005-0000-0000-0000B0B20000}"/>
    <cellStyle name="Normal 7 2 4 2" xfId="45694" xr:uid="{00000000-0005-0000-0000-0000B1B20000}"/>
    <cellStyle name="Normal 7 2 4 2 2" xfId="45695" xr:uid="{00000000-0005-0000-0000-0000B2B20000}"/>
    <cellStyle name="Normal 7 2 4 3" xfId="45696" xr:uid="{00000000-0005-0000-0000-0000B3B20000}"/>
    <cellStyle name="Normal 7 2 4 4" xfId="45697" xr:uid="{00000000-0005-0000-0000-0000B4B20000}"/>
    <cellStyle name="Normal 7 2 5" xfId="45698" xr:uid="{00000000-0005-0000-0000-0000B5B20000}"/>
    <cellStyle name="Normal 7 2 5 2" xfId="45699" xr:uid="{00000000-0005-0000-0000-0000B6B20000}"/>
    <cellStyle name="Normal 7 2 5 2 2" xfId="45700" xr:uid="{00000000-0005-0000-0000-0000B7B20000}"/>
    <cellStyle name="Normal 7 2 5 3" xfId="45701" xr:uid="{00000000-0005-0000-0000-0000B8B20000}"/>
    <cellStyle name="Normal 7 2 5 4" xfId="45702" xr:uid="{00000000-0005-0000-0000-0000B9B20000}"/>
    <cellStyle name="Normal 7 2 6" xfId="45703" xr:uid="{00000000-0005-0000-0000-0000BAB20000}"/>
    <cellStyle name="Normal 7 2 6 2" xfId="45704" xr:uid="{00000000-0005-0000-0000-0000BBB20000}"/>
    <cellStyle name="Normal 7 2 6 2 2" xfId="45705" xr:uid="{00000000-0005-0000-0000-0000BCB20000}"/>
    <cellStyle name="Normal 7 2 6 3" xfId="45706" xr:uid="{00000000-0005-0000-0000-0000BDB20000}"/>
    <cellStyle name="Normal 7 2 7" xfId="45707" xr:uid="{00000000-0005-0000-0000-0000BEB20000}"/>
    <cellStyle name="Normal 7 2 7 2" xfId="45708" xr:uid="{00000000-0005-0000-0000-0000BFB20000}"/>
    <cellStyle name="Normal 7 2 7 2 2" xfId="45709" xr:uid="{00000000-0005-0000-0000-0000C0B20000}"/>
    <cellStyle name="Normal 7 2 7 2 2 2" xfId="45710" xr:uid="{00000000-0005-0000-0000-0000C1B20000}"/>
    <cellStyle name="Normal 7 2 7 2 2 3" xfId="45711" xr:uid="{00000000-0005-0000-0000-0000C2B20000}"/>
    <cellStyle name="Normal 7 2 7 2 3" xfId="45712" xr:uid="{00000000-0005-0000-0000-0000C3B20000}"/>
    <cellStyle name="Normal 7 2 7 2 3 2" xfId="45713" xr:uid="{00000000-0005-0000-0000-0000C4B20000}"/>
    <cellStyle name="Normal 7 2 7 2 4" xfId="45714" xr:uid="{00000000-0005-0000-0000-0000C5B20000}"/>
    <cellStyle name="Normal 7 2 7 2 5" xfId="45715" xr:uid="{00000000-0005-0000-0000-0000C6B20000}"/>
    <cellStyle name="Normal 7 2 7 2_Lcc_inputs" xfId="45716" xr:uid="{00000000-0005-0000-0000-0000C7B20000}"/>
    <cellStyle name="Normal 7 2 7 3" xfId="45717" xr:uid="{00000000-0005-0000-0000-0000C8B20000}"/>
    <cellStyle name="Normal 7 2 7 3 2" xfId="45718" xr:uid="{00000000-0005-0000-0000-0000C9B20000}"/>
    <cellStyle name="Normal 7 2 7 3 2 2" xfId="45719" xr:uid="{00000000-0005-0000-0000-0000CAB20000}"/>
    <cellStyle name="Normal 7 2 7 3 3" xfId="45720" xr:uid="{00000000-0005-0000-0000-0000CBB20000}"/>
    <cellStyle name="Normal 7 2 7 3 4" xfId="45721" xr:uid="{00000000-0005-0000-0000-0000CCB20000}"/>
    <cellStyle name="Normal 7 2 7 3_Lcc_inputs" xfId="45722" xr:uid="{00000000-0005-0000-0000-0000CDB20000}"/>
    <cellStyle name="Normal 7 2 7 4" xfId="45723" xr:uid="{00000000-0005-0000-0000-0000CEB20000}"/>
    <cellStyle name="Normal 7 2 7 4 2" xfId="45724" xr:uid="{00000000-0005-0000-0000-0000CFB20000}"/>
    <cellStyle name="Normal 7 2 7 4 3" xfId="45725" xr:uid="{00000000-0005-0000-0000-0000D0B20000}"/>
    <cellStyle name="Normal 7 2 7 5" xfId="45726" xr:uid="{00000000-0005-0000-0000-0000D1B20000}"/>
    <cellStyle name="Normal 7 2 7 5 2" xfId="45727" xr:uid="{00000000-0005-0000-0000-0000D2B20000}"/>
    <cellStyle name="Normal 7 2 7 6" xfId="45728" xr:uid="{00000000-0005-0000-0000-0000D3B20000}"/>
    <cellStyle name="Normal 7 2 7_Lcc_inputs" xfId="45729" xr:uid="{00000000-0005-0000-0000-0000D4B20000}"/>
    <cellStyle name="Normal 7 2 8" xfId="45730" xr:uid="{00000000-0005-0000-0000-0000D5B20000}"/>
    <cellStyle name="Normal 7 2 8 2" xfId="45731" xr:uid="{00000000-0005-0000-0000-0000D6B20000}"/>
    <cellStyle name="Normal 7 2 8 2 2" xfId="45732" xr:uid="{00000000-0005-0000-0000-0000D7B20000}"/>
    <cellStyle name="Normal 7 2 8 2 3" xfId="45733" xr:uid="{00000000-0005-0000-0000-0000D8B20000}"/>
    <cellStyle name="Normal 7 2 8 3" xfId="45734" xr:uid="{00000000-0005-0000-0000-0000D9B20000}"/>
    <cellStyle name="Normal 7 2 8 3 2" xfId="45735" xr:uid="{00000000-0005-0000-0000-0000DAB20000}"/>
    <cellStyle name="Normal 7 2 8 4" xfId="45736" xr:uid="{00000000-0005-0000-0000-0000DBB20000}"/>
    <cellStyle name="Normal 7 2 8_Lcc_inputs" xfId="45737" xr:uid="{00000000-0005-0000-0000-0000DCB20000}"/>
    <cellStyle name="Normal 7 2 9" xfId="45738" xr:uid="{00000000-0005-0000-0000-0000DDB20000}"/>
    <cellStyle name="Normal 7 2 9 2" xfId="45739" xr:uid="{00000000-0005-0000-0000-0000DEB20000}"/>
    <cellStyle name="Normal 7 2 9 2 2" xfId="45740" xr:uid="{00000000-0005-0000-0000-0000DFB20000}"/>
    <cellStyle name="Normal 7 2 9 2 3" xfId="45741" xr:uid="{00000000-0005-0000-0000-0000E0B20000}"/>
    <cellStyle name="Normal 7 2 9 3" xfId="45742" xr:uid="{00000000-0005-0000-0000-0000E1B20000}"/>
    <cellStyle name="Normal 7 2 9 3 2" xfId="45743" xr:uid="{00000000-0005-0000-0000-0000E2B20000}"/>
    <cellStyle name="Normal 7 2 9 4" xfId="45744" xr:uid="{00000000-0005-0000-0000-0000E3B20000}"/>
    <cellStyle name="Normal 7 2 9_Lcc_inputs" xfId="45745" xr:uid="{00000000-0005-0000-0000-0000E4B20000}"/>
    <cellStyle name="Normal 7 2_Lcc_inputs" xfId="45746" xr:uid="{00000000-0005-0000-0000-0000E5B20000}"/>
    <cellStyle name="Normal 7 20" xfId="45747" xr:uid="{00000000-0005-0000-0000-0000E6B20000}"/>
    <cellStyle name="Normal 7 20 2" xfId="45748" xr:uid="{00000000-0005-0000-0000-0000E7B20000}"/>
    <cellStyle name="Normal 7 20 2 2" xfId="45749" xr:uid="{00000000-0005-0000-0000-0000E8B20000}"/>
    <cellStyle name="Normal 7 20 3" xfId="45750" xr:uid="{00000000-0005-0000-0000-0000E9B20000}"/>
    <cellStyle name="Normal 7 21" xfId="45751" xr:uid="{00000000-0005-0000-0000-0000EAB20000}"/>
    <cellStyle name="Normal 7 21 2" xfId="45752" xr:uid="{00000000-0005-0000-0000-0000EBB20000}"/>
    <cellStyle name="Normal 7 21 2 2" xfId="45753" xr:uid="{00000000-0005-0000-0000-0000ECB20000}"/>
    <cellStyle name="Normal 7 21 3" xfId="45754" xr:uid="{00000000-0005-0000-0000-0000EDB20000}"/>
    <cellStyle name="Normal 7 22" xfId="45755" xr:uid="{00000000-0005-0000-0000-0000EEB20000}"/>
    <cellStyle name="Normal 7 22 2" xfId="45756" xr:uid="{00000000-0005-0000-0000-0000EFB20000}"/>
    <cellStyle name="Normal 7 22 2 2" xfId="45757" xr:uid="{00000000-0005-0000-0000-0000F0B20000}"/>
    <cellStyle name="Normal 7 22 3" xfId="45758" xr:uid="{00000000-0005-0000-0000-0000F1B20000}"/>
    <cellStyle name="Normal 7 23" xfId="45759" xr:uid="{00000000-0005-0000-0000-0000F2B20000}"/>
    <cellStyle name="Normal 7 23 2" xfId="45760" xr:uid="{00000000-0005-0000-0000-0000F3B20000}"/>
    <cellStyle name="Normal 7 23 2 2" xfId="45761" xr:uid="{00000000-0005-0000-0000-0000F4B20000}"/>
    <cellStyle name="Normal 7 23 3" xfId="45762" xr:uid="{00000000-0005-0000-0000-0000F5B20000}"/>
    <cellStyle name="Normal 7 24" xfId="45763" xr:uid="{00000000-0005-0000-0000-0000F6B20000}"/>
    <cellStyle name="Normal 7 24 2" xfId="45764" xr:uid="{00000000-0005-0000-0000-0000F7B20000}"/>
    <cellStyle name="Normal 7 24 2 2" xfId="45765" xr:uid="{00000000-0005-0000-0000-0000F8B20000}"/>
    <cellStyle name="Normal 7 24 3" xfId="45766" xr:uid="{00000000-0005-0000-0000-0000F9B20000}"/>
    <cellStyle name="Normal 7 25" xfId="45767" xr:uid="{00000000-0005-0000-0000-0000FAB20000}"/>
    <cellStyle name="Normal 7 26" xfId="45768" xr:uid="{00000000-0005-0000-0000-0000FBB20000}"/>
    <cellStyle name="Normal 7 26 2" xfId="45769" xr:uid="{00000000-0005-0000-0000-0000FCB20000}"/>
    <cellStyle name="Normal 7 27" xfId="45770" xr:uid="{00000000-0005-0000-0000-0000FDB20000}"/>
    <cellStyle name="Normal 7 27 2" xfId="45771" xr:uid="{00000000-0005-0000-0000-0000FEB20000}"/>
    <cellStyle name="Normal 7 28" xfId="45772" xr:uid="{00000000-0005-0000-0000-0000FFB20000}"/>
    <cellStyle name="Normal 7 29" xfId="45773" xr:uid="{00000000-0005-0000-0000-000000B30000}"/>
    <cellStyle name="Normal 7 3" xfId="45774" xr:uid="{00000000-0005-0000-0000-000001B30000}"/>
    <cellStyle name="Normal 7 3 10" xfId="45775" xr:uid="{00000000-0005-0000-0000-000002B30000}"/>
    <cellStyle name="Normal 7 3 10 2" xfId="45776" xr:uid="{00000000-0005-0000-0000-000003B30000}"/>
    <cellStyle name="Normal 7 3 11" xfId="45777" xr:uid="{00000000-0005-0000-0000-000004B30000}"/>
    <cellStyle name="Normal 7 3 12" xfId="45778" xr:uid="{00000000-0005-0000-0000-000005B30000}"/>
    <cellStyle name="Normal 7 3 13" xfId="45779" xr:uid="{00000000-0005-0000-0000-000006B30000}"/>
    <cellStyle name="Normal 7 3 2" xfId="45780" xr:uid="{00000000-0005-0000-0000-000007B30000}"/>
    <cellStyle name="Normal 7 3 2 2" xfId="45781" xr:uid="{00000000-0005-0000-0000-000008B30000}"/>
    <cellStyle name="Normal 7 3 3" xfId="45782" xr:uid="{00000000-0005-0000-0000-000009B30000}"/>
    <cellStyle name="Normal 7 3 3 2" xfId="45783" xr:uid="{00000000-0005-0000-0000-00000AB30000}"/>
    <cellStyle name="Normal 7 3 4" xfId="45784" xr:uid="{00000000-0005-0000-0000-00000BB30000}"/>
    <cellStyle name="Normal 7 3 4 2" xfId="45785" xr:uid="{00000000-0005-0000-0000-00000CB30000}"/>
    <cellStyle name="Normal 7 3 4 2 2" xfId="45786" xr:uid="{00000000-0005-0000-0000-00000DB30000}"/>
    <cellStyle name="Normal 7 3 4 2 2 2" xfId="45787" xr:uid="{00000000-0005-0000-0000-00000EB30000}"/>
    <cellStyle name="Normal 7 3 4 2 2 2 2" xfId="45788" xr:uid="{00000000-0005-0000-0000-00000FB30000}"/>
    <cellStyle name="Normal 7 3 4 2 2 3" xfId="45789" xr:uid="{00000000-0005-0000-0000-000010B30000}"/>
    <cellStyle name="Normal 7 3 4 2 3" xfId="45790" xr:uid="{00000000-0005-0000-0000-000011B30000}"/>
    <cellStyle name="Normal 7 3 4 2 3 2" xfId="45791" xr:uid="{00000000-0005-0000-0000-000012B30000}"/>
    <cellStyle name="Normal 7 3 4 2 3 2 2" xfId="45792" xr:uid="{00000000-0005-0000-0000-000013B30000}"/>
    <cellStyle name="Normal 7 3 4 2 3 3" xfId="45793" xr:uid="{00000000-0005-0000-0000-000014B30000}"/>
    <cellStyle name="Normal 7 3 4 2 4" xfId="45794" xr:uid="{00000000-0005-0000-0000-000015B30000}"/>
    <cellStyle name="Normal 7 3 4 2 4 2" xfId="45795" xr:uid="{00000000-0005-0000-0000-000016B30000}"/>
    <cellStyle name="Normal 7 3 4 2 5" xfId="45796" xr:uid="{00000000-0005-0000-0000-000017B30000}"/>
    <cellStyle name="Normal 7 3 4 2_Lcc_inputs" xfId="45797" xr:uid="{00000000-0005-0000-0000-000018B30000}"/>
    <cellStyle name="Normal 7 3 4 3" xfId="45798" xr:uid="{00000000-0005-0000-0000-000019B30000}"/>
    <cellStyle name="Normal 7 3 4 3 2" xfId="45799" xr:uid="{00000000-0005-0000-0000-00001AB30000}"/>
    <cellStyle name="Normal 7 3 4 3 2 2" xfId="45800" xr:uid="{00000000-0005-0000-0000-00001BB30000}"/>
    <cellStyle name="Normal 7 3 4 3 2 3" xfId="45801" xr:uid="{00000000-0005-0000-0000-00001CB30000}"/>
    <cellStyle name="Normal 7 3 4 3 3" xfId="45802" xr:uid="{00000000-0005-0000-0000-00001DB30000}"/>
    <cellStyle name="Normal 7 3 4 3 4" xfId="45803" xr:uid="{00000000-0005-0000-0000-00001EB30000}"/>
    <cellStyle name="Normal 7 3 4 3_Lcc_inputs" xfId="45804" xr:uid="{00000000-0005-0000-0000-00001FB30000}"/>
    <cellStyle name="Normal 7 3 4 4" xfId="45805" xr:uid="{00000000-0005-0000-0000-000020B30000}"/>
    <cellStyle name="Normal 7 3 4 4 2" xfId="45806" xr:uid="{00000000-0005-0000-0000-000021B30000}"/>
    <cellStyle name="Normal 7 3 4 4 2 2" xfId="45807" xr:uid="{00000000-0005-0000-0000-000022B30000}"/>
    <cellStyle name="Normal 7 3 4 4 3" xfId="45808" xr:uid="{00000000-0005-0000-0000-000023B30000}"/>
    <cellStyle name="Normal 7 3 4 5" xfId="45809" xr:uid="{00000000-0005-0000-0000-000024B30000}"/>
    <cellStyle name="Normal 7 3 4 5 2" xfId="45810" xr:uid="{00000000-0005-0000-0000-000025B30000}"/>
    <cellStyle name="Normal 7 3 4 6" xfId="45811" xr:uid="{00000000-0005-0000-0000-000026B30000}"/>
    <cellStyle name="Normal 7 3 4 7" xfId="45812" xr:uid="{00000000-0005-0000-0000-000027B30000}"/>
    <cellStyle name="Normal 7 3 4 8" xfId="45813" xr:uid="{00000000-0005-0000-0000-000028B30000}"/>
    <cellStyle name="Normal 7 3 4_Lcc_inputs" xfId="45814" xr:uid="{00000000-0005-0000-0000-000029B30000}"/>
    <cellStyle name="Normal 7 3 5" xfId="45815" xr:uid="{00000000-0005-0000-0000-00002AB30000}"/>
    <cellStyle name="Normal 7 3 5 2" xfId="45816" xr:uid="{00000000-0005-0000-0000-00002BB30000}"/>
    <cellStyle name="Normal 7 3 5 2 2" xfId="45817" xr:uid="{00000000-0005-0000-0000-00002CB30000}"/>
    <cellStyle name="Normal 7 3 5 2 2 2" xfId="45818" xr:uid="{00000000-0005-0000-0000-00002DB30000}"/>
    <cellStyle name="Normal 7 3 5 2 2 2 2" xfId="45819" xr:uid="{00000000-0005-0000-0000-00002EB30000}"/>
    <cellStyle name="Normal 7 3 5 2 2 3" xfId="45820" xr:uid="{00000000-0005-0000-0000-00002FB30000}"/>
    <cellStyle name="Normal 7 3 5 2 3" xfId="45821" xr:uid="{00000000-0005-0000-0000-000030B30000}"/>
    <cellStyle name="Normal 7 3 5 2 3 2" xfId="45822" xr:uid="{00000000-0005-0000-0000-000031B30000}"/>
    <cellStyle name="Normal 7 3 5 2 3 2 2" xfId="45823" xr:uid="{00000000-0005-0000-0000-000032B30000}"/>
    <cellStyle name="Normal 7 3 5 2 3 3" xfId="45824" xr:uid="{00000000-0005-0000-0000-000033B30000}"/>
    <cellStyle name="Normal 7 3 5 2 4" xfId="45825" xr:uid="{00000000-0005-0000-0000-000034B30000}"/>
    <cellStyle name="Normal 7 3 5 2 4 2" xfId="45826" xr:uid="{00000000-0005-0000-0000-000035B30000}"/>
    <cellStyle name="Normal 7 3 5 2 5" xfId="45827" xr:uid="{00000000-0005-0000-0000-000036B30000}"/>
    <cellStyle name="Normal 7 3 5 2_Lcc_inputs" xfId="45828" xr:uid="{00000000-0005-0000-0000-000037B30000}"/>
    <cellStyle name="Normal 7 3 5 3" xfId="45829" xr:uid="{00000000-0005-0000-0000-000038B30000}"/>
    <cellStyle name="Normal 7 3 5 3 2" xfId="45830" xr:uid="{00000000-0005-0000-0000-000039B30000}"/>
    <cellStyle name="Normal 7 3 5 3 2 2" xfId="45831" xr:uid="{00000000-0005-0000-0000-00003AB30000}"/>
    <cellStyle name="Normal 7 3 5 3 2 3" xfId="45832" xr:uid="{00000000-0005-0000-0000-00003BB30000}"/>
    <cellStyle name="Normal 7 3 5 3 3" xfId="45833" xr:uid="{00000000-0005-0000-0000-00003CB30000}"/>
    <cellStyle name="Normal 7 3 5 3 4" xfId="45834" xr:uid="{00000000-0005-0000-0000-00003DB30000}"/>
    <cellStyle name="Normal 7 3 5 3_Lcc_inputs" xfId="45835" xr:uid="{00000000-0005-0000-0000-00003EB30000}"/>
    <cellStyle name="Normal 7 3 5 4" xfId="45836" xr:uid="{00000000-0005-0000-0000-00003FB30000}"/>
    <cellStyle name="Normal 7 3 5 4 2" xfId="45837" xr:uid="{00000000-0005-0000-0000-000040B30000}"/>
    <cellStyle name="Normal 7 3 5 4 2 2" xfId="45838" xr:uid="{00000000-0005-0000-0000-000041B30000}"/>
    <cellStyle name="Normal 7 3 5 4 3" xfId="45839" xr:uid="{00000000-0005-0000-0000-000042B30000}"/>
    <cellStyle name="Normal 7 3 5 5" xfId="45840" xr:uid="{00000000-0005-0000-0000-000043B30000}"/>
    <cellStyle name="Normal 7 3 5 5 2" xfId="45841" xr:uid="{00000000-0005-0000-0000-000044B30000}"/>
    <cellStyle name="Normal 7 3 5 6" xfId="45842" xr:uid="{00000000-0005-0000-0000-000045B30000}"/>
    <cellStyle name="Normal 7 3 5 7" xfId="45843" xr:uid="{00000000-0005-0000-0000-000046B30000}"/>
    <cellStyle name="Normal 7 3 5 8" xfId="45844" xr:uid="{00000000-0005-0000-0000-000047B30000}"/>
    <cellStyle name="Normal 7 3 5_Lcc_inputs" xfId="45845" xr:uid="{00000000-0005-0000-0000-000048B30000}"/>
    <cellStyle name="Normal 7 3 6" xfId="45846" xr:uid="{00000000-0005-0000-0000-000049B30000}"/>
    <cellStyle name="Normal 7 3 6 2" xfId="45847" xr:uid="{00000000-0005-0000-0000-00004AB30000}"/>
    <cellStyle name="Normal 7 3 6 2 2" xfId="45848" xr:uid="{00000000-0005-0000-0000-00004BB30000}"/>
    <cellStyle name="Normal 7 3 6 2 2 2" xfId="45849" xr:uid="{00000000-0005-0000-0000-00004CB30000}"/>
    <cellStyle name="Normal 7 3 6 2 2 2 2" xfId="45850" xr:uid="{00000000-0005-0000-0000-00004DB30000}"/>
    <cellStyle name="Normal 7 3 6 2 2 3" xfId="45851" xr:uid="{00000000-0005-0000-0000-00004EB30000}"/>
    <cellStyle name="Normal 7 3 6 2 3" xfId="45852" xr:uid="{00000000-0005-0000-0000-00004FB30000}"/>
    <cellStyle name="Normal 7 3 6 2 3 2" xfId="45853" xr:uid="{00000000-0005-0000-0000-000050B30000}"/>
    <cellStyle name="Normal 7 3 6 2 3 2 2" xfId="45854" xr:uid="{00000000-0005-0000-0000-000051B30000}"/>
    <cellStyle name="Normal 7 3 6 2 3 3" xfId="45855" xr:uid="{00000000-0005-0000-0000-000052B30000}"/>
    <cellStyle name="Normal 7 3 6 2 4" xfId="45856" xr:uid="{00000000-0005-0000-0000-000053B30000}"/>
    <cellStyle name="Normal 7 3 6 2 4 2" xfId="45857" xr:uid="{00000000-0005-0000-0000-000054B30000}"/>
    <cellStyle name="Normal 7 3 6 2 5" xfId="45858" xr:uid="{00000000-0005-0000-0000-000055B30000}"/>
    <cellStyle name="Normal 7 3 6 2_Lcc_inputs" xfId="45859" xr:uid="{00000000-0005-0000-0000-000056B30000}"/>
    <cellStyle name="Normal 7 3 6 3" xfId="45860" xr:uid="{00000000-0005-0000-0000-000057B30000}"/>
    <cellStyle name="Normal 7 3 6 3 2" xfId="45861" xr:uid="{00000000-0005-0000-0000-000058B30000}"/>
    <cellStyle name="Normal 7 3 6 3 2 2" xfId="45862" xr:uid="{00000000-0005-0000-0000-000059B30000}"/>
    <cellStyle name="Normal 7 3 6 3 3" xfId="45863" xr:uid="{00000000-0005-0000-0000-00005AB30000}"/>
    <cellStyle name="Normal 7 3 6 4" xfId="45864" xr:uid="{00000000-0005-0000-0000-00005BB30000}"/>
    <cellStyle name="Normal 7 3 6 4 2" xfId="45865" xr:uid="{00000000-0005-0000-0000-00005CB30000}"/>
    <cellStyle name="Normal 7 3 6 4 2 2" xfId="45866" xr:uid="{00000000-0005-0000-0000-00005DB30000}"/>
    <cellStyle name="Normal 7 3 6 4 3" xfId="45867" xr:uid="{00000000-0005-0000-0000-00005EB30000}"/>
    <cellStyle name="Normal 7 3 6 5" xfId="45868" xr:uid="{00000000-0005-0000-0000-00005FB30000}"/>
    <cellStyle name="Normal 7 3 6 5 2" xfId="45869" xr:uid="{00000000-0005-0000-0000-000060B30000}"/>
    <cellStyle name="Normal 7 3 6 6" xfId="45870" xr:uid="{00000000-0005-0000-0000-000061B30000}"/>
    <cellStyle name="Normal 7 3 6_Lcc_inputs" xfId="45871" xr:uid="{00000000-0005-0000-0000-000062B30000}"/>
    <cellStyle name="Normal 7 3 7" xfId="45872" xr:uid="{00000000-0005-0000-0000-000063B30000}"/>
    <cellStyle name="Normal 7 3 7 2" xfId="45873" xr:uid="{00000000-0005-0000-0000-000064B30000}"/>
    <cellStyle name="Normal 7 3 7 2 2" xfId="45874" xr:uid="{00000000-0005-0000-0000-000065B30000}"/>
    <cellStyle name="Normal 7 3 7 2 2 2" xfId="45875" xr:uid="{00000000-0005-0000-0000-000066B30000}"/>
    <cellStyle name="Normal 7 3 7 2 3" xfId="45876" xr:uid="{00000000-0005-0000-0000-000067B30000}"/>
    <cellStyle name="Normal 7 3 7 3" xfId="45877" xr:uid="{00000000-0005-0000-0000-000068B30000}"/>
    <cellStyle name="Normal 7 3 7 3 2" xfId="45878" xr:uid="{00000000-0005-0000-0000-000069B30000}"/>
    <cellStyle name="Normal 7 3 7 3 2 2" xfId="45879" xr:uid="{00000000-0005-0000-0000-00006AB30000}"/>
    <cellStyle name="Normal 7 3 7 3 3" xfId="45880" xr:uid="{00000000-0005-0000-0000-00006BB30000}"/>
    <cellStyle name="Normal 7 3 7 4" xfId="45881" xr:uid="{00000000-0005-0000-0000-00006CB30000}"/>
    <cellStyle name="Normal 7 3 7 4 2" xfId="45882" xr:uid="{00000000-0005-0000-0000-00006DB30000}"/>
    <cellStyle name="Normal 7 3 7 5" xfId="45883" xr:uid="{00000000-0005-0000-0000-00006EB30000}"/>
    <cellStyle name="Normal 7 3 7_Lcc_inputs" xfId="45884" xr:uid="{00000000-0005-0000-0000-00006FB30000}"/>
    <cellStyle name="Normal 7 3 8" xfId="45885" xr:uid="{00000000-0005-0000-0000-000070B30000}"/>
    <cellStyle name="Normal 7 3 8 2" xfId="45886" xr:uid="{00000000-0005-0000-0000-000071B30000}"/>
    <cellStyle name="Normal 7 3 8 2 2" xfId="45887" xr:uid="{00000000-0005-0000-0000-000072B30000}"/>
    <cellStyle name="Normal 7 3 8 2 2 2" xfId="45888" xr:uid="{00000000-0005-0000-0000-000073B30000}"/>
    <cellStyle name="Normal 7 3 8 2 3" xfId="45889" xr:uid="{00000000-0005-0000-0000-000074B30000}"/>
    <cellStyle name="Normal 7 3 8 3" xfId="45890" xr:uid="{00000000-0005-0000-0000-000075B30000}"/>
    <cellStyle name="Normal 7 3 8 3 2" xfId="45891" xr:uid="{00000000-0005-0000-0000-000076B30000}"/>
    <cellStyle name="Normal 7 3 8 4" xfId="45892" xr:uid="{00000000-0005-0000-0000-000077B30000}"/>
    <cellStyle name="Normal 7 3 8_Lcc_inputs" xfId="45893" xr:uid="{00000000-0005-0000-0000-000078B30000}"/>
    <cellStyle name="Normal 7 3 9" xfId="45894" xr:uid="{00000000-0005-0000-0000-000079B30000}"/>
    <cellStyle name="Normal 7 3 9 2" xfId="45895" xr:uid="{00000000-0005-0000-0000-00007AB30000}"/>
    <cellStyle name="Normal 7 3 9 3" xfId="45896" xr:uid="{00000000-0005-0000-0000-00007BB30000}"/>
    <cellStyle name="Normal 7 3_Lcc_inputs" xfId="45897" xr:uid="{00000000-0005-0000-0000-00007CB30000}"/>
    <cellStyle name="Normal 7 30" xfId="45898" xr:uid="{00000000-0005-0000-0000-00007DB30000}"/>
    <cellStyle name="Normal 7 31" xfId="45899" xr:uid="{00000000-0005-0000-0000-00007EB30000}"/>
    <cellStyle name="Normal 7 32" xfId="45900" xr:uid="{00000000-0005-0000-0000-00007FB30000}"/>
    <cellStyle name="Normal 7 33" xfId="45901" xr:uid="{00000000-0005-0000-0000-000080B30000}"/>
    <cellStyle name="Normal 7 34" xfId="45902" xr:uid="{00000000-0005-0000-0000-000081B30000}"/>
    <cellStyle name="Normal 7 35" xfId="45903" xr:uid="{00000000-0005-0000-0000-000082B30000}"/>
    <cellStyle name="Normal 7 36" xfId="45904" xr:uid="{00000000-0005-0000-0000-000083B30000}"/>
    <cellStyle name="Normal 7 37" xfId="45905" xr:uid="{00000000-0005-0000-0000-000084B30000}"/>
    <cellStyle name="Normal 7 38" xfId="45906" xr:uid="{00000000-0005-0000-0000-000085B30000}"/>
    <cellStyle name="Normal 7 39" xfId="45907" xr:uid="{00000000-0005-0000-0000-000086B30000}"/>
    <cellStyle name="Normal 7 4" xfId="45908" xr:uid="{00000000-0005-0000-0000-000087B30000}"/>
    <cellStyle name="Normal 7 4 2" xfId="45909" xr:uid="{00000000-0005-0000-0000-000088B30000}"/>
    <cellStyle name="Normal 7 4 2 2" xfId="45910" xr:uid="{00000000-0005-0000-0000-000089B30000}"/>
    <cellStyle name="Normal 7 4 2 3" xfId="45911" xr:uid="{00000000-0005-0000-0000-00008AB30000}"/>
    <cellStyle name="Normal 7 4 2 3 2" xfId="45912" xr:uid="{00000000-0005-0000-0000-00008BB30000}"/>
    <cellStyle name="Normal 7 4 2 3 2 2" xfId="45913" xr:uid="{00000000-0005-0000-0000-00008CB30000}"/>
    <cellStyle name="Normal 7 4 2 3 2 2 2" xfId="45914" xr:uid="{00000000-0005-0000-0000-00008DB30000}"/>
    <cellStyle name="Normal 7 4 2 3 2 3" xfId="45915" xr:uid="{00000000-0005-0000-0000-00008EB30000}"/>
    <cellStyle name="Normal 7 4 2 3 3" xfId="45916" xr:uid="{00000000-0005-0000-0000-00008FB30000}"/>
    <cellStyle name="Normal 7 4 2 3 3 2" xfId="45917" xr:uid="{00000000-0005-0000-0000-000090B30000}"/>
    <cellStyle name="Normal 7 4 2 3 3 2 2" xfId="45918" xr:uid="{00000000-0005-0000-0000-000091B30000}"/>
    <cellStyle name="Normal 7 4 2 3 3 3" xfId="45919" xr:uid="{00000000-0005-0000-0000-000092B30000}"/>
    <cellStyle name="Normal 7 4 2 3 4" xfId="45920" xr:uid="{00000000-0005-0000-0000-000093B30000}"/>
    <cellStyle name="Normal 7 4 2 3 4 2" xfId="45921" xr:uid="{00000000-0005-0000-0000-000094B30000}"/>
    <cellStyle name="Normal 7 4 2 3 5" xfId="45922" xr:uid="{00000000-0005-0000-0000-000095B30000}"/>
    <cellStyle name="Normal 7 4 2 3_Lcc_inputs" xfId="45923" xr:uid="{00000000-0005-0000-0000-000096B30000}"/>
    <cellStyle name="Normal 7 4 2 4" xfId="45924" xr:uid="{00000000-0005-0000-0000-000097B30000}"/>
    <cellStyle name="Normal 7 4 2 4 2" xfId="45925" xr:uid="{00000000-0005-0000-0000-000098B30000}"/>
    <cellStyle name="Normal 7 4 2 4 2 2" xfId="45926" xr:uid="{00000000-0005-0000-0000-000099B30000}"/>
    <cellStyle name="Normal 7 4 2 4 2 3" xfId="45927" xr:uid="{00000000-0005-0000-0000-00009AB30000}"/>
    <cellStyle name="Normal 7 4 2 4 3" xfId="45928" xr:uid="{00000000-0005-0000-0000-00009BB30000}"/>
    <cellStyle name="Normal 7 4 2 4 4" xfId="45929" xr:uid="{00000000-0005-0000-0000-00009CB30000}"/>
    <cellStyle name="Normal 7 4 2 4_Lcc_inputs" xfId="45930" xr:uid="{00000000-0005-0000-0000-00009DB30000}"/>
    <cellStyle name="Normal 7 4 2 5" xfId="45931" xr:uid="{00000000-0005-0000-0000-00009EB30000}"/>
    <cellStyle name="Normal 7 4 2 5 2" xfId="45932" xr:uid="{00000000-0005-0000-0000-00009FB30000}"/>
    <cellStyle name="Normal 7 4 2 5 2 2" xfId="45933" xr:uid="{00000000-0005-0000-0000-0000A0B30000}"/>
    <cellStyle name="Normal 7 4 2 5 3" xfId="45934" xr:uid="{00000000-0005-0000-0000-0000A1B30000}"/>
    <cellStyle name="Normal 7 4 2 6" xfId="45935" xr:uid="{00000000-0005-0000-0000-0000A2B30000}"/>
    <cellStyle name="Normal 7 4 2 6 2" xfId="45936" xr:uid="{00000000-0005-0000-0000-0000A3B30000}"/>
    <cellStyle name="Normal 7 4 2 7" xfId="45937" xr:uid="{00000000-0005-0000-0000-0000A4B30000}"/>
    <cellStyle name="Normal 7 4 2 8" xfId="45938" xr:uid="{00000000-0005-0000-0000-0000A5B30000}"/>
    <cellStyle name="Normal 7 4 2 9" xfId="45939" xr:uid="{00000000-0005-0000-0000-0000A6B30000}"/>
    <cellStyle name="Normal 7 4 2_Lcc_inputs" xfId="45940" xr:uid="{00000000-0005-0000-0000-0000A7B30000}"/>
    <cellStyle name="Normal 7 4 3" xfId="45941" xr:uid="{00000000-0005-0000-0000-0000A8B30000}"/>
    <cellStyle name="Normal 7 4 3 2" xfId="45942" xr:uid="{00000000-0005-0000-0000-0000A9B30000}"/>
    <cellStyle name="Normal 7 4 3 2 2" xfId="45943" xr:uid="{00000000-0005-0000-0000-0000AAB30000}"/>
    <cellStyle name="Normal 7 4 3 2 2 2" xfId="45944" xr:uid="{00000000-0005-0000-0000-0000ABB30000}"/>
    <cellStyle name="Normal 7 4 3 2 2 2 2" xfId="45945" xr:uid="{00000000-0005-0000-0000-0000ACB30000}"/>
    <cellStyle name="Normal 7 4 3 2 2 3" xfId="45946" xr:uid="{00000000-0005-0000-0000-0000ADB30000}"/>
    <cellStyle name="Normal 7 4 3 2 3" xfId="45947" xr:uid="{00000000-0005-0000-0000-0000AEB30000}"/>
    <cellStyle name="Normal 7 4 3 2 3 2" xfId="45948" xr:uid="{00000000-0005-0000-0000-0000AFB30000}"/>
    <cellStyle name="Normal 7 4 3 2 3 2 2" xfId="45949" xr:uid="{00000000-0005-0000-0000-0000B0B30000}"/>
    <cellStyle name="Normal 7 4 3 2 3 3" xfId="45950" xr:uid="{00000000-0005-0000-0000-0000B1B30000}"/>
    <cellStyle name="Normal 7 4 3 2 4" xfId="45951" xr:uid="{00000000-0005-0000-0000-0000B2B30000}"/>
    <cellStyle name="Normal 7 4 3 2 4 2" xfId="45952" xr:uid="{00000000-0005-0000-0000-0000B3B30000}"/>
    <cellStyle name="Normal 7 4 3 2 5" xfId="45953" xr:uid="{00000000-0005-0000-0000-0000B4B30000}"/>
    <cellStyle name="Normal 7 4 3 2_Lcc_inputs" xfId="45954" xr:uid="{00000000-0005-0000-0000-0000B5B30000}"/>
    <cellStyle name="Normal 7 4 3 3" xfId="45955" xr:uid="{00000000-0005-0000-0000-0000B6B30000}"/>
    <cellStyle name="Normal 7 4 3 3 2" xfId="45956" xr:uid="{00000000-0005-0000-0000-0000B7B30000}"/>
    <cellStyle name="Normal 7 4 3 3 2 2" xfId="45957" xr:uid="{00000000-0005-0000-0000-0000B8B30000}"/>
    <cellStyle name="Normal 7 4 3 3 2 3" xfId="45958" xr:uid="{00000000-0005-0000-0000-0000B9B30000}"/>
    <cellStyle name="Normal 7 4 3 3 3" xfId="45959" xr:uid="{00000000-0005-0000-0000-0000BAB30000}"/>
    <cellStyle name="Normal 7 4 3 3 4" xfId="45960" xr:uid="{00000000-0005-0000-0000-0000BBB30000}"/>
    <cellStyle name="Normal 7 4 3 3_Lcc_inputs" xfId="45961" xr:uid="{00000000-0005-0000-0000-0000BCB30000}"/>
    <cellStyle name="Normal 7 4 3 4" xfId="45962" xr:uid="{00000000-0005-0000-0000-0000BDB30000}"/>
    <cellStyle name="Normal 7 4 3 4 2" xfId="45963" xr:uid="{00000000-0005-0000-0000-0000BEB30000}"/>
    <cellStyle name="Normal 7 4 3 4 2 2" xfId="45964" xr:uid="{00000000-0005-0000-0000-0000BFB30000}"/>
    <cellStyle name="Normal 7 4 3 4 3" xfId="45965" xr:uid="{00000000-0005-0000-0000-0000C0B30000}"/>
    <cellStyle name="Normal 7 4 3 5" xfId="45966" xr:uid="{00000000-0005-0000-0000-0000C1B30000}"/>
    <cellStyle name="Normal 7 4 3 5 2" xfId="45967" xr:uid="{00000000-0005-0000-0000-0000C2B30000}"/>
    <cellStyle name="Normal 7 4 3 6" xfId="45968" xr:uid="{00000000-0005-0000-0000-0000C3B30000}"/>
    <cellStyle name="Normal 7 4 3 7" xfId="45969" xr:uid="{00000000-0005-0000-0000-0000C4B30000}"/>
    <cellStyle name="Normal 7 4 3 8" xfId="45970" xr:uid="{00000000-0005-0000-0000-0000C5B30000}"/>
    <cellStyle name="Normal 7 4 3_Lcc_inputs" xfId="45971" xr:uid="{00000000-0005-0000-0000-0000C6B30000}"/>
    <cellStyle name="Normal 7 40" xfId="45972" xr:uid="{00000000-0005-0000-0000-0000C7B30000}"/>
    <cellStyle name="Normal 7 41" xfId="45973" xr:uid="{00000000-0005-0000-0000-0000C8B30000}"/>
    <cellStyle name="Normal 7 42" xfId="45974" xr:uid="{00000000-0005-0000-0000-0000C9B30000}"/>
    <cellStyle name="Normal 7 43" xfId="45975" xr:uid="{00000000-0005-0000-0000-0000CAB30000}"/>
    <cellStyle name="Normal 7 44" xfId="45976" xr:uid="{00000000-0005-0000-0000-0000CBB30000}"/>
    <cellStyle name="Normal 7 45" xfId="45977" xr:uid="{00000000-0005-0000-0000-0000CCB30000}"/>
    <cellStyle name="Normal 7 46" xfId="45978" xr:uid="{00000000-0005-0000-0000-0000CDB30000}"/>
    <cellStyle name="Normal 7 47" xfId="45979" xr:uid="{00000000-0005-0000-0000-0000CEB30000}"/>
    <cellStyle name="Normal 7 48" xfId="45980" xr:uid="{00000000-0005-0000-0000-0000CFB30000}"/>
    <cellStyle name="Normal 7 49" xfId="45981" xr:uid="{00000000-0005-0000-0000-0000D0B30000}"/>
    <cellStyle name="Normal 7 5" xfId="45982" xr:uid="{00000000-0005-0000-0000-0000D1B30000}"/>
    <cellStyle name="Normal 7 5 2" xfId="45983" xr:uid="{00000000-0005-0000-0000-0000D2B30000}"/>
    <cellStyle name="Normal 7 5 2 2" xfId="45984" xr:uid="{00000000-0005-0000-0000-0000D3B30000}"/>
    <cellStyle name="Normal 7 5 2 3" xfId="45985" xr:uid="{00000000-0005-0000-0000-0000D4B30000}"/>
    <cellStyle name="Normal 7 5 2 3 2" xfId="45986" xr:uid="{00000000-0005-0000-0000-0000D5B30000}"/>
    <cellStyle name="Normal 7 5 2 3 2 2" xfId="45987" xr:uid="{00000000-0005-0000-0000-0000D6B30000}"/>
    <cellStyle name="Normal 7 5 2 3 2 2 2" xfId="45988" xr:uid="{00000000-0005-0000-0000-0000D7B30000}"/>
    <cellStyle name="Normal 7 5 2 3 2 3" xfId="45989" xr:uid="{00000000-0005-0000-0000-0000D8B30000}"/>
    <cellStyle name="Normal 7 5 2 3 3" xfId="45990" xr:uid="{00000000-0005-0000-0000-0000D9B30000}"/>
    <cellStyle name="Normal 7 5 2 3 3 2" xfId="45991" xr:uid="{00000000-0005-0000-0000-0000DAB30000}"/>
    <cellStyle name="Normal 7 5 2 3 3 2 2" xfId="45992" xr:uid="{00000000-0005-0000-0000-0000DBB30000}"/>
    <cellStyle name="Normal 7 5 2 3 3 3" xfId="45993" xr:uid="{00000000-0005-0000-0000-0000DCB30000}"/>
    <cellStyle name="Normal 7 5 2 3 4" xfId="45994" xr:uid="{00000000-0005-0000-0000-0000DDB30000}"/>
    <cellStyle name="Normal 7 5 2 3 4 2" xfId="45995" xr:uid="{00000000-0005-0000-0000-0000DEB30000}"/>
    <cellStyle name="Normal 7 5 2 3 5" xfId="45996" xr:uid="{00000000-0005-0000-0000-0000DFB30000}"/>
    <cellStyle name="Normal 7 5 2 3_Lcc_inputs" xfId="45997" xr:uid="{00000000-0005-0000-0000-0000E0B30000}"/>
    <cellStyle name="Normal 7 5 2 4" xfId="45998" xr:uid="{00000000-0005-0000-0000-0000E1B30000}"/>
    <cellStyle name="Normal 7 5 2 4 2" xfId="45999" xr:uid="{00000000-0005-0000-0000-0000E2B30000}"/>
    <cellStyle name="Normal 7 5 2 4 2 2" xfId="46000" xr:uid="{00000000-0005-0000-0000-0000E3B30000}"/>
    <cellStyle name="Normal 7 5 2 4 2 3" xfId="46001" xr:uid="{00000000-0005-0000-0000-0000E4B30000}"/>
    <cellStyle name="Normal 7 5 2 4 3" xfId="46002" xr:uid="{00000000-0005-0000-0000-0000E5B30000}"/>
    <cellStyle name="Normal 7 5 2 4 4" xfId="46003" xr:uid="{00000000-0005-0000-0000-0000E6B30000}"/>
    <cellStyle name="Normal 7 5 2 4_Lcc_inputs" xfId="46004" xr:uid="{00000000-0005-0000-0000-0000E7B30000}"/>
    <cellStyle name="Normal 7 5 2 5" xfId="46005" xr:uid="{00000000-0005-0000-0000-0000E8B30000}"/>
    <cellStyle name="Normal 7 5 2 5 2" xfId="46006" xr:uid="{00000000-0005-0000-0000-0000E9B30000}"/>
    <cellStyle name="Normal 7 5 2 5 2 2" xfId="46007" xr:uid="{00000000-0005-0000-0000-0000EAB30000}"/>
    <cellStyle name="Normal 7 5 2 5 3" xfId="46008" xr:uid="{00000000-0005-0000-0000-0000EBB30000}"/>
    <cellStyle name="Normal 7 5 2 6" xfId="46009" xr:uid="{00000000-0005-0000-0000-0000ECB30000}"/>
    <cellStyle name="Normal 7 5 2 6 2" xfId="46010" xr:uid="{00000000-0005-0000-0000-0000EDB30000}"/>
    <cellStyle name="Normal 7 5 2 7" xfId="46011" xr:uid="{00000000-0005-0000-0000-0000EEB30000}"/>
    <cellStyle name="Normal 7 5 2 8" xfId="46012" xr:uid="{00000000-0005-0000-0000-0000EFB30000}"/>
    <cellStyle name="Normal 7 5 2 9" xfId="46013" xr:uid="{00000000-0005-0000-0000-0000F0B30000}"/>
    <cellStyle name="Normal 7 5 2_Lcc_inputs" xfId="46014" xr:uid="{00000000-0005-0000-0000-0000F1B30000}"/>
    <cellStyle name="Normal 7 5 3" xfId="46015" xr:uid="{00000000-0005-0000-0000-0000F2B30000}"/>
    <cellStyle name="Normal 7 5 3 2" xfId="46016" xr:uid="{00000000-0005-0000-0000-0000F3B30000}"/>
    <cellStyle name="Normal 7 5 3 2 2" xfId="46017" xr:uid="{00000000-0005-0000-0000-0000F4B30000}"/>
    <cellStyle name="Normal 7 5 3 2 2 2" xfId="46018" xr:uid="{00000000-0005-0000-0000-0000F5B30000}"/>
    <cellStyle name="Normal 7 5 3 2 2 2 2" xfId="46019" xr:uid="{00000000-0005-0000-0000-0000F6B30000}"/>
    <cellStyle name="Normal 7 5 3 2 2 3" xfId="46020" xr:uid="{00000000-0005-0000-0000-0000F7B30000}"/>
    <cellStyle name="Normal 7 5 3 2 3" xfId="46021" xr:uid="{00000000-0005-0000-0000-0000F8B30000}"/>
    <cellStyle name="Normal 7 5 3 2 3 2" xfId="46022" xr:uid="{00000000-0005-0000-0000-0000F9B30000}"/>
    <cellStyle name="Normal 7 5 3 2 3 2 2" xfId="46023" xr:uid="{00000000-0005-0000-0000-0000FAB30000}"/>
    <cellStyle name="Normal 7 5 3 2 3 3" xfId="46024" xr:uid="{00000000-0005-0000-0000-0000FBB30000}"/>
    <cellStyle name="Normal 7 5 3 2 4" xfId="46025" xr:uid="{00000000-0005-0000-0000-0000FCB30000}"/>
    <cellStyle name="Normal 7 5 3 2 4 2" xfId="46026" xr:uid="{00000000-0005-0000-0000-0000FDB30000}"/>
    <cellStyle name="Normal 7 5 3 2 5" xfId="46027" xr:uid="{00000000-0005-0000-0000-0000FEB30000}"/>
    <cellStyle name="Normal 7 5 3 2_Lcc_inputs" xfId="46028" xr:uid="{00000000-0005-0000-0000-0000FFB30000}"/>
    <cellStyle name="Normal 7 5 3 3" xfId="46029" xr:uid="{00000000-0005-0000-0000-000000B40000}"/>
    <cellStyle name="Normal 7 5 3 3 2" xfId="46030" xr:uid="{00000000-0005-0000-0000-000001B40000}"/>
    <cellStyle name="Normal 7 5 3 3 2 2" xfId="46031" xr:uid="{00000000-0005-0000-0000-000002B40000}"/>
    <cellStyle name="Normal 7 5 3 3 2 3" xfId="46032" xr:uid="{00000000-0005-0000-0000-000003B40000}"/>
    <cellStyle name="Normal 7 5 3 3 3" xfId="46033" xr:uid="{00000000-0005-0000-0000-000004B40000}"/>
    <cellStyle name="Normal 7 5 3 3 4" xfId="46034" xr:uid="{00000000-0005-0000-0000-000005B40000}"/>
    <cellStyle name="Normal 7 5 3 3_Lcc_inputs" xfId="46035" xr:uid="{00000000-0005-0000-0000-000006B40000}"/>
    <cellStyle name="Normal 7 5 3 4" xfId="46036" xr:uid="{00000000-0005-0000-0000-000007B40000}"/>
    <cellStyle name="Normal 7 5 3 4 2" xfId="46037" xr:uid="{00000000-0005-0000-0000-000008B40000}"/>
    <cellStyle name="Normal 7 5 3 4 2 2" xfId="46038" xr:uid="{00000000-0005-0000-0000-000009B40000}"/>
    <cellStyle name="Normal 7 5 3 4 3" xfId="46039" xr:uid="{00000000-0005-0000-0000-00000AB40000}"/>
    <cellStyle name="Normal 7 5 3 5" xfId="46040" xr:uid="{00000000-0005-0000-0000-00000BB40000}"/>
    <cellStyle name="Normal 7 5 3 5 2" xfId="46041" xr:uid="{00000000-0005-0000-0000-00000CB40000}"/>
    <cellStyle name="Normal 7 5 3 6" xfId="46042" xr:uid="{00000000-0005-0000-0000-00000DB40000}"/>
    <cellStyle name="Normal 7 5 3 7" xfId="46043" xr:uid="{00000000-0005-0000-0000-00000EB40000}"/>
    <cellStyle name="Normal 7 5 3 8" xfId="46044" xr:uid="{00000000-0005-0000-0000-00000FB40000}"/>
    <cellStyle name="Normal 7 5 3_Lcc_inputs" xfId="46045" xr:uid="{00000000-0005-0000-0000-000010B40000}"/>
    <cellStyle name="Normal 7 5 4" xfId="46046" xr:uid="{00000000-0005-0000-0000-000011B40000}"/>
    <cellStyle name="Normal 7 50" xfId="46047" xr:uid="{00000000-0005-0000-0000-000012B40000}"/>
    <cellStyle name="Normal 7 51" xfId="46048" xr:uid="{00000000-0005-0000-0000-000013B40000}"/>
    <cellStyle name="Normal 7 6" xfId="46049" xr:uid="{00000000-0005-0000-0000-000014B40000}"/>
    <cellStyle name="Normal 7 6 2" xfId="46050" xr:uid="{00000000-0005-0000-0000-000015B40000}"/>
    <cellStyle name="Normal 7 6 2 2" xfId="46051" xr:uid="{00000000-0005-0000-0000-000016B40000}"/>
    <cellStyle name="Normal 7 6 2 2 2" xfId="46052" xr:uid="{00000000-0005-0000-0000-000017B40000}"/>
    <cellStyle name="Normal 7 6 2 2 2 2" xfId="46053" xr:uid="{00000000-0005-0000-0000-000018B40000}"/>
    <cellStyle name="Normal 7 6 2 2 2 2 2" xfId="46054" xr:uid="{00000000-0005-0000-0000-000019B40000}"/>
    <cellStyle name="Normal 7 6 2 2 2 2 2 2" xfId="46055" xr:uid="{00000000-0005-0000-0000-00001AB40000}"/>
    <cellStyle name="Normal 7 6 2 2 2 2 3" xfId="46056" xr:uid="{00000000-0005-0000-0000-00001BB40000}"/>
    <cellStyle name="Normal 7 6 2 2 2 3" xfId="46057" xr:uid="{00000000-0005-0000-0000-00001CB40000}"/>
    <cellStyle name="Normal 7 6 2 2 2 3 2" xfId="46058" xr:uid="{00000000-0005-0000-0000-00001DB40000}"/>
    <cellStyle name="Normal 7 6 2 2 2 3 2 2" xfId="46059" xr:uid="{00000000-0005-0000-0000-00001EB40000}"/>
    <cellStyle name="Normal 7 6 2 2 2 3 3" xfId="46060" xr:uid="{00000000-0005-0000-0000-00001FB40000}"/>
    <cellStyle name="Normal 7 6 2 2 2 4" xfId="46061" xr:uid="{00000000-0005-0000-0000-000020B40000}"/>
    <cellStyle name="Normal 7 6 2 2 2 4 2" xfId="46062" xr:uid="{00000000-0005-0000-0000-000021B40000}"/>
    <cellStyle name="Normal 7 6 2 2 2 5" xfId="46063" xr:uid="{00000000-0005-0000-0000-000022B40000}"/>
    <cellStyle name="Normal 7 6 2 2 2_Lcc_inputs" xfId="46064" xr:uid="{00000000-0005-0000-0000-000023B40000}"/>
    <cellStyle name="Normal 7 6 2 2 3" xfId="46065" xr:uid="{00000000-0005-0000-0000-000024B40000}"/>
    <cellStyle name="Normal 7 6 2 2 3 2" xfId="46066" xr:uid="{00000000-0005-0000-0000-000025B40000}"/>
    <cellStyle name="Normal 7 6 2 2 3 2 2" xfId="46067" xr:uid="{00000000-0005-0000-0000-000026B40000}"/>
    <cellStyle name="Normal 7 6 2 2 3 2 3" xfId="46068" xr:uid="{00000000-0005-0000-0000-000027B40000}"/>
    <cellStyle name="Normal 7 6 2 2 3 3" xfId="46069" xr:uid="{00000000-0005-0000-0000-000028B40000}"/>
    <cellStyle name="Normal 7 6 2 2 3 4" xfId="46070" xr:uid="{00000000-0005-0000-0000-000029B40000}"/>
    <cellStyle name="Normal 7 6 2 2 3_Lcc_inputs" xfId="46071" xr:uid="{00000000-0005-0000-0000-00002AB40000}"/>
    <cellStyle name="Normal 7 6 2 2 4" xfId="46072" xr:uid="{00000000-0005-0000-0000-00002BB40000}"/>
    <cellStyle name="Normal 7 6 2 2 4 2" xfId="46073" xr:uid="{00000000-0005-0000-0000-00002CB40000}"/>
    <cellStyle name="Normal 7 6 2 2 4 2 2" xfId="46074" xr:uid="{00000000-0005-0000-0000-00002DB40000}"/>
    <cellStyle name="Normal 7 6 2 2 4 3" xfId="46075" xr:uid="{00000000-0005-0000-0000-00002EB40000}"/>
    <cellStyle name="Normal 7 6 2 2 5" xfId="46076" xr:uid="{00000000-0005-0000-0000-00002FB40000}"/>
    <cellStyle name="Normal 7 6 2 2 5 2" xfId="46077" xr:uid="{00000000-0005-0000-0000-000030B40000}"/>
    <cellStyle name="Normal 7 6 2 2 6" xfId="46078" xr:uid="{00000000-0005-0000-0000-000031B40000}"/>
    <cellStyle name="Normal 7 6 2 2 7" xfId="46079" xr:uid="{00000000-0005-0000-0000-000032B40000}"/>
    <cellStyle name="Normal 7 6 2 2 8" xfId="46080" xr:uid="{00000000-0005-0000-0000-000033B40000}"/>
    <cellStyle name="Normal 7 6 2 2_Lcc_inputs" xfId="46081" xr:uid="{00000000-0005-0000-0000-000034B40000}"/>
    <cellStyle name="Normal 7 6 2 3" xfId="46082" xr:uid="{00000000-0005-0000-0000-000035B40000}"/>
    <cellStyle name="Normal 7 6 2 3 2" xfId="46083" xr:uid="{00000000-0005-0000-0000-000036B40000}"/>
    <cellStyle name="Normal 7 6 2 3 2 2" xfId="46084" xr:uid="{00000000-0005-0000-0000-000037B40000}"/>
    <cellStyle name="Normal 7 6 2 3 2 2 2" xfId="46085" xr:uid="{00000000-0005-0000-0000-000038B40000}"/>
    <cellStyle name="Normal 7 6 2 3 2 3" xfId="46086" xr:uid="{00000000-0005-0000-0000-000039B40000}"/>
    <cellStyle name="Normal 7 6 2 3 3" xfId="46087" xr:uid="{00000000-0005-0000-0000-00003AB40000}"/>
    <cellStyle name="Normal 7 6 2 3 3 2" xfId="46088" xr:uid="{00000000-0005-0000-0000-00003BB40000}"/>
    <cellStyle name="Normal 7 6 2 3 3 2 2" xfId="46089" xr:uid="{00000000-0005-0000-0000-00003CB40000}"/>
    <cellStyle name="Normal 7 6 2 3 3 3" xfId="46090" xr:uid="{00000000-0005-0000-0000-00003DB40000}"/>
    <cellStyle name="Normal 7 6 2 3 4" xfId="46091" xr:uid="{00000000-0005-0000-0000-00003EB40000}"/>
    <cellStyle name="Normal 7 6 2 3 4 2" xfId="46092" xr:uid="{00000000-0005-0000-0000-00003FB40000}"/>
    <cellStyle name="Normal 7 6 2 3 5" xfId="46093" xr:uid="{00000000-0005-0000-0000-000040B40000}"/>
    <cellStyle name="Normal 7 6 2 3_Lcc_inputs" xfId="46094" xr:uid="{00000000-0005-0000-0000-000041B40000}"/>
    <cellStyle name="Normal 7 6 2 4" xfId="46095" xr:uid="{00000000-0005-0000-0000-000042B40000}"/>
    <cellStyle name="Normal 7 6 2 4 2" xfId="46096" xr:uid="{00000000-0005-0000-0000-000043B40000}"/>
    <cellStyle name="Normal 7 6 2 4 2 2" xfId="46097" xr:uid="{00000000-0005-0000-0000-000044B40000}"/>
    <cellStyle name="Normal 7 6 2 4 2 3" xfId="46098" xr:uid="{00000000-0005-0000-0000-000045B40000}"/>
    <cellStyle name="Normal 7 6 2 4 3" xfId="46099" xr:uid="{00000000-0005-0000-0000-000046B40000}"/>
    <cellStyle name="Normal 7 6 2 4 4" xfId="46100" xr:uid="{00000000-0005-0000-0000-000047B40000}"/>
    <cellStyle name="Normal 7 6 2 4_Lcc_inputs" xfId="46101" xr:uid="{00000000-0005-0000-0000-000048B40000}"/>
    <cellStyle name="Normal 7 6 2 5" xfId="46102" xr:uid="{00000000-0005-0000-0000-000049B40000}"/>
    <cellStyle name="Normal 7 6 2 5 2" xfId="46103" xr:uid="{00000000-0005-0000-0000-00004AB40000}"/>
    <cellStyle name="Normal 7 6 2 5 2 2" xfId="46104" xr:uid="{00000000-0005-0000-0000-00004BB40000}"/>
    <cellStyle name="Normal 7 6 2 5 3" xfId="46105" xr:uid="{00000000-0005-0000-0000-00004CB40000}"/>
    <cellStyle name="Normal 7 6 2 6" xfId="46106" xr:uid="{00000000-0005-0000-0000-00004DB40000}"/>
    <cellStyle name="Normal 7 6 2 6 2" xfId="46107" xr:uid="{00000000-0005-0000-0000-00004EB40000}"/>
    <cellStyle name="Normal 7 6 2 7" xfId="46108" xr:uid="{00000000-0005-0000-0000-00004FB40000}"/>
    <cellStyle name="Normal 7 6 2 8" xfId="46109" xr:uid="{00000000-0005-0000-0000-000050B40000}"/>
    <cellStyle name="Normal 7 6 2 9" xfId="46110" xr:uid="{00000000-0005-0000-0000-000051B40000}"/>
    <cellStyle name="Normal 7 6 2_Lcc_inputs" xfId="46111" xr:uid="{00000000-0005-0000-0000-000052B40000}"/>
    <cellStyle name="Normal 7 6 3" xfId="46112" xr:uid="{00000000-0005-0000-0000-000053B40000}"/>
    <cellStyle name="Normal 7 6 3 2" xfId="46113" xr:uid="{00000000-0005-0000-0000-000054B40000}"/>
    <cellStyle name="Normal 7 6 3 2 2" xfId="46114" xr:uid="{00000000-0005-0000-0000-000055B40000}"/>
    <cellStyle name="Normal 7 6 3 2 2 2" xfId="46115" xr:uid="{00000000-0005-0000-0000-000056B40000}"/>
    <cellStyle name="Normal 7 6 3 2 2 2 2" xfId="46116" xr:uid="{00000000-0005-0000-0000-000057B40000}"/>
    <cellStyle name="Normal 7 6 3 2 2 3" xfId="46117" xr:uid="{00000000-0005-0000-0000-000058B40000}"/>
    <cellStyle name="Normal 7 6 3 2 3" xfId="46118" xr:uid="{00000000-0005-0000-0000-000059B40000}"/>
    <cellStyle name="Normal 7 6 3 2 3 2" xfId="46119" xr:uid="{00000000-0005-0000-0000-00005AB40000}"/>
    <cellStyle name="Normal 7 6 3 2 3 2 2" xfId="46120" xr:uid="{00000000-0005-0000-0000-00005BB40000}"/>
    <cellStyle name="Normal 7 6 3 2 3 3" xfId="46121" xr:uid="{00000000-0005-0000-0000-00005CB40000}"/>
    <cellStyle name="Normal 7 6 3 2 4" xfId="46122" xr:uid="{00000000-0005-0000-0000-00005DB40000}"/>
    <cellStyle name="Normal 7 6 3 2 4 2" xfId="46123" xr:uid="{00000000-0005-0000-0000-00005EB40000}"/>
    <cellStyle name="Normal 7 6 3 2 5" xfId="46124" xr:uid="{00000000-0005-0000-0000-00005FB40000}"/>
    <cellStyle name="Normal 7 6 3 2_Lcc_inputs" xfId="46125" xr:uid="{00000000-0005-0000-0000-000060B40000}"/>
    <cellStyle name="Normal 7 6 3 3" xfId="46126" xr:uid="{00000000-0005-0000-0000-000061B40000}"/>
    <cellStyle name="Normal 7 6 3 3 2" xfId="46127" xr:uid="{00000000-0005-0000-0000-000062B40000}"/>
    <cellStyle name="Normal 7 6 3 3 2 2" xfId="46128" xr:uid="{00000000-0005-0000-0000-000063B40000}"/>
    <cellStyle name="Normal 7 6 3 3 2 3" xfId="46129" xr:uid="{00000000-0005-0000-0000-000064B40000}"/>
    <cellStyle name="Normal 7 6 3 3 3" xfId="46130" xr:uid="{00000000-0005-0000-0000-000065B40000}"/>
    <cellStyle name="Normal 7 6 3 3 4" xfId="46131" xr:uid="{00000000-0005-0000-0000-000066B40000}"/>
    <cellStyle name="Normal 7 6 3 3_Lcc_inputs" xfId="46132" xr:uid="{00000000-0005-0000-0000-000067B40000}"/>
    <cellStyle name="Normal 7 6 3 4" xfId="46133" xr:uid="{00000000-0005-0000-0000-000068B40000}"/>
    <cellStyle name="Normal 7 6 3 4 2" xfId="46134" xr:uid="{00000000-0005-0000-0000-000069B40000}"/>
    <cellStyle name="Normal 7 6 3 4 2 2" xfId="46135" xr:uid="{00000000-0005-0000-0000-00006AB40000}"/>
    <cellStyle name="Normal 7 6 3 4 3" xfId="46136" xr:uid="{00000000-0005-0000-0000-00006BB40000}"/>
    <cellStyle name="Normal 7 6 3 5" xfId="46137" xr:uid="{00000000-0005-0000-0000-00006CB40000}"/>
    <cellStyle name="Normal 7 6 3 5 2" xfId="46138" xr:uid="{00000000-0005-0000-0000-00006DB40000}"/>
    <cellStyle name="Normal 7 6 3 6" xfId="46139" xr:uid="{00000000-0005-0000-0000-00006EB40000}"/>
    <cellStyle name="Normal 7 6 3 7" xfId="46140" xr:uid="{00000000-0005-0000-0000-00006FB40000}"/>
    <cellStyle name="Normal 7 6 3 8" xfId="46141" xr:uid="{00000000-0005-0000-0000-000070B40000}"/>
    <cellStyle name="Normal 7 6 3_Lcc_inputs" xfId="46142" xr:uid="{00000000-0005-0000-0000-000071B40000}"/>
    <cellStyle name="Normal 7 6 4" xfId="46143" xr:uid="{00000000-0005-0000-0000-000072B40000}"/>
    <cellStyle name="Normal 7 6 4 2" xfId="46144" xr:uid="{00000000-0005-0000-0000-000073B40000}"/>
    <cellStyle name="Normal 7 6 4 2 2" xfId="46145" xr:uid="{00000000-0005-0000-0000-000074B40000}"/>
    <cellStyle name="Normal 7 6 4 3" xfId="46146" xr:uid="{00000000-0005-0000-0000-000075B40000}"/>
    <cellStyle name="Normal 7 6 4 3 2" xfId="46147" xr:uid="{00000000-0005-0000-0000-000076B40000}"/>
    <cellStyle name="Normal 7 6 4 3 3" xfId="46148" xr:uid="{00000000-0005-0000-0000-000077B40000}"/>
    <cellStyle name="Normal 7 6 4 4" xfId="46149" xr:uid="{00000000-0005-0000-0000-000078B40000}"/>
    <cellStyle name="Normal 7 6 4 4 2" xfId="46150" xr:uid="{00000000-0005-0000-0000-000079B40000}"/>
    <cellStyle name="Normal 7 6 4 5" xfId="46151" xr:uid="{00000000-0005-0000-0000-00007AB40000}"/>
    <cellStyle name="Normal 7 6 4_Lcc_inputs" xfId="46152" xr:uid="{00000000-0005-0000-0000-00007BB40000}"/>
    <cellStyle name="Normal 7 6 5" xfId="46153" xr:uid="{00000000-0005-0000-0000-00007CB40000}"/>
    <cellStyle name="Normal 7 6 5 2" xfId="46154" xr:uid="{00000000-0005-0000-0000-00007DB40000}"/>
    <cellStyle name="Normal 7 6 5 2 2" xfId="46155" xr:uid="{00000000-0005-0000-0000-00007EB40000}"/>
    <cellStyle name="Normal 7 6 5 2 2 2" xfId="46156" xr:uid="{00000000-0005-0000-0000-00007FB40000}"/>
    <cellStyle name="Normal 7 6 5 2 2 3" xfId="46157" xr:uid="{00000000-0005-0000-0000-000080B40000}"/>
    <cellStyle name="Normal 7 6 5 2 3" xfId="46158" xr:uid="{00000000-0005-0000-0000-000081B40000}"/>
    <cellStyle name="Normal 7 6 5 2 4" xfId="46159" xr:uid="{00000000-0005-0000-0000-000082B40000}"/>
    <cellStyle name="Normal 7 6 5 2_Lcc_inputs" xfId="46160" xr:uid="{00000000-0005-0000-0000-000083B40000}"/>
    <cellStyle name="Normal 7 6 5 3" xfId="46161" xr:uid="{00000000-0005-0000-0000-000084B40000}"/>
    <cellStyle name="Normal 7 6 5 3 2" xfId="46162" xr:uid="{00000000-0005-0000-0000-000085B40000}"/>
    <cellStyle name="Normal 7 6 5 3 2 2" xfId="46163" xr:uid="{00000000-0005-0000-0000-000086B40000}"/>
    <cellStyle name="Normal 7 6 5 3 3" xfId="46164" xr:uid="{00000000-0005-0000-0000-000087B40000}"/>
    <cellStyle name="Normal 7 6 5 4" xfId="46165" xr:uid="{00000000-0005-0000-0000-000088B40000}"/>
    <cellStyle name="Normal 7 6 5 4 2" xfId="46166" xr:uid="{00000000-0005-0000-0000-000089B40000}"/>
    <cellStyle name="Normal 7 6 5 5" xfId="46167" xr:uid="{00000000-0005-0000-0000-00008AB40000}"/>
    <cellStyle name="Normal 7 6 5 6" xfId="46168" xr:uid="{00000000-0005-0000-0000-00008BB40000}"/>
    <cellStyle name="Normal 7 6 5 7" xfId="46169" xr:uid="{00000000-0005-0000-0000-00008CB40000}"/>
    <cellStyle name="Normal 7 6 5_Lcc_inputs" xfId="46170" xr:uid="{00000000-0005-0000-0000-00008DB40000}"/>
    <cellStyle name="Normal 7 6 6" xfId="46171" xr:uid="{00000000-0005-0000-0000-00008EB40000}"/>
    <cellStyle name="Normal 7 6 7" xfId="46172" xr:uid="{00000000-0005-0000-0000-00008FB40000}"/>
    <cellStyle name="Normal 7 6 7 2" xfId="46173" xr:uid="{00000000-0005-0000-0000-000090B40000}"/>
    <cellStyle name="Normal 7 6 7 2 2" xfId="46174" xr:uid="{00000000-0005-0000-0000-000091B40000}"/>
    <cellStyle name="Normal 7 6 7 2 3" xfId="46175" xr:uid="{00000000-0005-0000-0000-000092B40000}"/>
    <cellStyle name="Normal 7 6 7 3" xfId="46176" xr:uid="{00000000-0005-0000-0000-000093B40000}"/>
    <cellStyle name="Normal 7 6 7 4" xfId="46177" xr:uid="{00000000-0005-0000-0000-000094B40000}"/>
    <cellStyle name="Normal 7 6 7_Lcc_inputs" xfId="46178" xr:uid="{00000000-0005-0000-0000-000095B40000}"/>
    <cellStyle name="Normal 7 6 8" xfId="46179" xr:uid="{00000000-0005-0000-0000-000096B40000}"/>
    <cellStyle name="Normal 7 6 8 2" xfId="46180" xr:uid="{00000000-0005-0000-0000-000097B40000}"/>
    <cellStyle name="Normal 7 6 8 2 2" xfId="46181" xr:uid="{00000000-0005-0000-0000-000098B40000}"/>
    <cellStyle name="Normal 7 6 8 3" xfId="46182" xr:uid="{00000000-0005-0000-0000-000099B40000}"/>
    <cellStyle name="Normal 7 7" xfId="46183" xr:uid="{00000000-0005-0000-0000-00009AB40000}"/>
    <cellStyle name="Normal 7 7 2" xfId="46184" xr:uid="{00000000-0005-0000-0000-00009BB40000}"/>
    <cellStyle name="Normal 7 7 2 2" xfId="46185" xr:uid="{00000000-0005-0000-0000-00009CB40000}"/>
    <cellStyle name="Normal 7 7 2 2 2" xfId="46186" xr:uid="{00000000-0005-0000-0000-00009DB40000}"/>
    <cellStyle name="Normal 7 7 2 2 2 2" xfId="46187" xr:uid="{00000000-0005-0000-0000-00009EB40000}"/>
    <cellStyle name="Normal 7 7 2 2 2 2 2" xfId="46188" xr:uid="{00000000-0005-0000-0000-00009FB40000}"/>
    <cellStyle name="Normal 7 7 2 2 2 3" xfId="46189" xr:uid="{00000000-0005-0000-0000-0000A0B40000}"/>
    <cellStyle name="Normal 7 7 2 2 3" xfId="46190" xr:uid="{00000000-0005-0000-0000-0000A1B40000}"/>
    <cellStyle name="Normal 7 7 2 2 3 2" xfId="46191" xr:uid="{00000000-0005-0000-0000-0000A2B40000}"/>
    <cellStyle name="Normal 7 7 2 2 3 2 2" xfId="46192" xr:uid="{00000000-0005-0000-0000-0000A3B40000}"/>
    <cellStyle name="Normal 7 7 2 2 3 3" xfId="46193" xr:uid="{00000000-0005-0000-0000-0000A4B40000}"/>
    <cellStyle name="Normal 7 7 2 2 4" xfId="46194" xr:uid="{00000000-0005-0000-0000-0000A5B40000}"/>
    <cellStyle name="Normal 7 7 2 2 4 2" xfId="46195" xr:uid="{00000000-0005-0000-0000-0000A6B40000}"/>
    <cellStyle name="Normal 7 7 2 2 5" xfId="46196" xr:uid="{00000000-0005-0000-0000-0000A7B40000}"/>
    <cellStyle name="Normal 7 7 2 2 6" xfId="46197" xr:uid="{00000000-0005-0000-0000-0000A8B40000}"/>
    <cellStyle name="Normal 7 7 2 2_Lcc_inputs" xfId="46198" xr:uid="{00000000-0005-0000-0000-0000A9B40000}"/>
    <cellStyle name="Normal 7 7 2 3" xfId="46199" xr:uid="{00000000-0005-0000-0000-0000AAB40000}"/>
    <cellStyle name="Normal 7 7 2 3 2" xfId="46200" xr:uid="{00000000-0005-0000-0000-0000ABB40000}"/>
    <cellStyle name="Normal 7 7 2 3 2 2" xfId="46201" xr:uid="{00000000-0005-0000-0000-0000ACB40000}"/>
    <cellStyle name="Normal 7 7 2 3 2 3" xfId="46202" xr:uid="{00000000-0005-0000-0000-0000ADB40000}"/>
    <cellStyle name="Normal 7 7 2 3 3" xfId="46203" xr:uid="{00000000-0005-0000-0000-0000AEB40000}"/>
    <cellStyle name="Normal 7 7 2 3 4" xfId="46204" xr:uid="{00000000-0005-0000-0000-0000AFB40000}"/>
    <cellStyle name="Normal 7 7 2 3_Lcc_inputs" xfId="46205" xr:uid="{00000000-0005-0000-0000-0000B0B40000}"/>
    <cellStyle name="Normal 7 7 2 4" xfId="46206" xr:uid="{00000000-0005-0000-0000-0000B1B40000}"/>
    <cellStyle name="Normal 7 7 2 4 2" xfId="46207" xr:uid="{00000000-0005-0000-0000-0000B2B40000}"/>
    <cellStyle name="Normal 7 7 2 4 2 2" xfId="46208" xr:uid="{00000000-0005-0000-0000-0000B3B40000}"/>
    <cellStyle name="Normal 7 7 2 4 3" xfId="46209" xr:uid="{00000000-0005-0000-0000-0000B4B40000}"/>
    <cellStyle name="Normal 7 7 2 5" xfId="46210" xr:uid="{00000000-0005-0000-0000-0000B5B40000}"/>
    <cellStyle name="Normal 7 7 2 5 2" xfId="46211" xr:uid="{00000000-0005-0000-0000-0000B6B40000}"/>
    <cellStyle name="Normal 7 7 2 6" xfId="46212" xr:uid="{00000000-0005-0000-0000-0000B7B40000}"/>
    <cellStyle name="Normal 7 7 2 7" xfId="46213" xr:uid="{00000000-0005-0000-0000-0000B8B40000}"/>
    <cellStyle name="Normal 7 7 2 8" xfId="46214" xr:uid="{00000000-0005-0000-0000-0000B9B40000}"/>
    <cellStyle name="Normal 7 7 2_Lcc_inputs" xfId="46215" xr:uid="{00000000-0005-0000-0000-0000BAB40000}"/>
    <cellStyle name="Normal 7 7 3" xfId="46216" xr:uid="{00000000-0005-0000-0000-0000BBB40000}"/>
    <cellStyle name="Normal 7 7 3 2" xfId="46217" xr:uid="{00000000-0005-0000-0000-0000BCB40000}"/>
    <cellStyle name="Normal 7 7 3 2 2" xfId="46218" xr:uid="{00000000-0005-0000-0000-0000BDB40000}"/>
    <cellStyle name="Normal 7 7 3 2 2 2" xfId="46219" xr:uid="{00000000-0005-0000-0000-0000BEB40000}"/>
    <cellStyle name="Normal 7 7 3 2 2 3" xfId="46220" xr:uid="{00000000-0005-0000-0000-0000BFB40000}"/>
    <cellStyle name="Normal 7 7 3 2 3" xfId="46221" xr:uid="{00000000-0005-0000-0000-0000C0B40000}"/>
    <cellStyle name="Normal 7 7 3 2 4" xfId="46222" xr:uid="{00000000-0005-0000-0000-0000C1B40000}"/>
    <cellStyle name="Normal 7 7 3 2_Lcc_inputs" xfId="46223" xr:uid="{00000000-0005-0000-0000-0000C2B40000}"/>
    <cellStyle name="Normal 7 7 3 3" xfId="46224" xr:uid="{00000000-0005-0000-0000-0000C3B40000}"/>
    <cellStyle name="Normal 7 7 3 3 2" xfId="46225" xr:uid="{00000000-0005-0000-0000-0000C4B40000}"/>
    <cellStyle name="Normal 7 7 3 3 2 2" xfId="46226" xr:uid="{00000000-0005-0000-0000-0000C5B40000}"/>
    <cellStyle name="Normal 7 7 3 3 3" xfId="46227" xr:uid="{00000000-0005-0000-0000-0000C6B40000}"/>
    <cellStyle name="Normal 7 7 3 4" xfId="46228" xr:uid="{00000000-0005-0000-0000-0000C7B40000}"/>
    <cellStyle name="Normal 7 7 3 4 2" xfId="46229" xr:uid="{00000000-0005-0000-0000-0000C8B40000}"/>
    <cellStyle name="Normal 7 7 3 5" xfId="46230" xr:uid="{00000000-0005-0000-0000-0000C9B40000}"/>
    <cellStyle name="Normal 7 7 3 6" xfId="46231" xr:uid="{00000000-0005-0000-0000-0000CAB40000}"/>
    <cellStyle name="Normal 7 7 3 7" xfId="46232" xr:uid="{00000000-0005-0000-0000-0000CBB40000}"/>
    <cellStyle name="Normal 7 7 3_Lcc_inputs" xfId="46233" xr:uid="{00000000-0005-0000-0000-0000CCB40000}"/>
    <cellStyle name="Normal 7 7 4" xfId="46234" xr:uid="{00000000-0005-0000-0000-0000CDB40000}"/>
    <cellStyle name="Normal 7 7 4 2" xfId="46235" xr:uid="{00000000-0005-0000-0000-0000CEB40000}"/>
    <cellStyle name="Normal 7 7 4 2 2" xfId="46236" xr:uid="{00000000-0005-0000-0000-0000CFB40000}"/>
    <cellStyle name="Normal 7 7 4 2 3" xfId="46237" xr:uid="{00000000-0005-0000-0000-0000D0B40000}"/>
    <cellStyle name="Normal 7 7 4 3" xfId="46238" xr:uid="{00000000-0005-0000-0000-0000D1B40000}"/>
    <cellStyle name="Normal 7 7 4 3 2" xfId="46239" xr:uid="{00000000-0005-0000-0000-0000D2B40000}"/>
    <cellStyle name="Normal 7 7 4 4" xfId="46240" xr:uid="{00000000-0005-0000-0000-0000D3B40000}"/>
    <cellStyle name="Normal 7 7 4 5" xfId="46241" xr:uid="{00000000-0005-0000-0000-0000D4B40000}"/>
    <cellStyle name="Normal 7 7 4_Lcc_inputs" xfId="46242" xr:uid="{00000000-0005-0000-0000-0000D5B40000}"/>
    <cellStyle name="Normal 7 7 5" xfId="46243" xr:uid="{00000000-0005-0000-0000-0000D6B40000}"/>
    <cellStyle name="Normal 7 7 5 2" xfId="46244" xr:uid="{00000000-0005-0000-0000-0000D7B40000}"/>
    <cellStyle name="Normal 7 7 5 2 2" xfId="46245" xr:uid="{00000000-0005-0000-0000-0000D8B40000}"/>
    <cellStyle name="Normal 7 7 5 2 3" xfId="46246" xr:uid="{00000000-0005-0000-0000-0000D9B40000}"/>
    <cellStyle name="Normal 7 7 5 3" xfId="46247" xr:uid="{00000000-0005-0000-0000-0000DAB40000}"/>
    <cellStyle name="Normal 7 7 5 4" xfId="46248" xr:uid="{00000000-0005-0000-0000-0000DBB40000}"/>
    <cellStyle name="Normal 7 7 5_Lcc_inputs" xfId="46249" xr:uid="{00000000-0005-0000-0000-0000DCB40000}"/>
    <cellStyle name="Normal 7 7 6" xfId="46250" xr:uid="{00000000-0005-0000-0000-0000DDB40000}"/>
    <cellStyle name="Normal 7 7 6 2" xfId="46251" xr:uid="{00000000-0005-0000-0000-0000DEB40000}"/>
    <cellStyle name="Normal 7 7 6 3" xfId="46252" xr:uid="{00000000-0005-0000-0000-0000DFB40000}"/>
    <cellStyle name="Normal 7 7 7" xfId="46253" xr:uid="{00000000-0005-0000-0000-0000E0B40000}"/>
    <cellStyle name="Normal 7 7 7 2" xfId="46254" xr:uid="{00000000-0005-0000-0000-0000E1B40000}"/>
    <cellStyle name="Normal 7 7 8" xfId="46255" xr:uid="{00000000-0005-0000-0000-0000E2B40000}"/>
    <cellStyle name="Normal 7 7 9" xfId="46256" xr:uid="{00000000-0005-0000-0000-0000E3B40000}"/>
    <cellStyle name="Normal 7 7_Lcc_inputs" xfId="46257" xr:uid="{00000000-0005-0000-0000-0000E4B40000}"/>
    <cellStyle name="Normal 7 8" xfId="46258" xr:uid="{00000000-0005-0000-0000-0000E5B40000}"/>
    <cellStyle name="Normal 7 8 2" xfId="46259" xr:uid="{00000000-0005-0000-0000-0000E6B40000}"/>
    <cellStyle name="Normal 7 8 2 2" xfId="46260" xr:uid="{00000000-0005-0000-0000-0000E7B40000}"/>
    <cellStyle name="Normal 7 8 2 2 2" xfId="46261" xr:uid="{00000000-0005-0000-0000-0000E8B40000}"/>
    <cellStyle name="Normal 7 8 2 2 2 2" xfId="46262" xr:uid="{00000000-0005-0000-0000-0000E9B40000}"/>
    <cellStyle name="Normal 7 8 2 2 2 2 2" xfId="46263" xr:uid="{00000000-0005-0000-0000-0000EAB40000}"/>
    <cellStyle name="Normal 7 8 2 2 2 3" xfId="46264" xr:uid="{00000000-0005-0000-0000-0000EBB40000}"/>
    <cellStyle name="Normal 7 8 2 2 3" xfId="46265" xr:uid="{00000000-0005-0000-0000-0000ECB40000}"/>
    <cellStyle name="Normal 7 8 2 2 3 2" xfId="46266" xr:uid="{00000000-0005-0000-0000-0000EDB40000}"/>
    <cellStyle name="Normal 7 8 2 2 3 2 2" xfId="46267" xr:uid="{00000000-0005-0000-0000-0000EEB40000}"/>
    <cellStyle name="Normal 7 8 2 2 3 3" xfId="46268" xr:uid="{00000000-0005-0000-0000-0000EFB40000}"/>
    <cellStyle name="Normal 7 8 2 2 4" xfId="46269" xr:uid="{00000000-0005-0000-0000-0000F0B40000}"/>
    <cellStyle name="Normal 7 8 2 2 4 2" xfId="46270" xr:uid="{00000000-0005-0000-0000-0000F1B40000}"/>
    <cellStyle name="Normal 7 8 2 2 5" xfId="46271" xr:uid="{00000000-0005-0000-0000-0000F2B40000}"/>
    <cellStyle name="Normal 7 8 2 2 6" xfId="46272" xr:uid="{00000000-0005-0000-0000-0000F3B40000}"/>
    <cellStyle name="Normal 7 8 2 2_Lcc_inputs" xfId="46273" xr:uid="{00000000-0005-0000-0000-0000F4B40000}"/>
    <cellStyle name="Normal 7 8 2 3" xfId="46274" xr:uid="{00000000-0005-0000-0000-0000F5B40000}"/>
    <cellStyle name="Normal 7 8 2 3 2" xfId="46275" xr:uid="{00000000-0005-0000-0000-0000F6B40000}"/>
    <cellStyle name="Normal 7 8 2 3 2 2" xfId="46276" xr:uid="{00000000-0005-0000-0000-0000F7B40000}"/>
    <cellStyle name="Normal 7 8 2 3 2 3" xfId="46277" xr:uid="{00000000-0005-0000-0000-0000F8B40000}"/>
    <cellStyle name="Normal 7 8 2 3 3" xfId="46278" xr:uid="{00000000-0005-0000-0000-0000F9B40000}"/>
    <cellStyle name="Normal 7 8 2 3 4" xfId="46279" xr:uid="{00000000-0005-0000-0000-0000FAB40000}"/>
    <cellStyle name="Normal 7 8 2 3_Lcc_inputs" xfId="46280" xr:uid="{00000000-0005-0000-0000-0000FBB40000}"/>
    <cellStyle name="Normal 7 8 2 4" xfId="46281" xr:uid="{00000000-0005-0000-0000-0000FCB40000}"/>
    <cellStyle name="Normal 7 8 2 4 2" xfId="46282" xr:uid="{00000000-0005-0000-0000-0000FDB40000}"/>
    <cellStyle name="Normal 7 8 2 4 2 2" xfId="46283" xr:uid="{00000000-0005-0000-0000-0000FEB40000}"/>
    <cellStyle name="Normal 7 8 2 4 3" xfId="46284" xr:uid="{00000000-0005-0000-0000-0000FFB40000}"/>
    <cellStyle name="Normal 7 8 2 5" xfId="46285" xr:uid="{00000000-0005-0000-0000-000000B50000}"/>
    <cellStyle name="Normal 7 8 2 5 2" xfId="46286" xr:uid="{00000000-0005-0000-0000-000001B50000}"/>
    <cellStyle name="Normal 7 8 2 6" xfId="46287" xr:uid="{00000000-0005-0000-0000-000002B50000}"/>
    <cellStyle name="Normal 7 8 2 7" xfId="46288" xr:uid="{00000000-0005-0000-0000-000003B50000}"/>
    <cellStyle name="Normal 7 8 2 8" xfId="46289" xr:uid="{00000000-0005-0000-0000-000004B50000}"/>
    <cellStyle name="Normal 7 8 2_Lcc_inputs" xfId="46290" xr:uid="{00000000-0005-0000-0000-000005B50000}"/>
    <cellStyle name="Normal 7 8 3" xfId="46291" xr:uid="{00000000-0005-0000-0000-000006B50000}"/>
    <cellStyle name="Normal 7 8 3 2" xfId="46292" xr:uid="{00000000-0005-0000-0000-000007B50000}"/>
    <cellStyle name="Normal 7 8 3 2 2" xfId="46293" xr:uid="{00000000-0005-0000-0000-000008B50000}"/>
    <cellStyle name="Normal 7 8 3 2 2 2" xfId="46294" xr:uid="{00000000-0005-0000-0000-000009B50000}"/>
    <cellStyle name="Normal 7 8 3 2 3" xfId="46295" xr:uid="{00000000-0005-0000-0000-00000AB50000}"/>
    <cellStyle name="Normal 7 8 3 3" xfId="46296" xr:uid="{00000000-0005-0000-0000-00000BB50000}"/>
    <cellStyle name="Normal 7 8 3 3 2" xfId="46297" xr:uid="{00000000-0005-0000-0000-00000CB50000}"/>
    <cellStyle name="Normal 7 8 3 3 2 2" xfId="46298" xr:uid="{00000000-0005-0000-0000-00000DB50000}"/>
    <cellStyle name="Normal 7 8 3 3 3" xfId="46299" xr:uid="{00000000-0005-0000-0000-00000EB50000}"/>
    <cellStyle name="Normal 7 8 3 4" xfId="46300" xr:uid="{00000000-0005-0000-0000-00000FB50000}"/>
    <cellStyle name="Normal 7 8 3 4 2" xfId="46301" xr:uid="{00000000-0005-0000-0000-000010B50000}"/>
    <cellStyle name="Normal 7 8 3 5" xfId="46302" xr:uid="{00000000-0005-0000-0000-000011B50000}"/>
    <cellStyle name="Normal 7 8 3 6" xfId="46303" xr:uid="{00000000-0005-0000-0000-000012B50000}"/>
    <cellStyle name="Normal 7 8 3_Lcc_inputs" xfId="46304" xr:uid="{00000000-0005-0000-0000-000013B50000}"/>
    <cellStyle name="Normal 7 8 4" xfId="46305" xr:uid="{00000000-0005-0000-0000-000014B50000}"/>
    <cellStyle name="Normal 7 8 4 2" xfId="46306" xr:uid="{00000000-0005-0000-0000-000015B50000}"/>
    <cellStyle name="Normal 7 8 4 2 2" xfId="46307" xr:uid="{00000000-0005-0000-0000-000016B50000}"/>
    <cellStyle name="Normal 7 8 4 2 3" xfId="46308" xr:uid="{00000000-0005-0000-0000-000017B50000}"/>
    <cellStyle name="Normal 7 8 4 3" xfId="46309" xr:uid="{00000000-0005-0000-0000-000018B50000}"/>
    <cellStyle name="Normal 7 8 4 4" xfId="46310" xr:uid="{00000000-0005-0000-0000-000019B50000}"/>
    <cellStyle name="Normal 7 8 4_Lcc_inputs" xfId="46311" xr:uid="{00000000-0005-0000-0000-00001AB50000}"/>
    <cellStyle name="Normal 7 8 5" xfId="46312" xr:uid="{00000000-0005-0000-0000-00001BB50000}"/>
    <cellStyle name="Normal 7 8 5 2" xfId="46313" xr:uid="{00000000-0005-0000-0000-00001CB50000}"/>
    <cellStyle name="Normal 7 8 5 2 2" xfId="46314" xr:uid="{00000000-0005-0000-0000-00001DB50000}"/>
    <cellStyle name="Normal 7 8 5 3" xfId="46315" xr:uid="{00000000-0005-0000-0000-00001EB50000}"/>
    <cellStyle name="Normal 7 8 6" xfId="46316" xr:uid="{00000000-0005-0000-0000-00001FB50000}"/>
    <cellStyle name="Normal 7 8 6 2" xfId="46317" xr:uid="{00000000-0005-0000-0000-000020B50000}"/>
    <cellStyle name="Normal 7 8 7" xfId="46318" xr:uid="{00000000-0005-0000-0000-000021B50000}"/>
    <cellStyle name="Normal 7 8 8" xfId="46319" xr:uid="{00000000-0005-0000-0000-000022B50000}"/>
    <cellStyle name="Normal 7 8 9" xfId="46320" xr:uid="{00000000-0005-0000-0000-000023B50000}"/>
    <cellStyle name="Normal 7 8_Lcc_inputs" xfId="46321" xr:uid="{00000000-0005-0000-0000-000024B50000}"/>
    <cellStyle name="Normal 7 9" xfId="46322" xr:uid="{00000000-0005-0000-0000-000025B50000}"/>
    <cellStyle name="Normal 7 9 2" xfId="46323" xr:uid="{00000000-0005-0000-0000-000026B50000}"/>
    <cellStyle name="Normal 7 9 2 2" xfId="46324" xr:uid="{00000000-0005-0000-0000-000027B50000}"/>
    <cellStyle name="Normal 7 9 2 2 2" xfId="46325" xr:uid="{00000000-0005-0000-0000-000028B50000}"/>
    <cellStyle name="Normal 7 9 2 2 2 2" xfId="46326" xr:uid="{00000000-0005-0000-0000-000029B50000}"/>
    <cellStyle name="Normal 7 9 2 2 3" xfId="46327" xr:uid="{00000000-0005-0000-0000-00002AB50000}"/>
    <cellStyle name="Normal 7 9 2 2 4" xfId="46328" xr:uid="{00000000-0005-0000-0000-00002BB50000}"/>
    <cellStyle name="Normal 7 9 2 3" xfId="46329" xr:uid="{00000000-0005-0000-0000-00002CB50000}"/>
    <cellStyle name="Normal 7 9 2 3 2" xfId="46330" xr:uid="{00000000-0005-0000-0000-00002DB50000}"/>
    <cellStyle name="Normal 7 9 2 3 2 2" xfId="46331" xr:uid="{00000000-0005-0000-0000-00002EB50000}"/>
    <cellStyle name="Normal 7 9 2 3 3" xfId="46332" xr:uid="{00000000-0005-0000-0000-00002FB50000}"/>
    <cellStyle name="Normal 7 9 2 4" xfId="46333" xr:uid="{00000000-0005-0000-0000-000030B50000}"/>
    <cellStyle name="Normal 7 9 2 4 2" xfId="46334" xr:uid="{00000000-0005-0000-0000-000031B50000}"/>
    <cellStyle name="Normal 7 9 2 5" xfId="46335" xr:uid="{00000000-0005-0000-0000-000032B50000}"/>
    <cellStyle name="Normal 7 9 2 6" xfId="46336" xr:uid="{00000000-0005-0000-0000-000033B50000}"/>
    <cellStyle name="Normal 7 9 2_Lcc_inputs" xfId="46337" xr:uid="{00000000-0005-0000-0000-000034B50000}"/>
    <cellStyle name="Normal 7 9 3" xfId="46338" xr:uid="{00000000-0005-0000-0000-000035B50000}"/>
    <cellStyle name="Normal 7 9 3 2" xfId="46339" xr:uid="{00000000-0005-0000-0000-000036B50000}"/>
    <cellStyle name="Normal 7 9 3 2 2" xfId="46340" xr:uid="{00000000-0005-0000-0000-000037B50000}"/>
    <cellStyle name="Normal 7 9 3 2 3" xfId="46341" xr:uid="{00000000-0005-0000-0000-000038B50000}"/>
    <cellStyle name="Normal 7 9 3 3" xfId="46342" xr:uid="{00000000-0005-0000-0000-000039B50000}"/>
    <cellStyle name="Normal 7 9 3 4" xfId="46343" xr:uid="{00000000-0005-0000-0000-00003AB50000}"/>
    <cellStyle name="Normal 7 9 3_Lcc_inputs" xfId="46344" xr:uid="{00000000-0005-0000-0000-00003BB50000}"/>
    <cellStyle name="Normal 7 9 4" xfId="46345" xr:uid="{00000000-0005-0000-0000-00003CB50000}"/>
    <cellStyle name="Normal 7 9 4 2" xfId="46346" xr:uid="{00000000-0005-0000-0000-00003DB50000}"/>
    <cellStyle name="Normal 7 9 4 2 2" xfId="46347" xr:uid="{00000000-0005-0000-0000-00003EB50000}"/>
    <cellStyle name="Normal 7 9 4 3" xfId="46348" xr:uid="{00000000-0005-0000-0000-00003FB50000}"/>
    <cellStyle name="Normal 7 9 5" xfId="46349" xr:uid="{00000000-0005-0000-0000-000040B50000}"/>
    <cellStyle name="Normal 7 9 5 2" xfId="46350" xr:uid="{00000000-0005-0000-0000-000041B50000}"/>
    <cellStyle name="Normal 7 9 6" xfId="46351" xr:uid="{00000000-0005-0000-0000-000042B50000}"/>
    <cellStyle name="Normal 7 9 7" xfId="46352" xr:uid="{00000000-0005-0000-0000-000043B50000}"/>
    <cellStyle name="Normal 7 9 8" xfId="46353" xr:uid="{00000000-0005-0000-0000-000044B50000}"/>
    <cellStyle name="Normal 7 9_Lcc_inputs" xfId="46354" xr:uid="{00000000-0005-0000-0000-000045B50000}"/>
    <cellStyle name="Normal 7_Lcc_inputs" xfId="46355" xr:uid="{00000000-0005-0000-0000-000046B50000}"/>
    <cellStyle name="Normal 70" xfId="46356" xr:uid="{00000000-0005-0000-0000-000047B50000}"/>
    <cellStyle name="Normal 70 10" xfId="46357" xr:uid="{00000000-0005-0000-0000-000048B50000}"/>
    <cellStyle name="Normal 70 10 2" xfId="46358" xr:uid="{00000000-0005-0000-0000-000049B50000}"/>
    <cellStyle name="Normal 70 10 2 2" xfId="46359" xr:uid="{00000000-0005-0000-0000-00004AB50000}"/>
    <cellStyle name="Normal 70 10 2 2 2" xfId="46360" xr:uid="{00000000-0005-0000-0000-00004BB50000}"/>
    <cellStyle name="Normal 70 10 2 2 3" xfId="46361" xr:uid="{00000000-0005-0000-0000-00004CB50000}"/>
    <cellStyle name="Normal 70 10 2 3" xfId="46362" xr:uid="{00000000-0005-0000-0000-00004DB50000}"/>
    <cellStyle name="Normal 70 10 2 4" xfId="46363" xr:uid="{00000000-0005-0000-0000-00004EB50000}"/>
    <cellStyle name="Normal 70 10 2_Lcc_inputs" xfId="46364" xr:uid="{00000000-0005-0000-0000-00004FB50000}"/>
    <cellStyle name="Normal 70 10 3" xfId="46365" xr:uid="{00000000-0005-0000-0000-000050B50000}"/>
    <cellStyle name="Normal 70 10 3 2" xfId="46366" xr:uid="{00000000-0005-0000-0000-000051B50000}"/>
    <cellStyle name="Normal 70 10 3 2 2" xfId="46367" xr:uid="{00000000-0005-0000-0000-000052B50000}"/>
    <cellStyle name="Normal 70 10 3 3" xfId="46368" xr:uid="{00000000-0005-0000-0000-000053B50000}"/>
    <cellStyle name="Normal 70 10 4" xfId="46369" xr:uid="{00000000-0005-0000-0000-000054B50000}"/>
    <cellStyle name="Normal 70 10 4 2" xfId="46370" xr:uid="{00000000-0005-0000-0000-000055B50000}"/>
    <cellStyle name="Normal 70 10 5" xfId="46371" xr:uid="{00000000-0005-0000-0000-000056B50000}"/>
    <cellStyle name="Normal 70 10 6" xfId="46372" xr:uid="{00000000-0005-0000-0000-000057B50000}"/>
    <cellStyle name="Normal 70 10 7" xfId="46373" xr:uid="{00000000-0005-0000-0000-000058B50000}"/>
    <cellStyle name="Normal 70 10_Lcc_inputs" xfId="46374" xr:uid="{00000000-0005-0000-0000-000059B50000}"/>
    <cellStyle name="Normal 70 11" xfId="46375" xr:uid="{00000000-0005-0000-0000-00005AB50000}"/>
    <cellStyle name="Normal 70 11 2" xfId="46376" xr:uid="{00000000-0005-0000-0000-00005BB50000}"/>
    <cellStyle name="Normal 70 11 2 2" xfId="46377" xr:uid="{00000000-0005-0000-0000-00005CB50000}"/>
    <cellStyle name="Normal 70 11 2 3" xfId="46378" xr:uid="{00000000-0005-0000-0000-00005DB50000}"/>
    <cellStyle name="Normal 70 11 3" xfId="46379" xr:uid="{00000000-0005-0000-0000-00005EB50000}"/>
    <cellStyle name="Normal 70 11 3 2" xfId="46380" xr:uid="{00000000-0005-0000-0000-00005FB50000}"/>
    <cellStyle name="Normal 70 11 4" xfId="46381" xr:uid="{00000000-0005-0000-0000-000060B50000}"/>
    <cellStyle name="Normal 70 11 5" xfId="46382" xr:uid="{00000000-0005-0000-0000-000061B50000}"/>
    <cellStyle name="Normal 70 11_Lcc_inputs" xfId="46383" xr:uid="{00000000-0005-0000-0000-000062B50000}"/>
    <cellStyle name="Normal 70 12" xfId="46384" xr:uid="{00000000-0005-0000-0000-000063B50000}"/>
    <cellStyle name="Normal 70 12 2" xfId="46385" xr:uid="{00000000-0005-0000-0000-000064B50000}"/>
    <cellStyle name="Normal 70 12 2 2" xfId="46386" xr:uid="{00000000-0005-0000-0000-000065B50000}"/>
    <cellStyle name="Normal 70 12 2 3" xfId="46387" xr:uid="{00000000-0005-0000-0000-000066B50000}"/>
    <cellStyle name="Normal 70 12 3" xfId="46388" xr:uid="{00000000-0005-0000-0000-000067B50000}"/>
    <cellStyle name="Normal 70 12 4" xfId="46389" xr:uid="{00000000-0005-0000-0000-000068B50000}"/>
    <cellStyle name="Normal 70 12_Lcc_inputs" xfId="46390" xr:uid="{00000000-0005-0000-0000-000069B50000}"/>
    <cellStyle name="Normal 70 13" xfId="46391" xr:uid="{00000000-0005-0000-0000-00006AB50000}"/>
    <cellStyle name="Normal 70 13 2" xfId="46392" xr:uid="{00000000-0005-0000-0000-00006BB50000}"/>
    <cellStyle name="Normal 70 13 3" xfId="46393" xr:uid="{00000000-0005-0000-0000-00006CB50000}"/>
    <cellStyle name="Normal 70 14" xfId="46394" xr:uid="{00000000-0005-0000-0000-00006DB50000}"/>
    <cellStyle name="Normal 70 14 2" xfId="46395" xr:uid="{00000000-0005-0000-0000-00006EB50000}"/>
    <cellStyle name="Normal 70 15" xfId="46396" xr:uid="{00000000-0005-0000-0000-00006FB50000}"/>
    <cellStyle name="Normal 70 16" xfId="46397" xr:uid="{00000000-0005-0000-0000-000070B50000}"/>
    <cellStyle name="Normal 70 2" xfId="46398" xr:uid="{00000000-0005-0000-0000-000071B50000}"/>
    <cellStyle name="Normal 70 2 10" xfId="46399" xr:uid="{00000000-0005-0000-0000-000072B50000}"/>
    <cellStyle name="Normal 70 2 2" xfId="46400" xr:uid="{00000000-0005-0000-0000-000073B50000}"/>
    <cellStyle name="Normal 70 2 2 2" xfId="46401" xr:uid="{00000000-0005-0000-0000-000074B50000}"/>
    <cellStyle name="Normal 70 2 2 2 2" xfId="46402" xr:uid="{00000000-0005-0000-0000-000075B50000}"/>
    <cellStyle name="Normal 70 2 2 2 2 2" xfId="46403" xr:uid="{00000000-0005-0000-0000-000076B50000}"/>
    <cellStyle name="Normal 70 2 2 2 2 2 2" xfId="46404" xr:uid="{00000000-0005-0000-0000-000077B50000}"/>
    <cellStyle name="Normal 70 2 2 2 2 3" xfId="46405" xr:uid="{00000000-0005-0000-0000-000078B50000}"/>
    <cellStyle name="Normal 70 2 2 2 3" xfId="46406" xr:uid="{00000000-0005-0000-0000-000079B50000}"/>
    <cellStyle name="Normal 70 2 2 2 3 2" xfId="46407" xr:uid="{00000000-0005-0000-0000-00007AB50000}"/>
    <cellStyle name="Normal 70 2 2 2 3 2 2" xfId="46408" xr:uid="{00000000-0005-0000-0000-00007BB50000}"/>
    <cellStyle name="Normal 70 2 2 2 3 3" xfId="46409" xr:uid="{00000000-0005-0000-0000-00007CB50000}"/>
    <cellStyle name="Normal 70 2 2 2 4" xfId="46410" xr:uid="{00000000-0005-0000-0000-00007DB50000}"/>
    <cellStyle name="Normal 70 2 2 2 4 2" xfId="46411" xr:uid="{00000000-0005-0000-0000-00007EB50000}"/>
    <cellStyle name="Normal 70 2 2 2 5" xfId="46412" xr:uid="{00000000-0005-0000-0000-00007FB50000}"/>
    <cellStyle name="Normal 70 2 2 2_Lcc_inputs" xfId="46413" xr:uid="{00000000-0005-0000-0000-000080B50000}"/>
    <cellStyle name="Normal 70 2 2 3" xfId="46414" xr:uid="{00000000-0005-0000-0000-000081B50000}"/>
    <cellStyle name="Normal 70 2 2 3 2" xfId="46415" xr:uid="{00000000-0005-0000-0000-000082B50000}"/>
    <cellStyle name="Normal 70 2 2 3 2 2" xfId="46416" xr:uid="{00000000-0005-0000-0000-000083B50000}"/>
    <cellStyle name="Normal 70 2 2 3 2 3" xfId="46417" xr:uid="{00000000-0005-0000-0000-000084B50000}"/>
    <cellStyle name="Normal 70 2 2 3 3" xfId="46418" xr:uid="{00000000-0005-0000-0000-000085B50000}"/>
    <cellStyle name="Normal 70 2 2 3 4" xfId="46419" xr:uid="{00000000-0005-0000-0000-000086B50000}"/>
    <cellStyle name="Normal 70 2 2 3_Lcc_inputs" xfId="46420" xr:uid="{00000000-0005-0000-0000-000087B50000}"/>
    <cellStyle name="Normal 70 2 2 4" xfId="46421" xr:uid="{00000000-0005-0000-0000-000088B50000}"/>
    <cellStyle name="Normal 70 2 2 4 2" xfId="46422" xr:uid="{00000000-0005-0000-0000-000089B50000}"/>
    <cellStyle name="Normal 70 2 2 4 2 2" xfId="46423" xr:uid="{00000000-0005-0000-0000-00008AB50000}"/>
    <cellStyle name="Normal 70 2 2 4 3" xfId="46424" xr:uid="{00000000-0005-0000-0000-00008BB50000}"/>
    <cellStyle name="Normal 70 2 2 5" xfId="46425" xr:uid="{00000000-0005-0000-0000-00008CB50000}"/>
    <cellStyle name="Normal 70 2 2 5 2" xfId="46426" xr:uid="{00000000-0005-0000-0000-00008DB50000}"/>
    <cellStyle name="Normal 70 2 2 6" xfId="46427" xr:uid="{00000000-0005-0000-0000-00008EB50000}"/>
    <cellStyle name="Normal 70 2 2 7" xfId="46428" xr:uid="{00000000-0005-0000-0000-00008FB50000}"/>
    <cellStyle name="Normal 70 2 2 8" xfId="46429" xr:uid="{00000000-0005-0000-0000-000090B50000}"/>
    <cellStyle name="Normal 70 2 2_Lcc_inputs" xfId="46430" xr:uid="{00000000-0005-0000-0000-000091B50000}"/>
    <cellStyle name="Normal 70 2 3" xfId="46431" xr:uid="{00000000-0005-0000-0000-000092B50000}"/>
    <cellStyle name="Normal 70 2 3 2" xfId="46432" xr:uid="{00000000-0005-0000-0000-000093B50000}"/>
    <cellStyle name="Normal 70 2 3 2 2" xfId="46433" xr:uid="{00000000-0005-0000-0000-000094B50000}"/>
    <cellStyle name="Normal 70 2 3 2 2 2" xfId="46434" xr:uid="{00000000-0005-0000-0000-000095B50000}"/>
    <cellStyle name="Normal 70 2 3 2 2 3" xfId="46435" xr:uid="{00000000-0005-0000-0000-000096B50000}"/>
    <cellStyle name="Normal 70 2 3 2 3" xfId="46436" xr:uid="{00000000-0005-0000-0000-000097B50000}"/>
    <cellStyle name="Normal 70 2 3 2 4" xfId="46437" xr:uid="{00000000-0005-0000-0000-000098B50000}"/>
    <cellStyle name="Normal 70 2 3 2_Lcc_inputs" xfId="46438" xr:uid="{00000000-0005-0000-0000-000099B50000}"/>
    <cellStyle name="Normal 70 2 3 3" xfId="46439" xr:uid="{00000000-0005-0000-0000-00009AB50000}"/>
    <cellStyle name="Normal 70 2 3 3 2" xfId="46440" xr:uid="{00000000-0005-0000-0000-00009BB50000}"/>
    <cellStyle name="Normal 70 2 3 3 2 2" xfId="46441" xr:uid="{00000000-0005-0000-0000-00009CB50000}"/>
    <cellStyle name="Normal 70 2 3 3 3" xfId="46442" xr:uid="{00000000-0005-0000-0000-00009DB50000}"/>
    <cellStyle name="Normal 70 2 3 4" xfId="46443" xr:uid="{00000000-0005-0000-0000-00009EB50000}"/>
    <cellStyle name="Normal 70 2 3 4 2" xfId="46444" xr:uid="{00000000-0005-0000-0000-00009FB50000}"/>
    <cellStyle name="Normal 70 2 3 5" xfId="46445" xr:uid="{00000000-0005-0000-0000-0000A0B50000}"/>
    <cellStyle name="Normal 70 2 3 6" xfId="46446" xr:uid="{00000000-0005-0000-0000-0000A1B50000}"/>
    <cellStyle name="Normal 70 2 3 7" xfId="46447" xr:uid="{00000000-0005-0000-0000-0000A2B50000}"/>
    <cellStyle name="Normal 70 2 3_Lcc_inputs" xfId="46448" xr:uid="{00000000-0005-0000-0000-0000A3B50000}"/>
    <cellStyle name="Normal 70 2 4" xfId="46449" xr:uid="{00000000-0005-0000-0000-0000A4B50000}"/>
    <cellStyle name="Normal 70 2 4 2" xfId="46450" xr:uid="{00000000-0005-0000-0000-0000A5B50000}"/>
    <cellStyle name="Normal 70 2 4 2 2" xfId="46451" xr:uid="{00000000-0005-0000-0000-0000A6B50000}"/>
    <cellStyle name="Normal 70 2 4 2 3" xfId="46452" xr:uid="{00000000-0005-0000-0000-0000A7B50000}"/>
    <cellStyle name="Normal 70 2 4 3" xfId="46453" xr:uid="{00000000-0005-0000-0000-0000A8B50000}"/>
    <cellStyle name="Normal 70 2 4 3 2" xfId="46454" xr:uid="{00000000-0005-0000-0000-0000A9B50000}"/>
    <cellStyle name="Normal 70 2 4 4" xfId="46455" xr:uid="{00000000-0005-0000-0000-0000AAB50000}"/>
    <cellStyle name="Normal 70 2 4 5" xfId="46456" xr:uid="{00000000-0005-0000-0000-0000ABB50000}"/>
    <cellStyle name="Normal 70 2 4_Lcc_inputs" xfId="46457" xr:uid="{00000000-0005-0000-0000-0000ACB50000}"/>
    <cellStyle name="Normal 70 2 5" xfId="46458" xr:uid="{00000000-0005-0000-0000-0000ADB50000}"/>
    <cellStyle name="Normal 70 2 5 2" xfId="46459" xr:uid="{00000000-0005-0000-0000-0000AEB50000}"/>
    <cellStyle name="Normal 70 2 5 2 2" xfId="46460" xr:uid="{00000000-0005-0000-0000-0000AFB50000}"/>
    <cellStyle name="Normal 70 2 5 2 3" xfId="46461" xr:uid="{00000000-0005-0000-0000-0000B0B50000}"/>
    <cellStyle name="Normal 70 2 5 3" xfId="46462" xr:uid="{00000000-0005-0000-0000-0000B1B50000}"/>
    <cellStyle name="Normal 70 2 5 3 2" xfId="46463" xr:uid="{00000000-0005-0000-0000-0000B2B50000}"/>
    <cellStyle name="Normal 70 2 5 4" xfId="46464" xr:uid="{00000000-0005-0000-0000-0000B3B50000}"/>
    <cellStyle name="Normal 70 2 5 5" xfId="46465" xr:uid="{00000000-0005-0000-0000-0000B4B50000}"/>
    <cellStyle name="Normal 70 2 5_Lcc_inputs" xfId="46466" xr:uid="{00000000-0005-0000-0000-0000B5B50000}"/>
    <cellStyle name="Normal 70 2 6" xfId="46467" xr:uid="{00000000-0005-0000-0000-0000B6B50000}"/>
    <cellStyle name="Normal 70 2 6 2" xfId="46468" xr:uid="{00000000-0005-0000-0000-0000B7B50000}"/>
    <cellStyle name="Normal 70 2 6 2 2" xfId="46469" xr:uid="{00000000-0005-0000-0000-0000B8B50000}"/>
    <cellStyle name="Normal 70 2 6 3" xfId="46470" xr:uid="{00000000-0005-0000-0000-0000B9B50000}"/>
    <cellStyle name="Normal 70 2 6 4" xfId="46471" xr:uid="{00000000-0005-0000-0000-0000BAB50000}"/>
    <cellStyle name="Normal 70 2 6_Lcc_inputs" xfId="46472" xr:uid="{00000000-0005-0000-0000-0000BBB50000}"/>
    <cellStyle name="Normal 70 2 7" xfId="46473" xr:uid="{00000000-0005-0000-0000-0000BCB50000}"/>
    <cellStyle name="Normal 70 2 7 2" xfId="46474" xr:uid="{00000000-0005-0000-0000-0000BDB50000}"/>
    <cellStyle name="Normal 70 2 7 3" xfId="46475" xr:uid="{00000000-0005-0000-0000-0000BEB50000}"/>
    <cellStyle name="Normal 70 2 8" xfId="46476" xr:uid="{00000000-0005-0000-0000-0000BFB50000}"/>
    <cellStyle name="Normal 70 2 8 2" xfId="46477" xr:uid="{00000000-0005-0000-0000-0000C0B50000}"/>
    <cellStyle name="Normal 70 2 9" xfId="46478" xr:uid="{00000000-0005-0000-0000-0000C1B50000}"/>
    <cellStyle name="Normal 70 2_Lcc_inputs" xfId="46479" xr:uid="{00000000-0005-0000-0000-0000C2B50000}"/>
    <cellStyle name="Normal 70 3" xfId="46480" xr:uid="{00000000-0005-0000-0000-0000C3B50000}"/>
    <cellStyle name="Normal 70 3 2" xfId="46481" xr:uid="{00000000-0005-0000-0000-0000C4B50000}"/>
    <cellStyle name="Normal 70 3 2 2" xfId="46482" xr:uid="{00000000-0005-0000-0000-0000C5B50000}"/>
    <cellStyle name="Normal 70 3 2 2 2" xfId="46483" xr:uid="{00000000-0005-0000-0000-0000C6B50000}"/>
    <cellStyle name="Normal 70 3 2 2 2 2" xfId="46484" xr:uid="{00000000-0005-0000-0000-0000C7B50000}"/>
    <cellStyle name="Normal 70 3 2 2 2 2 2" xfId="46485" xr:uid="{00000000-0005-0000-0000-0000C8B50000}"/>
    <cellStyle name="Normal 70 3 2 2 2 3" xfId="46486" xr:uid="{00000000-0005-0000-0000-0000C9B50000}"/>
    <cellStyle name="Normal 70 3 2 2 3" xfId="46487" xr:uid="{00000000-0005-0000-0000-0000CAB50000}"/>
    <cellStyle name="Normal 70 3 2 2 3 2" xfId="46488" xr:uid="{00000000-0005-0000-0000-0000CBB50000}"/>
    <cellStyle name="Normal 70 3 2 2 3 2 2" xfId="46489" xr:uid="{00000000-0005-0000-0000-0000CCB50000}"/>
    <cellStyle name="Normal 70 3 2 2 3 3" xfId="46490" xr:uid="{00000000-0005-0000-0000-0000CDB50000}"/>
    <cellStyle name="Normal 70 3 2 2 4" xfId="46491" xr:uid="{00000000-0005-0000-0000-0000CEB50000}"/>
    <cellStyle name="Normal 70 3 2 2 4 2" xfId="46492" xr:uid="{00000000-0005-0000-0000-0000CFB50000}"/>
    <cellStyle name="Normal 70 3 2 2 5" xfId="46493" xr:uid="{00000000-0005-0000-0000-0000D0B50000}"/>
    <cellStyle name="Normal 70 3 2 2_Lcc_inputs" xfId="46494" xr:uid="{00000000-0005-0000-0000-0000D1B50000}"/>
    <cellStyle name="Normal 70 3 2 3" xfId="46495" xr:uid="{00000000-0005-0000-0000-0000D2B50000}"/>
    <cellStyle name="Normal 70 3 2 3 2" xfId="46496" xr:uid="{00000000-0005-0000-0000-0000D3B50000}"/>
    <cellStyle name="Normal 70 3 2 3 2 2" xfId="46497" xr:uid="{00000000-0005-0000-0000-0000D4B50000}"/>
    <cellStyle name="Normal 70 3 2 3 2 3" xfId="46498" xr:uid="{00000000-0005-0000-0000-0000D5B50000}"/>
    <cellStyle name="Normal 70 3 2 3 3" xfId="46499" xr:uid="{00000000-0005-0000-0000-0000D6B50000}"/>
    <cellStyle name="Normal 70 3 2 3 4" xfId="46500" xr:uid="{00000000-0005-0000-0000-0000D7B50000}"/>
    <cellStyle name="Normal 70 3 2 3_Lcc_inputs" xfId="46501" xr:uid="{00000000-0005-0000-0000-0000D8B50000}"/>
    <cellStyle name="Normal 70 3 2 4" xfId="46502" xr:uid="{00000000-0005-0000-0000-0000D9B50000}"/>
    <cellStyle name="Normal 70 3 2 4 2" xfId="46503" xr:uid="{00000000-0005-0000-0000-0000DAB50000}"/>
    <cellStyle name="Normal 70 3 2 4 2 2" xfId="46504" xr:uid="{00000000-0005-0000-0000-0000DBB50000}"/>
    <cellStyle name="Normal 70 3 2 4 3" xfId="46505" xr:uid="{00000000-0005-0000-0000-0000DCB50000}"/>
    <cellStyle name="Normal 70 3 2 5" xfId="46506" xr:uid="{00000000-0005-0000-0000-0000DDB50000}"/>
    <cellStyle name="Normal 70 3 2 5 2" xfId="46507" xr:uid="{00000000-0005-0000-0000-0000DEB50000}"/>
    <cellStyle name="Normal 70 3 2 6" xfId="46508" xr:uid="{00000000-0005-0000-0000-0000DFB50000}"/>
    <cellStyle name="Normal 70 3 2 7" xfId="46509" xr:uid="{00000000-0005-0000-0000-0000E0B50000}"/>
    <cellStyle name="Normal 70 3 2 8" xfId="46510" xr:uid="{00000000-0005-0000-0000-0000E1B50000}"/>
    <cellStyle name="Normal 70 3 2_Lcc_inputs" xfId="46511" xr:uid="{00000000-0005-0000-0000-0000E2B50000}"/>
    <cellStyle name="Normal 70 3 3" xfId="46512" xr:uid="{00000000-0005-0000-0000-0000E3B50000}"/>
    <cellStyle name="Normal 70 3 3 2" xfId="46513" xr:uid="{00000000-0005-0000-0000-0000E4B50000}"/>
    <cellStyle name="Normal 70 3 3 2 2" xfId="46514" xr:uid="{00000000-0005-0000-0000-0000E5B50000}"/>
    <cellStyle name="Normal 70 3 3 2 2 2" xfId="46515" xr:uid="{00000000-0005-0000-0000-0000E6B50000}"/>
    <cellStyle name="Normal 70 3 3 2 2 3" xfId="46516" xr:uid="{00000000-0005-0000-0000-0000E7B50000}"/>
    <cellStyle name="Normal 70 3 3 2 3" xfId="46517" xr:uid="{00000000-0005-0000-0000-0000E8B50000}"/>
    <cellStyle name="Normal 70 3 3 2 4" xfId="46518" xr:uid="{00000000-0005-0000-0000-0000E9B50000}"/>
    <cellStyle name="Normal 70 3 3 2_Lcc_inputs" xfId="46519" xr:uid="{00000000-0005-0000-0000-0000EAB50000}"/>
    <cellStyle name="Normal 70 3 3 3" xfId="46520" xr:uid="{00000000-0005-0000-0000-0000EBB50000}"/>
    <cellStyle name="Normal 70 3 3 3 2" xfId="46521" xr:uid="{00000000-0005-0000-0000-0000ECB50000}"/>
    <cellStyle name="Normal 70 3 3 3 2 2" xfId="46522" xr:uid="{00000000-0005-0000-0000-0000EDB50000}"/>
    <cellStyle name="Normal 70 3 3 3 3" xfId="46523" xr:uid="{00000000-0005-0000-0000-0000EEB50000}"/>
    <cellStyle name="Normal 70 3 3 4" xfId="46524" xr:uid="{00000000-0005-0000-0000-0000EFB50000}"/>
    <cellStyle name="Normal 70 3 3 4 2" xfId="46525" xr:uid="{00000000-0005-0000-0000-0000F0B50000}"/>
    <cellStyle name="Normal 70 3 3 5" xfId="46526" xr:uid="{00000000-0005-0000-0000-0000F1B50000}"/>
    <cellStyle name="Normal 70 3 3 6" xfId="46527" xr:uid="{00000000-0005-0000-0000-0000F2B50000}"/>
    <cellStyle name="Normal 70 3 3 7" xfId="46528" xr:uid="{00000000-0005-0000-0000-0000F3B50000}"/>
    <cellStyle name="Normal 70 3 3_Lcc_inputs" xfId="46529" xr:uid="{00000000-0005-0000-0000-0000F4B50000}"/>
    <cellStyle name="Normal 70 3 4" xfId="46530" xr:uid="{00000000-0005-0000-0000-0000F5B50000}"/>
    <cellStyle name="Normal 70 3 4 2" xfId="46531" xr:uid="{00000000-0005-0000-0000-0000F6B50000}"/>
    <cellStyle name="Normal 70 3 4 2 2" xfId="46532" xr:uid="{00000000-0005-0000-0000-0000F7B50000}"/>
    <cellStyle name="Normal 70 3 4 2 3" xfId="46533" xr:uid="{00000000-0005-0000-0000-0000F8B50000}"/>
    <cellStyle name="Normal 70 3 4 3" xfId="46534" xr:uid="{00000000-0005-0000-0000-0000F9B50000}"/>
    <cellStyle name="Normal 70 3 4 3 2" xfId="46535" xr:uid="{00000000-0005-0000-0000-0000FAB50000}"/>
    <cellStyle name="Normal 70 3 4 4" xfId="46536" xr:uid="{00000000-0005-0000-0000-0000FBB50000}"/>
    <cellStyle name="Normal 70 3 4 5" xfId="46537" xr:uid="{00000000-0005-0000-0000-0000FCB50000}"/>
    <cellStyle name="Normal 70 3 4_Lcc_inputs" xfId="46538" xr:uid="{00000000-0005-0000-0000-0000FDB50000}"/>
    <cellStyle name="Normal 70 3 5" xfId="46539" xr:uid="{00000000-0005-0000-0000-0000FEB50000}"/>
    <cellStyle name="Normal 70 3 5 2" xfId="46540" xr:uid="{00000000-0005-0000-0000-0000FFB50000}"/>
    <cellStyle name="Normal 70 3 5 2 2" xfId="46541" xr:uid="{00000000-0005-0000-0000-000000B60000}"/>
    <cellStyle name="Normal 70 3 5 2 3" xfId="46542" xr:uid="{00000000-0005-0000-0000-000001B60000}"/>
    <cellStyle name="Normal 70 3 5 3" xfId="46543" xr:uid="{00000000-0005-0000-0000-000002B60000}"/>
    <cellStyle name="Normal 70 3 5 4" xfId="46544" xr:uid="{00000000-0005-0000-0000-000003B60000}"/>
    <cellStyle name="Normal 70 3 5_Lcc_inputs" xfId="46545" xr:uid="{00000000-0005-0000-0000-000004B60000}"/>
    <cellStyle name="Normal 70 3 6" xfId="46546" xr:uid="{00000000-0005-0000-0000-000005B60000}"/>
    <cellStyle name="Normal 70 3 6 2" xfId="46547" xr:uid="{00000000-0005-0000-0000-000006B60000}"/>
    <cellStyle name="Normal 70 3 6 3" xfId="46548" xr:uid="{00000000-0005-0000-0000-000007B60000}"/>
    <cellStyle name="Normal 70 3 7" xfId="46549" xr:uid="{00000000-0005-0000-0000-000008B60000}"/>
    <cellStyle name="Normal 70 3 7 2" xfId="46550" xr:uid="{00000000-0005-0000-0000-000009B60000}"/>
    <cellStyle name="Normal 70 3 8" xfId="46551" xr:uid="{00000000-0005-0000-0000-00000AB60000}"/>
    <cellStyle name="Normal 70 3 9" xfId="46552" xr:uid="{00000000-0005-0000-0000-00000BB60000}"/>
    <cellStyle name="Normal 70 3_Lcc_inputs" xfId="46553" xr:uid="{00000000-0005-0000-0000-00000CB60000}"/>
    <cellStyle name="Normal 70 4" xfId="46554" xr:uid="{00000000-0005-0000-0000-00000DB60000}"/>
    <cellStyle name="Normal 70 4 2" xfId="46555" xr:uid="{00000000-0005-0000-0000-00000EB60000}"/>
    <cellStyle name="Normal 70 4 2 2" xfId="46556" xr:uid="{00000000-0005-0000-0000-00000FB60000}"/>
    <cellStyle name="Normal 70 4 2 2 2" xfId="46557" xr:uid="{00000000-0005-0000-0000-000010B60000}"/>
    <cellStyle name="Normal 70 4 2 2 2 2" xfId="46558" xr:uid="{00000000-0005-0000-0000-000011B60000}"/>
    <cellStyle name="Normal 70 4 2 2 2 2 2" xfId="46559" xr:uid="{00000000-0005-0000-0000-000012B60000}"/>
    <cellStyle name="Normal 70 4 2 2 2 3" xfId="46560" xr:uid="{00000000-0005-0000-0000-000013B60000}"/>
    <cellStyle name="Normal 70 4 2 2 3" xfId="46561" xr:uid="{00000000-0005-0000-0000-000014B60000}"/>
    <cellStyle name="Normal 70 4 2 2 3 2" xfId="46562" xr:uid="{00000000-0005-0000-0000-000015B60000}"/>
    <cellStyle name="Normal 70 4 2 2 3 2 2" xfId="46563" xr:uid="{00000000-0005-0000-0000-000016B60000}"/>
    <cellStyle name="Normal 70 4 2 2 3 3" xfId="46564" xr:uid="{00000000-0005-0000-0000-000017B60000}"/>
    <cellStyle name="Normal 70 4 2 2 4" xfId="46565" xr:uid="{00000000-0005-0000-0000-000018B60000}"/>
    <cellStyle name="Normal 70 4 2 2 4 2" xfId="46566" xr:uid="{00000000-0005-0000-0000-000019B60000}"/>
    <cellStyle name="Normal 70 4 2 2 5" xfId="46567" xr:uid="{00000000-0005-0000-0000-00001AB60000}"/>
    <cellStyle name="Normal 70 4 2 2_Lcc_inputs" xfId="46568" xr:uid="{00000000-0005-0000-0000-00001BB60000}"/>
    <cellStyle name="Normal 70 4 2 3" xfId="46569" xr:uid="{00000000-0005-0000-0000-00001CB60000}"/>
    <cellStyle name="Normal 70 4 2 3 2" xfId="46570" xr:uid="{00000000-0005-0000-0000-00001DB60000}"/>
    <cellStyle name="Normal 70 4 2 3 2 2" xfId="46571" xr:uid="{00000000-0005-0000-0000-00001EB60000}"/>
    <cellStyle name="Normal 70 4 2 3 2 3" xfId="46572" xr:uid="{00000000-0005-0000-0000-00001FB60000}"/>
    <cellStyle name="Normal 70 4 2 3 3" xfId="46573" xr:uid="{00000000-0005-0000-0000-000020B60000}"/>
    <cellStyle name="Normal 70 4 2 3 4" xfId="46574" xr:uid="{00000000-0005-0000-0000-000021B60000}"/>
    <cellStyle name="Normal 70 4 2 3_Lcc_inputs" xfId="46575" xr:uid="{00000000-0005-0000-0000-000022B60000}"/>
    <cellStyle name="Normal 70 4 2 4" xfId="46576" xr:uid="{00000000-0005-0000-0000-000023B60000}"/>
    <cellStyle name="Normal 70 4 2 4 2" xfId="46577" xr:uid="{00000000-0005-0000-0000-000024B60000}"/>
    <cellStyle name="Normal 70 4 2 4 2 2" xfId="46578" xr:uid="{00000000-0005-0000-0000-000025B60000}"/>
    <cellStyle name="Normal 70 4 2 4 3" xfId="46579" xr:uid="{00000000-0005-0000-0000-000026B60000}"/>
    <cellStyle name="Normal 70 4 2 5" xfId="46580" xr:uid="{00000000-0005-0000-0000-000027B60000}"/>
    <cellStyle name="Normal 70 4 2 5 2" xfId="46581" xr:uid="{00000000-0005-0000-0000-000028B60000}"/>
    <cellStyle name="Normal 70 4 2 6" xfId="46582" xr:uid="{00000000-0005-0000-0000-000029B60000}"/>
    <cellStyle name="Normal 70 4 2 7" xfId="46583" xr:uid="{00000000-0005-0000-0000-00002AB60000}"/>
    <cellStyle name="Normal 70 4 2 8" xfId="46584" xr:uid="{00000000-0005-0000-0000-00002BB60000}"/>
    <cellStyle name="Normal 70 4 2_Lcc_inputs" xfId="46585" xr:uid="{00000000-0005-0000-0000-00002CB60000}"/>
    <cellStyle name="Normal 70 4 3" xfId="46586" xr:uid="{00000000-0005-0000-0000-00002DB60000}"/>
    <cellStyle name="Normal 70 4 3 2" xfId="46587" xr:uid="{00000000-0005-0000-0000-00002EB60000}"/>
    <cellStyle name="Normal 70 4 3 2 2" xfId="46588" xr:uid="{00000000-0005-0000-0000-00002FB60000}"/>
    <cellStyle name="Normal 70 4 3 2 2 2" xfId="46589" xr:uid="{00000000-0005-0000-0000-000030B60000}"/>
    <cellStyle name="Normal 70 4 3 2 3" xfId="46590" xr:uid="{00000000-0005-0000-0000-000031B60000}"/>
    <cellStyle name="Normal 70 4 3 3" xfId="46591" xr:uid="{00000000-0005-0000-0000-000032B60000}"/>
    <cellStyle name="Normal 70 4 3 3 2" xfId="46592" xr:uid="{00000000-0005-0000-0000-000033B60000}"/>
    <cellStyle name="Normal 70 4 3 3 2 2" xfId="46593" xr:uid="{00000000-0005-0000-0000-000034B60000}"/>
    <cellStyle name="Normal 70 4 3 3 3" xfId="46594" xr:uid="{00000000-0005-0000-0000-000035B60000}"/>
    <cellStyle name="Normal 70 4 3 4" xfId="46595" xr:uid="{00000000-0005-0000-0000-000036B60000}"/>
    <cellStyle name="Normal 70 4 3 4 2" xfId="46596" xr:uid="{00000000-0005-0000-0000-000037B60000}"/>
    <cellStyle name="Normal 70 4 3 5" xfId="46597" xr:uid="{00000000-0005-0000-0000-000038B60000}"/>
    <cellStyle name="Normal 70 4 3_Lcc_inputs" xfId="46598" xr:uid="{00000000-0005-0000-0000-000039B60000}"/>
    <cellStyle name="Normal 70 4 4" xfId="46599" xr:uid="{00000000-0005-0000-0000-00003AB60000}"/>
    <cellStyle name="Normal 70 4 4 2" xfId="46600" xr:uid="{00000000-0005-0000-0000-00003BB60000}"/>
    <cellStyle name="Normal 70 4 4 2 2" xfId="46601" xr:uid="{00000000-0005-0000-0000-00003CB60000}"/>
    <cellStyle name="Normal 70 4 4 2 3" xfId="46602" xr:uid="{00000000-0005-0000-0000-00003DB60000}"/>
    <cellStyle name="Normal 70 4 4 3" xfId="46603" xr:uid="{00000000-0005-0000-0000-00003EB60000}"/>
    <cellStyle name="Normal 70 4 4 4" xfId="46604" xr:uid="{00000000-0005-0000-0000-00003FB60000}"/>
    <cellStyle name="Normal 70 4 4_Lcc_inputs" xfId="46605" xr:uid="{00000000-0005-0000-0000-000040B60000}"/>
    <cellStyle name="Normal 70 4 5" xfId="46606" xr:uid="{00000000-0005-0000-0000-000041B60000}"/>
    <cellStyle name="Normal 70 4 5 2" xfId="46607" xr:uid="{00000000-0005-0000-0000-000042B60000}"/>
    <cellStyle name="Normal 70 4 5 2 2" xfId="46608" xr:uid="{00000000-0005-0000-0000-000043B60000}"/>
    <cellStyle name="Normal 70 4 5 3" xfId="46609" xr:uid="{00000000-0005-0000-0000-000044B60000}"/>
    <cellStyle name="Normal 70 4 6" xfId="46610" xr:uid="{00000000-0005-0000-0000-000045B60000}"/>
    <cellStyle name="Normal 70 4 6 2" xfId="46611" xr:uid="{00000000-0005-0000-0000-000046B60000}"/>
    <cellStyle name="Normal 70 4 7" xfId="46612" xr:uid="{00000000-0005-0000-0000-000047B60000}"/>
    <cellStyle name="Normal 70 4 8" xfId="46613" xr:uid="{00000000-0005-0000-0000-000048B60000}"/>
    <cellStyle name="Normal 70 4 9" xfId="46614" xr:uid="{00000000-0005-0000-0000-000049B60000}"/>
    <cellStyle name="Normal 70 4_Lcc_inputs" xfId="46615" xr:uid="{00000000-0005-0000-0000-00004AB60000}"/>
    <cellStyle name="Normal 70 5" xfId="46616" xr:uid="{00000000-0005-0000-0000-00004BB60000}"/>
    <cellStyle name="Normal 70 5 2" xfId="46617" xr:uid="{00000000-0005-0000-0000-00004CB60000}"/>
    <cellStyle name="Normal 70 5 2 2" xfId="46618" xr:uid="{00000000-0005-0000-0000-00004DB60000}"/>
    <cellStyle name="Normal 70 5 2 2 2" xfId="46619" xr:uid="{00000000-0005-0000-0000-00004EB60000}"/>
    <cellStyle name="Normal 70 5 2 2 2 2" xfId="46620" xr:uid="{00000000-0005-0000-0000-00004FB60000}"/>
    <cellStyle name="Normal 70 5 2 2 2 2 2" xfId="46621" xr:uid="{00000000-0005-0000-0000-000050B60000}"/>
    <cellStyle name="Normal 70 5 2 2 2 3" xfId="46622" xr:uid="{00000000-0005-0000-0000-000051B60000}"/>
    <cellStyle name="Normal 70 5 2 2 3" xfId="46623" xr:uid="{00000000-0005-0000-0000-000052B60000}"/>
    <cellStyle name="Normal 70 5 2 2 3 2" xfId="46624" xr:uid="{00000000-0005-0000-0000-000053B60000}"/>
    <cellStyle name="Normal 70 5 2 2 3 2 2" xfId="46625" xr:uid="{00000000-0005-0000-0000-000054B60000}"/>
    <cellStyle name="Normal 70 5 2 2 3 3" xfId="46626" xr:uid="{00000000-0005-0000-0000-000055B60000}"/>
    <cellStyle name="Normal 70 5 2 2 4" xfId="46627" xr:uid="{00000000-0005-0000-0000-000056B60000}"/>
    <cellStyle name="Normal 70 5 2 2 4 2" xfId="46628" xr:uid="{00000000-0005-0000-0000-000057B60000}"/>
    <cellStyle name="Normal 70 5 2 2 5" xfId="46629" xr:uid="{00000000-0005-0000-0000-000058B60000}"/>
    <cellStyle name="Normal 70 5 2 2_Lcc_inputs" xfId="46630" xr:uid="{00000000-0005-0000-0000-000059B60000}"/>
    <cellStyle name="Normal 70 5 2 3" xfId="46631" xr:uid="{00000000-0005-0000-0000-00005AB60000}"/>
    <cellStyle name="Normal 70 5 2 3 2" xfId="46632" xr:uid="{00000000-0005-0000-0000-00005BB60000}"/>
    <cellStyle name="Normal 70 5 2 3 2 2" xfId="46633" xr:uid="{00000000-0005-0000-0000-00005CB60000}"/>
    <cellStyle name="Normal 70 5 2 3 2 3" xfId="46634" xr:uid="{00000000-0005-0000-0000-00005DB60000}"/>
    <cellStyle name="Normal 70 5 2 3 3" xfId="46635" xr:uid="{00000000-0005-0000-0000-00005EB60000}"/>
    <cellStyle name="Normal 70 5 2 3 4" xfId="46636" xr:uid="{00000000-0005-0000-0000-00005FB60000}"/>
    <cellStyle name="Normal 70 5 2 3_Lcc_inputs" xfId="46637" xr:uid="{00000000-0005-0000-0000-000060B60000}"/>
    <cellStyle name="Normal 70 5 2 4" xfId="46638" xr:uid="{00000000-0005-0000-0000-000061B60000}"/>
    <cellStyle name="Normal 70 5 2 4 2" xfId="46639" xr:uid="{00000000-0005-0000-0000-000062B60000}"/>
    <cellStyle name="Normal 70 5 2 4 2 2" xfId="46640" xr:uid="{00000000-0005-0000-0000-000063B60000}"/>
    <cellStyle name="Normal 70 5 2 4 3" xfId="46641" xr:uid="{00000000-0005-0000-0000-000064B60000}"/>
    <cellStyle name="Normal 70 5 2 5" xfId="46642" xr:uid="{00000000-0005-0000-0000-000065B60000}"/>
    <cellStyle name="Normal 70 5 2 5 2" xfId="46643" xr:uid="{00000000-0005-0000-0000-000066B60000}"/>
    <cellStyle name="Normal 70 5 2 6" xfId="46644" xr:uid="{00000000-0005-0000-0000-000067B60000}"/>
    <cellStyle name="Normal 70 5 2 7" xfId="46645" xr:uid="{00000000-0005-0000-0000-000068B60000}"/>
    <cellStyle name="Normal 70 5 2 8" xfId="46646" xr:uid="{00000000-0005-0000-0000-000069B60000}"/>
    <cellStyle name="Normal 70 5 2_Lcc_inputs" xfId="46647" xr:uid="{00000000-0005-0000-0000-00006AB60000}"/>
    <cellStyle name="Normal 70 5 3" xfId="46648" xr:uid="{00000000-0005-0000-0000-00006BB60000}"/>
    <cellStyle name="Normal 70 5 3 2" xfId="46649" xr:uid="{00000000-0005-0000-0000-00006CB60000}"/>
    <cellStyle name="Normal 70 5 3 2 2" xfId="46650" xr:uid="{00000000-0005-0000-0000-00006DB60000}"/>
    <cellStyle name="Normal 70 5 3 2 2 2" xfId="46651" xr:uid="{00000000-0005-0000-0000-00006EB60000}"/>
    <cellStyle name="Normal 70 5 3 2 3" xfId="46652" xr:uid="{00000000-0005-0000-0000-00006FB60000}"/>
    <cellStyle name="Normal 70 5 3 3" xfId="46653" xr:uid="{00000000-0005-0000-0000-000070B60000}"/>
    <cellStyle name="Normal 70 5 3 3 2" xfId="46654" xr:uid="{00000000-0005-0000-0000-000071B60000}"/>
    <cellStyle name="Normal 70 5 3 3 2 2" xfId="46655" xr:uid="{00000000-0005-0000-0000-000072B60000}"/>
    <cellStyle name="Normal 70 5 3 3 3" xfId="46656" xr:uid="{00000000-0005-0000-0000-000073B60000}"/>
    <cellStyle name="Normal 70 5 3 4" xfId="46657" xr:uid="{00000000-0005-0000-0000-000074B60000}"/>
    <cellStyle name="Normal 70 5 3 4 2" xfId="46658" xr:uid="{00000000-0005-0000-0000-000075B60000}"/>
    <cellStyle name="Normal 70 5 3 5" xfId="46659" xr:uid="{00000000-0005-0000-0000-000076B60000}"/>
    <cellStyle name="Normal 70 5 3_Lcc_inputs" xfId="46660" xr:uid="{00000000-0005-0000-0000-000077B60000}"/>
    <cellStyle name="Normal 70 5 4" xfId="46661" xr:uid="{00000000-0005-0000-0000-000078B60000}"/>
    <cellStyle name="Normal 70 5 4 2" xfId="46662" xr:uid="{00000000-0005-0000-0000-000079B60000}"/>
    <cellStyle name="Normal 70 5 4 2 2" xfId="46663" xr:uid="{00000000-0005-0000-0000-00007AB60000}"/>
    <cellStyle name="Normal 70 5 4 2 3" xfId="46664" xr:uid="{00000000-0005-0000-0000-00007BB60000}"/>
    <cellStyle name="Normal 70 5 4 3" xfId="46665" xr:uid="{00000000-0005-0000-0000-00007CB60000}"/>
    <cellStyle name="Normal 70 5 4 4" xfId="46666" xr:uid="{00000000-0005-0000-0000-00007DB60000}"/>
    <cellStyle name="Normal 70 5 4_Lcc_inputs" xfId="46667" xr:uid="{00000000-0005-0000-0000-00007EB60000}"/>
    <cellStyle name="Normal 70 5 5" xfId="46668" xr:uid="{00000000-0005-0000-0000-00007FB60000}"/>
    <cellStyle name="Normal 70 5 5 2" xfId="46669" xr:uid="{00000000-0005-0000-0000-000080B60000}"/>
    <cellStyle name="Normal 70 5 5 2 2" xfId="46670" xr:uid="{00000000-0005-0000-0000-000081B60000}"/>
    <cellStyle name="Normal 70 5 5 3" xfId="46671" xr:uid="{00000000-0005-0000-0000-000082B60000}"/>
    <cellStyle name="Normal 70 5 6" xfId="46672" xr:uid="{00000000-0005-0000-0000-000083B60000}"/>
    <cellStyle name="Normal 70 5 6 2" xfId="46673" xr:uid="{00000000-0005-0000-0000-000084B60000}"/>
    <cellStyle name="Normal 70 5 7" xfId="46674" xr:uid="{00000000-0005-0000-0000-000085B60000}"/>
    <cellStyle name="Normal 70 5 8" xfId="46675" xr:uid="{00000000-0005-0000-0000-000086B60000}"/>
    <cellStyle name="Normal 70 5 9" xfId="46676" xr:uid="{00000000-0005-0000-0000-000087B60000}"/>
    <cellStyle name="Normal 70 5_Lcc_inputs" xfId="46677" xr:uid="{00000000-0005-0000-0000-000088B60000}"/>
    <cellStyle name="Normal 70 6" xfId="46678" xr:uid="{00000000-0005-0000-0000-000089B60000}"/>
    <cellStyle name="Normal 70 6 2" xfId="46679" xr:uid="{00000000-0005-0000-0000-00008AB60000}"/>
    <cellStyle name="Normal 70 6 2 2" xfId="46680" xr:uid="{00000000-0005-0000-0000-00008BB60000}"/>
    <cellStyle name="Normal 70 6 2 2 2" xfId="46681" xr:uid="{00000000-0005-0000-0000-00008CB60000}"/>
    <cellStyle name="Normal 70 6 2 2 2 2" xfId="46682" xr:uid="{00000000-0005-0000-0000-00008DB60000}"/>
    <cellStyle name="Normal 70 6 2 2 2 2 2" xfId="46683" xr:uid="{00000000-0005-0000-0000-00008EB60000}"/>
    <cellStyle name="Normal 70 6 2 2 2 3" xfId="46684" xr:uid="{00000000-0005-0000-0000-00008FB60000}"/>
    <cellStyle name="Normal 70 6 2 2 3" xfId="46685" xr:uid="{00000000-0005-0000-0000-000090B60000}"/>
    <cellStyle name="Normal 70 6 2 2 3 2" xfId="46686" xr:uid="{00000000-0005-0000-0000-000091B60000}"/>
    <cellStyle name="Normal 70 6 2 2 3 2 2" xfId="46687" xr:uid="{00000000-0005-0000-0000-000092B60000}"/>
    <cellStyle name="Normal 70 6 2 2 3 3" xfId="46688" xr:uid="{00000000-0005-0000-0000-000093B60000}"/>
    <cellStyle name="Normal 70 6 2 2 4" xfId="46689" xr:uid="{00000000-0005-0000-0000-000094B60000}"/>
    <cellStyle name="Normal 70 6 2 2 4 2" xfId="46690" xr:uid="{00000000-0005-0000-0000-000095B60000}"/>
    <cellStyle name="Normal 70 6 2 2 5" xfId="46691" xr:uid="{00000000-0005-0000-0000-000096B60000}"/>
    <cellStyle name="Normal 70 6 2 2_Lcc_inputs" xfId="46692" xr:uid="{00000000-0005-0000-0000-000097B60000}"/>
    <cellStyle name="Normal 70 6 2 3" xfId="46693" xr:uid="{00000000-0005-0000-0000-000098B60000}"/>
    <cellStyle name="Normal 70 6 2 3 2" xfId="46694" xr:uid="{00000000-0005-0000-0000-000099B60000}"/>
    <cellStyle name="Normal 70 6 2 3 2 2" xfId="46695" xr:uid="{00000000-0005-0000-0000-00009AB60000}"/>
    <cellStyle name="Normal 70 6 2 3 2 3" xfId="46696" xr:uid="{00000000-0005-0000-0000-00009BB60000}"/>
    <cellStyle name="Normal 70 6 2 3 3" xfId="46697" xr:uid="{00000000-0005-0000-0000-00009CB60000}"/>
    <cellStyle name="Normal 70 6 2 3 4" xfId="46698" xr:uid="{00000000-0005-0000-0000-00009DB60000}"/>
    <cellStyle name="Normal 70 6 2 3_Lcc_inputs" xfId="46699" xr:uid="{00000000-0005-0000-0000-00009EB60000}"/>
    <cellStyle name="Normal 70 6 2 4" xfId="46700" xr:uid="{00000000-0005-0000-0000-00009FB60000}"/>
    <cellStyle name="Normal 70 6 2 4 2" xfId="46701" xr:uid="{00000000-0005-0000-0000-0000A0B60000}"/>
    <cellStyle name="Normal 70 6 2 4 2 2" xfId="46702" xr:uid="{00000000-0005-0000-0000-0000A1B60000}"/>
    <cellStyle name="Normal 70 6 2 4 3" xfId="46703" xr:uid="{00000000-0005-0000-0000-0000A2B60000}"/>
    <cellStyle name="Normal 70 6 2 5" xfId="46704" xr:uid="{00000000-0005-0000-0000-0000A3B60000}"/>
    <cellStyle name="Normal 70 6 2 5 2" xfId="46705" xr:uid="{00000000-0005-0000-0000-0000A4B60000}"/>
    <cellStyle name="Normal 70 6 2 6" xfId="46706" xr:uid="{00000000-0005-0000-0000-0000A5B60000}"/>
    <cellStyle name="Normal 70 6 2 7" xfId="46707" xr:uid="{00000000-0005-0000-0000-0000A6B60000}"/>
    <cellStyle name="Normal 70 6 2 8" xfId="46708" xr:uid="{00000000-0005-0000-0000-0000A7B60000}"/>
    <cellStyle name="Normal 70 6 2_Lcc_inputs" xfId="46709" xr:uid="{00000000-0005-0000-0000-0000A8B60000}"/>
    <cellStyle name="Normal 70 6 3" xfId="46710" xr:uid="{00000000-0005-0000-0000-0000A9B60000}"/>
    <cellStyle name="Normal 70 6 3 2" xfId="46711" xr:uid="{00000000-0005-0000-0000-0000AAB60000}"/>
    <cellStyle name="Normal 70 6 3 2 2" xfId="46712" xr:uid="{00000000-0005-0000-0000-0000ABB60000}"/>
    <cellStyle name="Normal 70 6 3 2 2 2" xfId="46713" xr:uid="{00000000-0005-0000-0000-0000ACB60000}"/>
    <cellStyle name="Normal 70 6 3 2 3" xfId="46714" xr:uid="{00000000-0005-0000-0000-0000ADB60000}"/>
    <cellStyle name="Normal 70 6 3 3" xfId="46715" xr:uid="{00000000-0005-0000-0000-0000AEB60000}"/>
    <cellStyle name="Normal 70 6 3 3 2" xfId="46716" xr:uid="{00000000-0005-0000-0000-0000AFB60000}"/>
    <cellStyle name="Normal 70 6 3 3 2 2" xfId="46717" xr:uid="{00000000-0005-0000-0000-0000B0B60000}"/>
    <cellStyle name="Normal 70 6 3 3 3" xfId="46718" xr:uid="{00000000-0005-0000-0000-0000B1B60000}"/>
    <cellStyle name="Normal 70 6 3 4" xfId="46719" xr:uid="{00000000-0005-0000-0000-0000B2B60000}"/>
    <cellStyle name="Normal 70 6 3 4 2" xfId="46720" xr:uid="{00000000-0005-0000-0000-0000B3B60000}"/>
    <cellStyle name="Normal 70 6 3 5" xfId="46721" xr:uid="{00000000-0005-0000-0000-0000B4B60000}"/>
    <cellStyle name="Normal 70 6 3_Lcc_inputs" xfId="46722" xr:uid="{00000000-0005-0000-0000-0000B5B60000}"/>
    <cellStyle name="Normal 70 6 4" xfId="46723" xr:uid="{00000000-0005-0000-0000-0000B6B60000}"/>
    <cellStyle name="Normal 70 6 4 2" xfId="46724" xr:uid="{00000000-0005-0000-0000-0000B7B60000}"/>
    <cellStyle name="Normal 70 6 4 2 2" xfId="46725" xr:uid="{00000000-0005-0000-0000-0000B8B60000}"/>
    <cellStyle name="Normal 70 6 4 2 3" xfId="46726" xr:uid="{00000000-0005-0000-0000-0000B9B60000}"/>
    <cellStyle name="Normal 70 6 4 3" xfId="46727" xr:uid="{00000000-0005-0000-0000-0000BAB60000}"/>
    <cellStyle name="Normal 70 6 4 4" xfId="46728" xr:uid="{00000000-0005-0000-0000-0000BBB60000}"/>
    <cellStyle name="Normal 70 6 4_Lcc_inputs" xfId="46729" xr:uid="{00000000-0005-0000-0000-0000BCB60000}"/>
    <cellStyle name="Normal 70 6 5" xfId="46730" xr:uid="{00000000-0005-0000-0000-0000BDB60000}"/>
    <cellStyle name="Normal 70 6 5 2" xfId="46731" xr:uid="{00000000-0005-0000-0000-0000BEB60000}"/>
    <cellStyle name="Normal 70 6 5 2 2" xfId="46732" xr:uid="{00000000-0005-0000-0000-0000BFB60000}"/>
    <cellStyle name="Normal 70 6 5 3" xfId="46733" xr:uid="{00000000-0005-0000-0000-0000C0B60000}"/>
    <cellStyle name="Normal 70 6 6" xfId="46734" xr:uid="{00000000-0005-0000-0000-0000C1B60000}"/>
    <cellStyle name="Normal 70 6 6 2" xfId="46735" xr:uid="{00000000-0005-0000-0000-0000C2B60000}"/>
    <cellStyle name="Normal 70 6 7" xfId="46736" xr:uid="{00000000-0005-0000-0000-0000C3B60000}"/>
    <cellStyle name="Normal 70 6 8" xfId="46737" xr:uid="{00000000-0005-0000-0000-0000C4B60000}"/>
    <cellStyle name="Normal 70 6 9" xfId="46738" xr:uid="{00000000-0005-0000-0000-0000C5B60000}"/>
    <cellStyle name="Normal 70 6_Lcc_inputs" xfId="46739" xr:uid="{00000000-0005-0000-0000-0000C6B60000}"/>
    <cellStyle name="Normal 70 7" xfId="46740" xr:uid="{00000000-0005-0000-0000-0000C7B60000}"/>
    <cellStyle name="Normal 70 7 2" xfId="46741" xr:uid="{00000000-0005-0000-0000-0000C8B60000}"/>
    <cellStyle name="Normal 70 7 2 2" xfId="46742" xr:uid="{00000000-0005-0000-0000-0000C9B60000}"/>
    <cellStyle name="Normal 70 7 2 2 2" xfId="46743" xr:uid="{00000000-0005-0000-0000-0000CAB60000}"/>
    <cellStyle name="Normal 70 7 2 2 2 2" xfId="46744" xr:uid="{00000000-0005-0000-0000-0000CBB60000}"/>
    <cellStyle name="Normal 70 7 2 2 2 2 2" xfId="46745" xr:uid="{00000000-0005-0000-0000-0000CCB60000}"/>
    <cellStyle name="Normal 70 7 2 2 2 3" xfId="46746" xr:uid="{00000000-0005-0000-0000-0000CDB60000}"/>
    <cellStyle name="Normal 70 7 2 2 3" xfId="46747" xr:uid="{00000000-0005-0000-0000-0000CEB60000}"/>
    <cellStyle name="Normal 70 7 2 2 3 2" xfId="46748" xr:uid="{00000000-0005-0000-0000-0000CFB60000}"/>
    <cellStyle name="Normal 70 7 2 2 3 2 2" xfId="46749" xr:uid="{00000000-0005-0000-0000-0000D0B60000}"/>
    <cellStyle name="Normal 70 7 2 2 3 3" xfId="46750" xr:uid="{00000000-0005-0000-0000-0000D1B60000}"/>
    <cellStyle name="Normal 70 7 2 2 4" xfId="46751" xr:uid="{00000000-0005-0000-0000-0000D2B60000}"/>
    <cellStyle name="Normal 70 7 2 2 4 2" xfId="46752" xr:uid="{00000000-0005-0000-0000-0000D3B60000}"/>
    <cellStyle name="Normal 70 7 2 2 5" xfId="46753" xr:uid="{00000000-0005-0000-0000-0000D4B60000}"/>
    <cellStyle name="Normal 70 7 2 2_Lcc_inputs" xfId="46754" xr:uid="{00000000-0005-0000-0000-0000D5B60000}"/>
    <cellStyle name="Normal 70 7 2 3" xfId="46755" xr:uid="{00000000-0005-0000-0000-0000D6B60000}"/>
    <cellStyle name="Normal 70 7 2 3 2" xfId="46756" xr:uid="{00000000-0005-0000-0000-0000D7B60000}"/>
    <cellStyle name="Normal 70 7 2 3 2 2" xfId="46757" xr:uid="{00000000-0005-0000-0000-0000D8B60000}"/>
    <cellStyle name="Normal 70 7 2 3 2 3" xfId="46758" xr:uid="{00000000-0005-0000-0000-0000D9B60000}"/>
    <cellStyle name="Normal 70 7 2 3 3" xfId="46759" xr:uid="{00000000-0005-0000-0000-0000DAB60000}"/>
    <cellStyle name="Normal 70 7 2 3 4" xfId="46760" xr:uid="{00000000-0005-0000-0000-0000DBB60000}"/>
    <cellStyle name="Normal 70 7 2 3_Lcc_inputs" xfId="46761" xr:uid="{00000000-0005-0000-0000-0000DCB60000}"/>
    <cellStyle name="Normal 70 7 2 4" xfId="46762" xr:uid="{00000000-0005-0000-0000-0000DDB60000}"/>
    <cellStyle name="Normal 70 7 2 4 2" xfId="46763" xr:uid="{00000000-0005-0000-0000-0000DEB60000}"/>
    <cellStyle name="Normal 70 7 2 4 2 2" xfId="46764" xr:uid="{00000000-0005-0000-0000-0000DFB60000}"/>
    <cellStyle name="Normal 70 7 2 4 3" xfId="46765" xr:uid="{00000000-0005-0000-0000-0000E0B60000}"/>
    <cellStyle name="Normal 70 7 2 5" xfId="46766" xr:uid="{00000000-0005-0000-0000-0000E1B60000}"/>
    <cellStyle name="Normal 70 7 2 5 2" xfId="46767" xr:uid="{00000000-0005-0000-0000-0000E2B60000}"/>
    <cellStyle name="Normal 70 7 2 6" xfId="46768" xr:uid="{00000000-0005-0000-0000-0000E3B60000}"/>
    <cellStyle name="Normal 70 7 2 7" xfId="46769" xr:uid="{00000000-0005-0000-0000-0000E4B60000}"/>
    <cellStyle name="Normal 70 7 2 8" xfId="46770" xr:uid="{00000000-0005-0000-0000-0000E5B60000}"/>
    <cellStyle name="Normal 70 7 2_Lcc_inputs" xfId="46771" xr:uid="{00000000-0005-0000-0000-0000E6B60000}"/>
    <cellStyle name="Normal 70 7 3" xfId="46772" xr:uid="{00000000-0005-0000-0000-0000E7B60000}"/>
    <cellStyle name="Normal 70 7 3 2" xfId="46773" xr:uid="{00000000-0005-0000-0000-0000E8B60000}"/>
    <cellStyle name="Normal 70 7 3 2 2" xfId="46774" xr:uid="{00000000-0005-0000-0000-0000E9B60000}"/>
    <cellStyle name="Normal 70 7 3 2 2 2" xfId="46775" xr:uid="{00000000-0005-0000-0000-0000EAB60000}"/>
    <cellStyle name="Normal 70 7 3 2 3" xfId="46776" xr:uid="{00000000-0005-0000-0000-0000EBB60000}"/>
    <cellStyle name="Normal 70 7 3 3" xfId="46777" xr:uid="{00000000-0005-0000-0000-0000ECB60000}"/>
    <cellStyle name="Normal 70 7 3 3 2" xfId="46778" xr:uid="{00000000-0005-0000-0000-0000EDB60000}"/>
    <cellStyle name="Normal 70 7 3 3 2 2" xfId="46779" xr:uid="{00000000-0005-0000-0000-0000EEB60000}"/>
    <cellStyle name="Normal 70 7 3 3 3" xfId="46780" xr:uid="{00000000-0005-0000-0000-0000EFB60000}"/>
    <cellStyle name="Normal 70 7 3 4" xfId="46781" xr:uid="{00000000-0005-0000-0000-0000F0B60000}"/>
    <cellStyle name="Normal 70 7 3 4 2" xfId="46782" xr:uid="{00000000-0005-0000-0000-0000F1B60000}"/>
    <cellStyle name="Normal 70 7 3 5" xfId="46783" xr:uid="{00000000-0005-0000-0000-0000F2B60000}"/>
    <cellStyle name="Normal 70 7 3_Lcc_inputs" xfId="46784" xr:uid="{00000000-0005-0000-0000-0000F3B60000}"/>
    <cellStyle name="Normal 70 7 4" xfId="46785" xr:uid="{00000000-0005-0000-0000-0000F4B60000}"/>
    <cellStyle name="Normal 70 7 4 2" xfId="46786" xr:uid="{00000000-0005-0000-0000-0000F5B60000}"/>
    <cellStyle name="Normal 70 7 4 2 2" xfId="46787" xr:uid="{00000000-0005-0000-0000-0000F6B60000}"/>
    <cellStyle name="Normal 70 7 4 2 3" xfId="46788" xr:uid="{00000000-0005-0000-0000-0000F7B60000}"/>
    <cellStyle name="Normal 70 7 4 3" xfId="46789" xr:uid="{00000000-0005-0000-0000-0000F8B60000}"/>
    <cellStyle name="Normal 70 7 4 4" xfId="46790" xr:uid="{00000000-0005-0000-0000-0000F9B60000}"/>
    <cellStyle name="Normal 70 7 4_Lcc_inputs" xfId="46791" xr:uid="{00000000-0005-0000-0000-0000FAB60000}"/>
    <cellStyle name="Normal 70 7 5" xfId="46792" xr:uid="{00000000-0005-0000-0000-0000FBB60000}"/>
    <cellStyle name="Normal 70 7 5 2" xfId="46793" xr:uid="{00000000-0005-0000-0000-0000FCB60000}"/>
    <cellStyle name="Normal 70 7 5 2 2" xfId="46794" xr:uid="{00000000-0005-0000-0000-0000FDB60000}"/>
    <cellStyle name="Normal 70 7 5 3" xfId="46795" xr:uid="{00000000-0005-0000-0000-0000FEB60000}"/>
    <cellStyle name="Normal 70 7 6" xfId="46796" xr:uid="{00000000-0005-0000-0000-0000FFB60000}"/>
    <cellStyle name="Normal 70 7 6 2" xfId="46797" xr:uid="{00000000-0005-0000-0000-000000B70000}"/>
    <cellStyle name="Normal 70 7 7" xfId="46798" xr:uid="{00000000-0005-0000-0000-000001B70000}"/>
    <cellStyle name="Normal 70 7 8" xfId="46799" xr:uid="{00000000-0005-0000-0000-000002B70000}"/>
    <cellStyle name="Normal 70 7 9" xfId="46800" xr:uid="{00000000-0005-0000-0000-000003B70000}"/>
    <cellStyle name="Normal 70 7_Lcc_inputs" xfId="46801" xr:uid="{00000000-0005-0000-0000-000004B70000}"/>
    <cellStyle name="Normal 70 8" xfId="46802" xr:uid="{00000000-0005-0000-0000-000005B70000}"/>
    <cellStyle name="Normal 70 8 2" xfId="46803" xr:uid="{00000000-0005-0000-0000-000006B70000}"/>
    <cellStyle name="Normal 70 8 2 2" xfId="46804" xr:uid="{00000000-0005-0000-0000-000007B70000}"/>
    <cellStyle name="Normal 70 8 2 2 2" xfId="46805" xr:uid="{00000000-0005-0000-0000-000008B70000}"/>
    <cellStyle name="Normal 70 8 2 2 2 2" xfId="46806" xr:uid="{00000000-0005-0000-0000-000009B70000}"/>
    <cellStyle name="Normal 70 8 2 2 3" xfId="46807" xr:uid="{00000000-0005-0000-0000-00000AB70000}"/>
    <cellStyle name="Normal 70 8 2 3" xfId="46808" xr:uid="{00000000-0005-0000-0000-00000BB70000}"/>
    <cellStyle name="Normal 70 8 2 3 2" xfId="46809" xr:uid="{00000000-0005-0000-0000-00000CB70000}"/>
    <cellStyle name="Normal 70 8 2 3 2 2" xfId="46810" xr:uid="{00000000-0005-0000-0000-00000DB70000}"/>
    <cellStyle name="Normal 70 8 2 3 3" xfId="46811" xr:uid="{00000000-0005-0000-0000-00000EB70000}"/>
    <cellStyle name="Normal 70 8 2 4" xfId="46812" xr:uid="{00000000-0005-0000-0000-00000FB70000}"/>
    <cellStyle name="Normal 70 8 2 4 2" xfId="46813" xr:uid="{00000000-0005-0000-0000-000010B70000}"/>
    <cellStyle name="Normal 70 8 2 5" xfId="46814" xr:uid="{00000000-0005-0000-0000-000011B70000}"/>
    <cellStyle name="Normal 70 8 2_Lcc_inputs" xfId="46815" xr:uid="{00000000-0005-0000-0000-000012B70000}"/>
    <cellStyle name="Normal 70 8 3" xfId="46816" xr:uid="{00000000-0005-0000-0000-000013B70000}"/>
    <cellStyle name="Normal 70 8 3 2" xfId="46817" xr:uid="{00000000-0005-0000-0000-000014B70000}"/>
    <cellStyle name="Normal 70 8 3 2 2" xfId="46818" xr:uid="{00000000-0005-0000-0000-000015B70000}"/>
    <cellStyle name="Normal 70 8 3 2 3" xfId="46819" xr:uid="{00000000-0005-0000-0000-000016B70000}"/>
    <cellStyle name="Normal 70 8 3 3" xfId="46820" xr:uid="{00000000-0005-0000-0000-000017B70000}"/>
    <cellStyle name="Normal 70 8 3 4" xfId="46821" xr:uid="{00000000-0005-0000-0000-000018B70000}"/>
    <cellStyle name="Normal 70 8 3_Lcc_inputs" xfId="46822" xr:uid="{00000000-0005-0000-0000-000019B70000}"/>
    <cellStyle name="Normal 70 8 4" xfId="46823" xr:uid="{00000000-0005-0000-0000-00001AB70000}"/>
    <cellStyle name="Normal 70 8 4 2" xfId="46824" xr:uid="{00000000-0005-0000-0000-00001BB70000}"/>
    <cellStyle name="Normal 70 8 4 2 2" xfId="46825" xr:uid="{00000000-0005-0000-0000-00001CB70000}"/>
    <cellStyle name="Normal 70 8 4 3" xfId="46826" xr:uid="{00000000-0005-0000-0000-00001DB70000}"/>
    <cellStyle name="Normal 70 8 5" xfId="46827" xr:uid="{00000000-0005-0000-0000-00001EB70000}"/>
    <cellStyle name="Normal 70 8 5 2" xfId="46828" xr:uid="{00000000-0005-0000-0000-00001FB70000}"/>
    <cellStyle name="Normal 70 8 6" xfId="46829" xr:uid="{00000000-0005-0000-0000-000020B70000}"/>
    <cellStyle name="Normal 70 8 7" xfId="46830" xr:uid="{00000000-0005-0000-0000-000021B70000}"/>
    <cellStyle name="Normal 70 8 8" xfId="46831" xr:uid="{00000000-0005-0000-0000-000022B70000}"/>
    <cellStyle name="Normal 70 8_Lcc_inputs" xfId="46832" xr:uid="{00000000-0005-0000-0000-000023B70000}"/>
    <cellStyle name="Normal 70 9" xfId="46833" xr:uid="{00000000-0005-0000-0000-000024B70000}"/>
    <cellStyle name="Normal 70 9 2" xfId="46834" xr:uid="{00000000-0005-0000-0000-000025B70000}"/>
    <cellStyle name="Normal 70 9 2 2" xfId="46835" xr:uid="{00000000-0005-0000-0000-000026B70000}"/>
    <cellStyle name="Normal 70 9 2 2 2" xfId="46836" xr:uid="{00000000-0005-0000-0000-000027B70000}"/>
    <cellStyle name="Normal 70 9 2 2 2 2" xfId="46837" xr:uid="{00000000-0005-0000-0000-000028B70000}"/>
    <cellStyle name="Normal 70 9 2 2 3" xfId="46838" xr:uid="{00000000-0005-0000-0000-000029B70000}"/>
    <cellStyle name="Normal 70 9 2 3" xfId="46839" xr:uid="{00000000-0005-0000-0000-00002AB70000}"/>
    <cellStyle name="Normal 70 9 2 3 2" xfId="46840" xr:uid="{00000000-0005-0000-0000-00002BB70000}"/>
    <cellStyle name="Normal 70 9 2 3 2 2" xfId="46841" xr:uid="{00000000-0005-0000-0000-00002CB70000}"/>
    <cellStyle name="Normal 70 9 2 3 3" xfId="46842" xr:uid="{00000000-0005-0000-0000-00002DB70000}"/>
    <cellStyle name="Normal 70 9 2 4" xfId="46843" xr:uid="{00000000-0005-0000-0000-00002EB70000}"/>
    <cellStyle name="Normal 70 9 2 4 2" xfId="46844" xr:uid="{00000000-0005-0000-0000-00002FB70000}"/>
    <cellStyle name="Normal 70 9 2 5" xfId="46845" xr:uid="{00000000-0005-0000-0000-000030B70000}"/>
    <cellStyle name="Normal 70 9 2_Lcc_inputs" xfId="46846" xr:uid="{00000000-0005-0000-0000-000031B70000}"/>
    <cellStyle name="Normal 70 9 3" xfId="46847" xr:uid="{00000000-0005-0000-0000-000032B70000}"/>
    <cellStyle name="Normal 70 9 3 2" xfId="46848" xr:uid="{00000000-0005-0000-0000-000033B70000}"/>
    <cellStyle name="Normal 70 9 3 2 2" xfId="46849" xr:uid="{00000000-0005-0000-0000-000034B70000}"/>
    <cellStyle name="Normal 70 9 3 2 3" xfId="46850" xr:uid="{00000000-0005-0000-0000-000035B70000}"/>
    <cellStyle name="Normal 70 9 3 3" xfId="46851" xr:uid="{00000000-0005-0000-0000-000036B70000}"/>
    <cellStyle name="Normal 70 9 3 4" xfId="46852" xr:uid="{00000000-0005-0000-0000-000037B70000}"/>
    <cellStyle name="Normal 70 9 3_Lcc_inputs" xfId="46853" xr:uid="{00000000-0005-0000-0000-000038B70000}"/>
    <cellStyle name="Normal 70 9 4" xfId="46854" xr:uid="{00000000-0005-0000-0000-000039B70000}"/>
    <cellStyle name="Normal 70 9 4 2" xfId="46855" xr:uid="{00000000-0005-0000-0000-00003AB70000}"/>
    <cellStyle name="Normal 70 9 4 2 2" xfId="46856" xr:uid="{00000000-0005-0000-0000-00003BB70000}"/>
    <cellStyle name="Normal 70 9 4 3" xfId="46857" xr:uid="{00000000-0005-0000-0000-00003CB70000}"/>
    <cellStyle name="Normal 70 9 5" xfId="46858" xr:uid="{00000000-0005-0000-0000-00003DB70000}"/>
    <cellStyle name="Normal 70 9 5 2" xfId="46859" xr:uid="{00000000-0005-0000-0000-00003EB70000}"/>
    <cellStyle name="Normal 70 9 6" xfId="46860" xr:uid="{00000000-0005-0000-0000-00003FB70000}"/>
    <cellStyle name="Normal 70 9 7" xfId="46861" xr:uid="{00000000-0005-0000-0000-000040B70000}"/>
    <cellStyle name="Normal 70 9 8" xfId="46862" xr:uid="{00000000-0005-0000-0000-000041B70000}"/>
    <cellStyle name="Normal 70 9_Lcc_inputs" xfId="46863" xr:uid="{00000000-0005-0000-0000-000042B70000}"/>
    <cellStyle name="Normal 70_Lcc_inputs" xfId="46864" xr:uid="{00000000-0005-0000-0000-000043B70000}"/>
    <cellStyle name="Normal 71" xfId="46865" xr:uid="{00000000-0005-0000-0000-000044B70000}"/>
    <cellStyle name="Normal 71 10" xfId="46866" xr:uid="{00000000-0005-0000-0000-000045B70000}"/>
    <cellStyle name="Normal 71 10 2" xfId="46867" xr:uid="{00000000-0005-0000-0000-000046B70000}"/>
    <cellStyle name="Normal 71 10 2 2" xfId="46868" xr:uid="{00000000-0005-0000-0000-000047B70000}"/>
    <cellStyle name="Normal 71 10 2 2 2" xfId="46869" xr:uid="{00000000-0005-0000-0000-000048B70000}"/>
    <cellStyle name="Normal 71 10 2 2 3" xfId="46870" xr:uid="{00000000-0005-0000-0000-000049B70000}"/>
    <cellStyle name="Normal 71 10 2 3" xfId="46871" xr:uid="{00000000-0005-0000-0000-00004AB70000}"/>
    <cellStyle name="Normal 71 10 2 4" xfId="46872" xr:uid="{00000000-0005-0000-0000-00004BB70000}"/>
    <cellStyle name="Normal 71 10 2_Lcc_inputs" xfId="46873" xr:uid="{00000000-0005-0000-0000-00004CB70000}"/>
    <cellStyle name="Normal 71 10 3" xfId="46874" xr:uid="{00000000-0005-0000-0000-00004DB70000}"/>
    <cellStyle name="Normal 71 10 3 2" xfId="46875" xr:uid="{00000000-0005-0000-0000-00004EB70000}"/>
    <cellStyle name="Normal 71 10 3 2 2" xfId="46876" xr:uid="{00000000-0005-0000-0000-00004FB70000}"/>
    <cellStyle name="Normal 71 10 3 3" xfId="46877" xr:uid="{00000000-0005-0000-0000-000050B70000}"/>
    <cellStyle name="Normal 71 10 4" xfId="46878" xr:uid="{00000000-0005-0000-0000-000051B70000}"/>
    <cellStyle name="Normal 71 10 4 2" xfId="46879" xr:uid="{00000000-0005-0000-0000-000052B70000}"/>
    <cellStyle name="Normal 71 10 5" xfId="46880" xr:uid="{00000000-0005-0000-0000-000053B70000}"/>
    <cellStyle name="Normal 71 10 6" xfId="46881" xr:uid="{00000000-0005-0000-0000-000054B70000}"/>
    <cellStyle name="Normal 71 10 7" xfId="46882" xr:uid="{00000000-0005-0000-0000-000055B70000}"/>
    <cellStyle name="Normal 71 10_Lcc_inputs" xfId="46883" xr:uid="{00000000-0005-0000-0000-000056B70000}"/>
    <cellStyle name="Normal 71 11" xfId="46884" xr:uid="{00000000-0005-0000-0000-000057B70000}"/>
    <cellStyle name="Normal 71 11 2" xfId="46885" xr:uid="{00000000-0005-0000-0000-000058B70000}"/>
    <cellStyle name="Normal 71 11 2 2" xfId="46886" xr:uid="{00000000-0005-0000-0000-000059B70000}"/>
    <cellStyle name="Normal 71 11 2 3" xfId="46887" xr:uid="{00000000-0005-0000-0000-00005AB70000}"/>
    <cellStyle name="Normal 71 11 3" xfId="46888" xr:uid="{00000000-0005-0000-0000-00005BB70000}"/>
    <cellStyle name="Normal 71 11 3 2" xfId="46889" xr:uid="{00000000-0005-0000-0000-00005CB70000}"/>
    <cellStyle name="Normal 71 11 4" xfId="46890" xr:uid="{00000000-0005-0000-0000-00005DB70000}"/>
    <cellStyle name="Normal 71 11 5" xfId="46891" xr:uid="{00000000-0005-0000-0000-00005EB70000}"/>
    <cellStyle name="Normal 71 11_Lcc_inputs" xfId="46892" xr:uid="{00000000-0005-0000-0000-00005FB70000}"/>
    <cellStyle name="Normal 71 12" xfId="46893" xr:uid="{00000000-0005-0000-0000-000060B70000}"/>
    <cellStyle name="Normal 71 12 2" xfId="46894" xr:uid="{00000000-0005-0000-0000-000061B70000}"/>
    <cellStyle name="Normal 71 12 2 2" xfId="46895" xr:uid="{00000000-0005-0000-0000-000062B70000}"/>
    <cellStyle name="Normal 71 12 2 3" xfId="46896" xr:uid="{00000000-0005-0000-0000-000063B70000}"/>
    <cellStyle name="Normal 71 12 3" xfId="46897" xr:uid="{00000000-0005-0000-0000-000064B70000}"/>
    <cellStyle name="Normal 71 12 4" xfId="46898" xr:uid="{00000000-0005-0000-0000-000065B70000}"/>
    <cellStyle name="Normal 71 12_Lcc_inputs" xfId="46899" xr:uid="{00000000-0005-0000-0000-000066B70000}"/>
    <cellStyle name="Normal 71 13" xfId="46900" xr:uid="{00000000-0005-0000-0000-000067B70000}"/>
    <cellStyle name="Normal 71 13 2" xfId="46901" xr:uid="{00000000-0005-0000-0000-000068B70000}"/>
    <cellStyle name="Normal 71 13 3" xfId="46902" xr:uid="{00000000-0005-0000-0000-000069B70000}"/>
    <cellStyle name="Normal 71 14" xfId="46903" xr:uid="{00000000-0005-0000-0000-00006AB70000}"/>
    <cellStyle name="Normal 71 14 2" xfId="46904" xr:uid="{00000000-0005-0000-0000-00006BB70000}"/>
    <cellStyle name="Normal 71 15" xfId="46905" xr:uid="{00000000-0005-0000-0000-00006CB70000}"/>
    <cellStyle name="Normal 71 16" xfId="46906" xr:uid="{00000000-0005-0000-0000-00006DB70000}"/>
    <cellStyle name="Normal 71 2" xfId="46907" xr:uid="{00000000-0005-0000-0000-00006EB70000}"/>
    <cellStyle name="Normal 71 2 10" xfId="46908" xr:uid="{00000000-0005-0000-0000-00006FB70000}"/>
    <cellStyle name="Normal 71 2 2" xfId="46909" xr:uid="{00000000-0005-0000-0000-000070B70000}"/>
    <cellStyle name="Normal 71 2 2 2" xfId="46910" xr:uid="{00000000-0005-0000-0000-000071B70000}"/>
    <cellStyle name="Normal 71 2 2 2 2" xfId="46911" xr:uid="{00000000-0005-0000-0000-000072B70000}"/>
    <cellStyle name="Normal 71 2 2 2 2 2" xfId="46912" xr:uid="{00000000-0005-0000-0000-000073B70000}"/>
    <cellStyle name="Normal 71 2 2 2 2 2 2" xfId="46913" xr:uid="{00000000-0005-0000-0000-000074B70000}"/>
    <cellStyle name="Normal 71 2 2 2 2 3" xfId="46914" xr:uid="{00000000-0005-0000-0000-000075B70000}"/>
    <cellStyle name="Normal 71 2 2 2 3" xfId="46915" xr:uid="{00000000-0005-0000-0000-000076B70000}"/>
    <cellStyle name="Normal 71 2 2 2 3 2" xfId="46916" xr:uid="{00000000-0005-0000-0000-000077B70000}"/>
    <cellStyle name="Normal 71 2 2 2 3 2 2" xfId="46917" xr:uid="{00000000-0005-0000-0000-000078B70000}"/>
    <cellStyle name="Normal 71 2 2 2 3 3" xfId="46918" xr:uid="{00000000-0005-0000-0000-000079B70000}"/>
    <cellStyle name="Normal 71 2 2 2 4" xfId="46919" xr:uid="{00000000-0005-0000-0000-00007AB70000}"/>
    <cellStyle name="Normal 71 2 2 2 4 2" xfId="46920" xr:uid="{00000000-0005-0000-0000-00007BB70000}"/>
    <cellStyle name="Normal 71 2 2 2 5" xfId="46921" xr:uid="{00000000-0005-0000-0000-00007CB70000}"/>
    <cellStyle name="Normal 71 2 2 2_Lcc_inputs" xfId="46922" xr:uid="{00000000-0005-0000-0000-00007DB70000}"/>
    <cellStyle name="Normal 71 2 2 3" xfId="46923" xr:uid="{00000000-0005-0000-0000-00007EB70000}"/>
    <cellStyle name="Normal 71 2 2 3 2" xfId="46924" xr:uid="{00000000-0005-0000-0000-00007FB70000}"/>
    <cellStyle name="Normal 71 2 2 3 2 2" xfId="46925" xr:uid="{00000000-0005-0000-0000-000080B70000}"/>
    <cellStyle name="Normal 71 2 2 3 2 3" xfId="46926" xr:uid="{00000000-0005-0000-0000-000081B70000}"/>
    <cellStyle name="Normal 71 2 2 3 3" xfId="46927" xr:uid="{00000000-0005-0000-0000-000082B70000}"/>
    <cellStyle name="Normal 71 2 2 3 4" xfId="46928" xr:uid="{00000000-0005-0000-0000-000083B70000}"/>
    <cellStyle name="Normal 71 2 2 3_Lcc_inputs" xfId="46929" xr:uid="{00000000-0005-0000-0000-000084B70000}"/>
    <cellStyle name="Normal 71 2 2 4" xfId="46930" xr:uid="{00000000-0005-0000-0000-000085B70000}"/>
    <cellStyle name="Normal 71 2 2 4 2" xfId="46931" xr:uid="{00000000-0005-0000-0000-000086B70000}"/>
    <cellStyle name="Normal 71 2 2 4 2 2" xfId="46932" xr:uid="{00000000-0005-0000-0000-000087B70000}"/>
    <cellStyle name="Normal 71 2 2 4 3" xfId="46933" xr:uid="{00000000-0005-0000-0000-000088B70000}"/>
    <cellStyle name="Normal 71 2 2 5" xfId="46934" xr:uid="{00000000-0005-0000-0000-000089B70000}"/>
    <cellStyle name="Normal 71 2 2 5 2" xfId="46935" xr:uid="{00000000-0005-0000-0000-00008AB70000}"/>
    <cellStyle name="Normal 71 2 2 6" xfId="46936" xr:uid="{00000000-0005-0000-0000-00008BB70000}"/>
    <cellStyle name="Normal 71 2 2 7" xfId="46937" xr:uid="{00000000-0005-0000-0000-00008CB70000}"/>
    <cellStyle name="Normal 71 2 2 8" xfId="46938" xr:uid="{00000000-0005-0000-0000-00008DB70000}"/>
    <cellStyle name="Normal 71 2 2_Lcc_inputs" xfId="46939" xr:uid="{00000000-0005-0000-0000-00008EB70000}"/>
    <cellStyle name="Normal 71 2 3" xfId="46940" xr:uid="{00000000-0005-0000-0000-00008FB70000}"/>
    <cellStyle name="Normal 71 2 3 2" xfId="46941" xr:uid="{00000000-0005-0000-0000-000090B70000}"/>
    <cellStyle name="Normal 71 2 3 2 2" xfId="46942" xr:uid="{00000000-0005-0000-0000-000091B70000}"/>
    <cellStyle name="Normal 71 2 3 2 2 2" xfId="46943" xr:uid="{00000000-0005-0000-0000-000092B70000}"/>
    <cellStyle name="Normal 71 2 3 2 2 3" xfId="46944" xr:uid="{00000000-0005-0000-0000-000093B70000}"/>
    <cellStyle name="Normal 71 2 3 2 3" xfId="46945" xr:uid="{00000000-0005-0000-0000-000094B70000}"/>
    <cellStyle name="Normal 71 2 3 2 4" xfId="46946" xr:uid="{00000000-0005-0000-0000-000095B70000}"/>
    <cellStyle name="Normal 71 2 3 2_Lcc_inputs" xfId="46947" xr:uid="{00000000-0005-0000-0000-000096B70000}"/>
    <cellStyle name="Normal 71 2 3 3" xfId="46948" xr:uid="{00000000-0005-0000-0000-000097B70000}"/>
    <cellStyle name="Normal 71 2 3 3 2" xfId="46949" xr:uid="{00000000-0005-0000-0000-000098B70000}"/>
    <cellStyle name="Normal 71 2 3 3 2 2" xfId="46950" xr:uid="{00000000-0005-0000-0000-000099B70000}"/>
    <cellStyle name="Normal 71 2 3 3 3" xfId="46951" xr:uid="{00000000-0005-0000-0000-00009AB70000}"/>
    <cellStyle name="Normal 71 2 3 4" xfId="46952" xr:uid="{00000000-0005-0000-0000-00009BB70000}"/>
    <cellStyle name="Normal 71 2 3 4 2" xfId="46953" xr:uid="{00000000-0005-0000-0000-00009CB70000}"/>
    <cellStyle name="Normal 71 2 3 5" xfId="46954" xr:uid="{00000000-0005-0000-0000-00009DB70000}"/>
    <cellStyle name="Normal 71 2 3 6" xfId="46955" xr:uid="{00000000-0005-0000-0000-00009EB70000}"/>
    <cellStyle name="Normal 71 2 3 7" xfId="46956" xr:uid="{00000000-0005-0000-0000-00009FB70000}"/>
    <cellStyle name="Normal 71 2 3_Lcc_inputs" xfId="46957" xr:uid="{00000000-0005-0000-0000-0000A0B70000}"/>
    <cellStyle name="Normal 71 2 4" xfId="46958" xr:uid="{00000000-0005-0000-0000-0000A1B70000}"/>
    <cellStyle name="Normal 71 2 4 2" xfId="46959" xr:uid="{00000000-0005-0000-0000-0000A2B70000}"/>
    <cellStyle name="Normal 71 2 4 2 2" xfId="46960" xr:uid="{00000000-0005-0000-0000-0000A3B70000}"/>
    <cellStyle name="Normal 71 2 4 2 3" xfId="46961" xr:uid="{00000000-0005-0000-0000-0000A4B70000}"/>
    <cellStyle name="Normal 71 2 4 3" xfId="46962" xr:uid="{00000000-0005-0000-0000-0000A5B70000}"/>
    <cellStyle name="Normal 71 2 4 3 2" xfId="46963" xr:uid="{00000000-0005-0000-0000-0000A6B70000}"/>
    <cellStyle name="Normal 71 2 4 4" xfId="46964" xr:uid="{00000000-0005-0000-0000-0000A7B70000}"/>
    <cellStyle name="Normal 71 2 4 5" xfId="46965" xr:uid="{00000000-0005-0000-0000-0000A8B70000}"/>
    <cellStyle name="Normal 71 2 4_Lcc_inputs" xfId="46966" xr:uid="{00000000-0005-0000-0000-0000A9B70000}"/>
    <cellStyle name="Normal 71 2 5" xfId="46967" xr:uid="{00000000-0005-0000-0000-0000AAB70000}"/>
    <cellStyle name="Normal 71 2 5 2" xfId="46968" xr:uid="{00000000-0005-0000-0000-0000ABB70000}"/>
    <cellStyle name="Normal 71 2 5 2 2" xfId="46969" xr:uid="{00000000-0005-0000-0000-0000ACB70000}"/>
    <cellStyle name="Normal 71 2 5 2 3" xfId="46970" xr:uid="{00000000-0005-0000-0000-0000ADB70000}"/>
    <cellStyle name="Normal 71 2 5 3" xfId="46971" xr:uid="{00000000-0005-0000-0000-0000AEB70000}"/>
    <cellStyle name="Normal 71 2 5 3 2" xfId="46972" xr:uid="{00000000-0005-0000-0000-0000AFB70000}"/>
    <cellStyle name="Normal 71 2 5 4" xfId="46973" xr:uid="{00000000-0005-0000-0000-0000B0B70000}"/>
    <cellStyle name="Normal 71 2 5 5" xfId="46974" xr:uid="{00000000-0005-0000-0000-0000B1B70000}"/>
    <cellStyle name="Normal 71 2 5_Lcc_inputs" xfId="46975" xr:uid="{00000000-0005-0000-0000-0000B2B70000}"/>
    <cellStyle name="Normal 71 2 6" xfId="46976" xr:uid="{00000000-0005-0000-0000-0000B3B70000}"/>
    <cellStyle name="Normal 71 2 6 2" xfId="46977" xr:uid="{00000000-0005-0000-0000-0000B4B70000}"/>
    <cellStyle name="Normal 71 2 6 2 2" xfId="46978" xr:uid="{00000000-0005-0000-0000-0000B5B70000}"/>
    <cellStyle name="Normal 71 2 6 3" xfId="46979" xr:uid="{00000000-0005-0000-0000-0000B6B70000}"/>
    <cellStyle name="Normal 71 2 6 4" xfId="46980" xr:uid="{00000000-0005-0000-0000-0000B7B70000}"/>
    <cellStyle name="Normal 71 2 6_Lcc_inputs" xfId="46981" xr:uid="{00000000-0005-0000-0000-0000B8B70000}"/>
    <cellStyle name="Normal 71 2 7" xfId="46982" xr:uid="{00000000-0005-0000-0000-0000B9B70000}"/>
    <cellStyle name="Normal 71 2 7 2" xfId="46983" xr:uid="{00000000-0005-0000-0000-0000BAB70000}"/>
    <cellStyle name="Normal 71 2 7 3" xfId="46984" xr:uid="{00000000-0005-0000-0000-0000BBB70000}"/>
    <cellStyle name="Normal 71 2 8" xfId="46985" xr:uid="{00000000-0005-0000-0000-0000BCB70000}"/>
    <cellStyle name="Normal 71 2 8 2" xfId="46986" xr:uid="{00000000-0005-0000-0000-0000BDB70000}"/>
    <cellStyle name="Normal 71 2 9" xfId="46987" xr:uid="{00000000-0005-0000-0000-0000BEB70000}"/>
    <cellStyle name="Normal 71 2_Lcc_inputs" xfId="46988" xr:uid="{00000000-0005-0000-0000-0000BFB70000}"/>
    <cellStyle name="Normal 71 3" xfId="46989" xr:uid="{00000000-0005-0000-0000-0000C0B70000}"/>
    <cellStyle name="Normal 71 3 2" xfId="46990" xr:uid="{00000000-0005-0000-0000-0000C1B70000}"/>
    <cellStyle name="Normal 71 3 2 2" xfId="46991" xr:uid="{00000000-0005-0000-0000-0000C2B70000}"/>
    <cellStyle name="Normal 71 3 2 2 2" xfId="46992" xr:uid="{00000000-0005-0000-0000-0000C3B70000}"/>
    <cellStyle name="Normal 71 3 2 2 2 2" xfId="46993" xr:uid="{00000000-0005-0000-0000-0000C4B70000}"/>
    <cellStyle name="Normal 71 3 2 2 2 2 2" xfId="46994" xr:uid="{00000000-0005-0000-0000-0000C5B70000}"/>
    <cellStyle name="Normal 71 3 2 2 2 3" xfId="46995" xr:uid="{00000000-0005-0000-0000-0000C6B70000}"/>
    <cellStyle name="Normal 71 3 2 2 3" xfId="46996" xr:uid="{00000000-0005-0000-0000-0000C7B70000}"/>
    <cellStyle name="Normal 71 3 2 2 3 2" xfId="46997" xr:uid="{00000000-0005-0000-0000-0000C8B70000}"/>
    <cellStyle name="Normal 71 3 2 2 3 2 2" xfId="46998" xr:uid="{00000000-0005-0000-0000-0000C9B70000}"/>
    <cellStyle name="Normal 71 3 2 2 3 3" xfId="46999" xr:uid="{00000000-0005-0000-0000-0000CAB70000}"/>
    <cellStyle name="Normal 71 3 2 2 4" xfId="47000" xr:uid="{00000000-0005-0000-0000-0000CBB70000}"/>
    <cellStyle name="Normal 71 3 2 2 4 2" xfId="47001" xr:uid="{00000000-0005-0000-0000-0000CCB70000}"/>
    <cellStyle name="Normal 71 3 2 2 5" xfId="47002" xr:uid="{00000000-0005-0000-0000-0000CDB70000}"/>
    <cellStyle name="Normal 71 3 2 2_Lcc_inputs" xfId="47003" xr:uid="{00000000-0005-0000-0000-0000CEB70000}"/>
    <cellStyle name="Normal 71 3 2 3" xfId="47004" xr:uid="{00000000-0005-0000-0000-0000CFB70000}"/>
    <cellStyle name="Normal 71 3 2 3 2" xfId="47005" xr:uid="{00000000-0005-0000-0000-0000D0B70000}"/>
    <cellStyle name="Normal 71 3 2 3 2 2" xfId="47006" xr:uid="{00000000-0005-0000-0000-0000D1B70000}"/>
    <cellStyle name="Normal 71 3 2 3 2 3" xfId="47007" xr:uid="{00000000-0005-0000-0000-0000D2B70000}"/>
    <cellStyle name="Normal 71 3 2 3 3" xfId="47008" xr:uid="{00000000-0005-0000-0000-0000D3B70000}"/>
    <cellStyle name="Normal 71 3 2 3 4" xfId="47009" xr:uid="{00000000-0005-0000-0000-0000D4B70000}"/>
    <cellStyle name="Normal 71 3 2 3_Lcc_inputs" xfId="47010" xr:uid="{00000000-0005-0000-0000-0000D5B70000}"/>
    <cellStyle name="Normal 71 3 2 4" xfId="47011" xr:uid="{00000000-0005-0000-0000-0000D6B70000}"/>
    <cellStyle name="Normal 71 3 2 4 2" xfId="47012" xr:uid="{00000000-0005-0000-0000-0000D7B70000}"/>
    <cellStyle name="Normal 71 3 2 4 2 2" xfId="47013" xr:uid="{00000000-0005-0000-0000-0000D8B70000}"/>
    <cellStyle name="Normal 71 3 2 4 3" xfId="47014" xr:uid="{00000000-0005-0000-0000-0000D9B70000}"/>
    <cellStyle name="Normal 71 3 2 5" xfId="47015" xr:uid="{00000000-0005-0000-0000-0000DAB70000}"/>
    <cellStyle name="Normal 71 3 2 5 2" xfId="47016" xr:uid="{00000000-0005-0000-0000-0000DBB70000}"/>
    <cellStyle name="Normal 71 3 2 6" xfId="47017" xr:uid="{00000000-0005-0000-0000-0000DCB70000}"/>
    <cellStyle name="Normal 71 3 2 7" xfId="47018" xr:uid="{00000000-0005-0000-0000-0000DDB70000}"/>
    <cellStyle name="Normal 71 3 2 8" xfId="47019" xr:uid="{00000000-0005-0000-0000-0000DEB70000}"/>
    <cellStyle name="Normal 71 3 2_Lcc_inputs" xfId="47020" xr:uid="{00000000-0005-0000-0000-0000DFB70000}"/>
    <cellStyle name="Normal 71 3 3" xfId="47021" xr:uid="{00000000-0005-0000-0000-0000E0B70000}"/>
    <cellStyle name="Normal 71 3 3 2" xfId="47022" xr:uid="{00000000-0005-0000-0000-0000E1B70000}"/>
    <cellStyle name="Normal 71 3 3 2 2" xfId="47023" xr:uid="{00000000-0005-0000-0000-0000E2B70000}"/>
    <cellStyle name="Normal 71 3 3 2 2 2" xfId="47024" xr:uid="{00000000-0005-0000-0000-0000E3B70000}"/>
    <cellStyle name="Normal 71 3 3 2 2 3" xfId="47025" xr:uid="{00000000-0005-0000-0000-0000E4B70000}"/>
    <cellStyle name="Normal 71 3 3 2 3" xfId="47026" xr:uid="{00000000-0005-0000-0000-0000E5B70000}"/>
    <cellStyle name="Normal 71 3 3 2 4" xfId="47027" xr:uid="{00000000-0005-0000-0000-0000E6B70000}"/>
    <cellStyle name="Normal 71 3 3 2_Lcc_inputs" xfId="47028" xr:uid="{00000000-0005-0000-0000-0000E7B70000}"/>
    <cellStyle name="Normal 71 3 3 3" xfId="47029" xr:uid="{00000000-0005-0000-0000-0000E8B70000}"/>
    <cellStyle name="Normal 71 3 3 3 2" xfId="47030" xr:uid="{00000000-0005-0000-0000-0000E9B70000}"/>
    <cellStyle name="Normal 71 3 3 3 2 2" xfId="47031" xr:uid="{00000000-0005-0000-0000-0000EAB70000}"/>
    <cellStyle name="Normal 71 3 3 3 3" xfId="47032" xr:uid="{00000000-0005-0000-0000-0000EBB70000}"/>
    <cellStyle name="Normal 71 3 3 4" xfId="47033" xr:uid="{00000000-0005-0000-0000-0000ECB70000}"/>
    <cellStyle name="Normal 71 3 3 4 2" xfId="47034" xr:uid="{00000000-0005-0000-0000-0000EDB70000}"/>
    <cellStyle name="Normal 71 3 3 5" xfId="47035" xr:uid="{00000000-0005-0000-0000-0000EEB70000}"/>
    <cellStyle name="Normal 71 3 3 6" xfId="47036" xr:uid="{00000000-0005-0000-0000-0000EFB70000}"/>
    <cellStyle name="Normal 71 3 3 7" xfId="47037" xr:uid="{00000000-0005-0000-0000-0000F0B70000}"/>
    <cellStyle name="Normal 71 3 3_Lcc_inputs" xfId="47038" xr:uid="{00000000-0005-0000-0000-0000F1B70000}"/>
    <cellStyle name="Normal 71 3 4" xfId="47039" xr:uid="{00000000-0005-0000-0000-0000F2B70000}"/>
    <cellStyle name="Normal 71 3 4 2" xfId="47040" xr:uid="{00000000-0005-0000-0000-0000F3B70000}"/>
    <cellStyle name="Normal 71 3 4 2 2" xfId="47041" xr:uid="{00000000-0005-0000-0000-0000F4B70000}"/>
    <cellStyle name="Normal 71 3 4 2 3" xfId="47042" xr:uid="{00000000-0005-0000-0000-0000F5B70000}"/>
    <cellStyle name="Normal 71 3 4 3" xfId="47043" xr:uid="{00000000-0005-0000-0000-0000F6B70000}"/>
    <cellStyle name="Normal 71 3 4 3 2" xfId="47044" xr:uid="{00000000-0005-0000-0000-0000F7B70000}"/>
    <cellStyle name="Normal 71 3 4 4" xfId="47045" xr:uid="{00000000-0005-0000-0000-0000F8B70000}"/>
    <cellStyle name="Normal 71 3 4 5" xfId="47046" xr:uid="{00000000-0005-0000-0000-0000F9B70000}"/>
    <cellStyle name="Normal 71 3 4_Lcc_inputs" xfId="47047" xr:uid="{00000000-0005-0000-0000-0000FAB70000}"/>
    <cellStyle name="Normal 71 3 5" xfId="47048" xr:uid="{00000000-0005-0000-0000-0000FBB70000}"/>
    <cellStyle name="Normal 71 3 5 2" xfId="47049" xr:uid="{00000000-0005-0000-0000-0000FCB70000}"/>
    <cellStyle name="Normal 71 3 5 2 2" xfId="47050" xr:uid="{00000000-0005-0000-0000-0000FDB70000}"/>
    <cellStyle name="Normal 71 3 5 2 3" xfId="47051" xr:uid="{00000000-0005-0000-0000-0000FEB70000}"/>
    <cellStyle name="Normal 71 3 5 3" xfId="47052" xr:uid="{00000000-0005-0000-0000-0000FFB70000}"/>
    <cellStyle name="Normal 71 3 5 4" xfId="47053" xr:uid="{00000000-0005-0000-0000-000000B80000}"/>
    <cellStyle name="Normal 71 3 5_Lcc_inputs" xfId="47054" xr:uid="{00000000-0005-0000-0000-000001B80000}"/>
    <cellStyle name="Normal 71 3 6" xfId="47055" xr:uid="{00000000-0005-0000-0000-000002B80000}"/>
    <cellStyle name="Normal 71 3 6 2" xfId="47056" xr:uid="{00000000-0005-0000-0000-000003B80000}"/>
    <cellStyle name="Normal 71 3 6 3" xfId="47057" xr:uid="{00000000-0005-0000-0000-000004B80000}"/>
    <cellStyle name="Normal 71 3 7" xfId="47058" xr:uid="{00000000-0005-0000-0000-000005B80000}"/>
    <cellStyle name="Normal 71 3 7 2" xfId="47059" xr:uid="{00000000-0005-0000-0000-000006B80000}"/>
    <cellStyle name="Normal 71 3 8" xfId="47060" xr:uid="{00000000-0005-0000-0000-000007B80000}"/>
    <cellStyle name="Normal 71 3 9" xfId="47061" xr:uid="{00000000-0005-0000-0000-000008B80000}"/>
    <cellStyle name="Normal 71 3_Lcc_inputs" xfId="47062" xr:uid="{00000000-0005-0000-0000-000009B80000}"/>
    <cellStyle name="Normal 71 4" xfId="47063" xr:uid="{00000000-0005-0000-0000-00000AB80000}"/>
    <cellStyle name="Normal 71 4 2" xfId="47064" xr:uid="{00000000-0005-0000-0000-00000BB80000}"/>
    <cellStyle name="Normal 71 4 2 2" xfId="47065" xr:uid="{00000000-0005-0000-0000-00000CB80000}"/>
    <cellStyle name="Normal 71 4 2 2 2" xfId="47066" xr:uid="{00000000-0005-0000-0000-00000DB80000}"/>
    <cellStyle name="Normal 71 4 2 2 2 2" xfId="47067" xr:uid="{00000000-0005-0000-0000-00000EB80000}"/>
    <cellStyle name="Normal 71 4 2 2 2 2 2" xfId="47068" xr:uid="{00000000-0005-0000-0000-00000FB80000}"/>
    <cellStyle name="Normal 71 4 2 2 2 3" xfId="47069" xr:uid="{00000000-0005-0000-0000-000010B80000}"/>
    <cellStyle name="Normal 71 4 2 2 3" xfId="47070" xr:uid="{00000000-0005-0000-0000-000011B80000}"/>
    <cellStyle name="Normal 71 4 2 2 3 2" xfId="47071" xr:uid="{00000000-0005-0000-0000-000012B80000}"/>
    <cellStyle name="Normal 71 4 2 2 3 2 2" xfId="47072" xr:uid="{00000000-0005-0000-0000-000013B80000}"/>
    <cellStyle name="Normal 71 4 2 2 3 3" xfId="47073" xr:uid="{00000000-0005-0000-0000-000014B80000}"/>
    <cellStyle name="Normal 71 4 2 2 4" xfId="47074" xr:uid="{00000000-0005-0000-0000-000015B80000}"/>
    <cellStyle name="Normal 71 4 2 2 4 2" xfId="47075" xr:uid="{00000000-0005-0000-0000-000016B80000}"/>
    <cellStyle name="Normal 71 4 2 2 5" xfId="47076" xr:uid="{00000000-0005-0000-0000-000017B80000}"/>
    <cellStyle name="Normal 71 4 2 2_Lcc_inputs" xfId="47077" xr:uid="{00000000-0005-0000-0000-000018B80000}"/>
    <cellStyle name="Normal 71 4 2 3" xfId="47078" xr:uid="{00000000-0005-0000-0000-000019B80000}"/>
    <cellStyle name="Normal 71 4 2 3 2" xfId="47079" xr:uid="{00000000-0005-0000-0000-00001AB80000}"/>
    <cellStyle name="Normal 71 4 2 3 2 2" xfId="47080" xr:uid="{00000000-0005-0000-0000-00001BB80000}"/>
    <cellStyle name="Normal 71 4 2 3 2 3" xfId="47081" xr:uid="{00000000-0005-0000-0000-00001CB80000}"/>
    <cellStyle name="Normal 71 4 2 3 3" xfId="47082" xr:uid="{00000000-0005-0000-0000-00001DB80000}"/>
    <cellStyle name="Normal 71 4 2 3 4" xfId="47083" xr:uid="{00000000-0005-0000-0000-00001EB80000}"/>
    <cellStyle name="Normal 71 4 2 3_Lcc_inputs" xfId="47084" xr:uid="{00000000-0005-0000-0000-00001FB80000}"/>
    <cellStyle name="Normal 71 4 2 4" xfId="47085" xr:uid="{00000000-0005-0000-0000-000020B80000}"/>
    <cellStyle name="Normal 71 4 2 4 2" xfId="47086" xr:uid="{00000000-0005-0000-0000-000021B80000}"/>
    <cellStyle name="Normal 71 4 2 4 2 2" xfId="47087" xr:uid="{00000000-0005-0000-0000-000022B80000}"/>
    <cellStyle name="Normal 71 4 2 4 3" xfId="47088" xr:uid="{00000000-0005-0000-0000-000023B80000}"/>
    <cellStyle name="Normal 71 4 2 5" xfId="47089" xr:uid="{00000000-0005-0000-0000-000024B80000}"/>
    <cellStyle name="Normal 71 4 2 5 2" xfId="47090" xr:uid="{00000000-0005-0000-0000-000025B80000}"/>
    <cellStyle name="Normal 71 4 2 6" xfId="47091" xr:uid="{00000000-0005-0000-0000-000026B80000}"/>
    <cellStyle name="Normal 71 4 2 7" xfId="47092" xr:uid="{00000000-0005-0000-0000-000027B80000}"/>
    <cellStyle name="Normal 71 4 2 8" xfId="47093" xr:uid="{00000000-0005-0000-0000-000028B80000}"/>
    <cellStyle name="Normal 71 4 2_Lcc_inputs" xfId="47094" xr:uid="{00000000-0005-0000-0000-000029B80000}"/>
    <cellStyle name="Normal 71 4 3" xfId="47095" xr:uid="{00000000-0005-0000-0000-00002AB80000}"/>
    <cellStyle name="Normal 71 4 3 2" xfId="47096" xr:uid="{00000000-0005-0000-0000-00002BB80000}"/>
    <cellStyle name="Normal 71 4 3 2 2" xfId="47097" xr:uid="{00000000-0005-0000-0000-00002CB80000}"/>
    <cellStyle name="Normal 71 4 3 2 2 2" xfId="47098" xr:uid="{00000000-0005-0000-0000-00002DB80000}"/>
    <cellStyle name="Normal 71 4 3 2 3" xfId="47099" xr:uid="{00000000-0005-0000-0000-00002EB80000}"/>
    <cellStyle name="Normal 71 4 3 3" xfId="47100" xr:uid="{00000000-0005-0000-0000-00002FB80000}"/>
    <cellStyle name="Normal 71 4 3 3 2" xfId="47101" xr:uid="{00000000-0005-0000-0000-000030B80000}"/>
    <cellStyle name="Normal 71 4 3 3 2 2" xfId="47102" xr:uid="{00000000-0005-0000-0000-000031B80000}"/>
    <cellStyle name="Normal 71 4 3 3 3" xfId="47103" xr:uid="{00000000-0005-0000-0000-000032B80000}"/>
    <cellStyle name="Normal 71 4 3 4" xfId="47104" xr:uid="{00000000-0005-0000-0000-000033B80000}"/>
    <cellStyle name="Normal 71 4 3 4 2" xfId="47105" xr:uid="{00000000-0005-0000-0000-000034B80000}"/>
    <cellStyle name="Normal 71 4 3 5" xfId="47106" xr:uid="{00000000-0005-0000-0000-000035B80000}"/>
    <cellStyle name="Normal 71 4 3_Lcc_inputs" xfId="47107" xr:uid="{00000000-0005-0000-0000-000036B80000}"/>
    <cellStyle name="Normal 71 4 4" xfId="47108" xr:uid="{00000000-0005-0000-0000-000037B80000}"/>
    <cellStyle name="Normal 71 4 4 2" xfId="47109" xr:uid="{00000000-0005-0000-0000-000038B80000}"/>
    <cellStyle name="Normal 71 4 4 2 2" xfId="47110" xr:uid="{00000000-0005-0000-0000-000039B80000}"/>
    <cellStyle name="Normal 71 4 4 2 3" xfId="47111" xr:uid="{00000000-0005-0000-0000-00003AB80000}"/>
    <cellStyle name="Normal 71 4 4 3" xfId="47112" xr:uid="{00000000-0005-0000-0000-00003BB80000}"/>
    <cellStyle name="Normal 71 4 4 4" xfId="47113" xr:uid="{00000000-0005-0000-0000-00003CB80000}"/>
    <cellStyle name="Normal 71 4 4_Lcc_inputs" xfId="47114" xr:uid="{00000000-0005-0000-0000-00003DB80000}"/>
    <cellStyle name="Normal 71 4 5" xfId="47115" xr:uid="{00000000-0005-0000-0000-00003EB80000}"/>
    <cellStyle name="Normal 71 4 5 2" xfId="47116" xr:uid="{00000000-0005-0000-0000-00003FB80000}"/>
    <cellStyle name="Normal 71 4 5 2 2" xfId="47117" xr:uid="{00000000-0005-0000-0000-000040B80000}"/>
    <cellStyle name="Normal 71 4 5 3" xfId="47118" xr:uid="{00000000-0005-0000-0000-000041B80000}"/>
    <cellStyle name="Normal 71 4 6" xfId="47119" xr:uid="{00000000-0005-0000-0000-000042B80000}"/>
    <cellStyle name="Normal 71 4 6 2" xfId="47120" xr:uid="{00000000-0005-0000-0000-000043B80000}"/>
    <cellStyle name="Normal 71 4 7" xfId="47121" xr:uid="{00000000-0005-0000-0000-000044B80000}"/>
    <cellStyle name="Normal 71 4 8" xfId="47122" xr:uid="{00000000-0005-0000-0000-000045B80000}"/>
    <cellStyle name="Normal 71 4 9" xfId="47123" xr:uid="{00000000-0005-0000-0000-000046B80000}"/>
    <cellStyle name="Normal 71 4_Lcc_inputs" xfId="47124" xr:uid="{00000000-0005-0000-0000-000047B80000}"/>
    <cellStyle name="Normal 71 5" xfId="47125" xr:uid="{00000000-0005-0000-0000-000048B80000}"/>
    <cellStyle name="Normal 71 5 2" xfId="47126" xr:uid="{00000000-0005-0000-0000-000049B80000}"/>
    <cellStyle name="Normal 71 5 2 2" xfId="47127" xr:uid="{00000000-0005-0000-0000-00004AB80000}"/>
    <cellStyle name="Normal 71 5 2 2 2" xfId="47128" xr:uid="{00000000-0005-0000-0000-00004BB80000}"/>
    <cellStyle name="Normal 71 5 2 2 2 2" xfId="47129" xr:uid="{00000000-0005-0000-0000-00004CB80000}"/>
    <cellStyle name="Normal 71 5 2 2 2 2 2" xfId="47130" xr:uid="{00000000-0005-0000-0000-00004DB80000}"/>
    <cellStyle name="Normal 71 5 2 2 2 3" xfId="47131" xr:uid="{00000000-0005-0000-0000-00004EB80000}"/>
    <cellStyle name="Normal 71 5 2 2 3" xfId="47132" xr:uid="{00000000-0005-0000-0000-00004FB80000}"/>
    <cellStyle name="Normal 71 5 2 2 3 2" xfId="47133" xr:uid="{00000000-0005-0000-0000-000050B80000}"/>
    <cellStyle name="Normal 71 5 2 2 3 2 2" xfId="47134" xr:uid="{00000000-0005-0000-0000-000051B80000}"/>
    <cellStyle name="Normal 71 5 2 2 3 3" xfId="47135" xr:uid="{00000000-0005-0000-0000-000052B80000}"/>
    <cellStyle name="Normal 71 5 2 2 4" xfId="47136" xr:uid="{00000000-0005-0000-0000-000053B80000}"/>
    <cellStyle name="Normal 71 5 2 2 4 2" xfId="47137" xr:uid="{00000000-0005-0000-0000-000054B80000}"/>
    <cellStyle name="Normal 71 5 2 2 5" xfId="47138" xr:uid="{00000000-0005-0000-0000-000055B80000}"/>
    <cellStyle name="Normal 71 5 2 2_Lcc_inputs" xfId="47139" xr:uid="{00000000-0005-0000-0000-000056B80000}"/>
    <cellStyle name="Normal 71 5 2 3" xfId="47140" xr:uid="{00000000-0005-0000-0000-000057B80000}"/>
    <cellStyle name="Normal 71 5 2 3 2" xfId="47141" xr:uid="{00000000-0005-0000-0000-000058B80000}"/>
    <cellStyle name="Normal 71 5 2 3 2 2" xfId="47142" xr:uid="{00000000-0005-0000-0000-000059B80000}"/>
    <cellStyle name="Normal 71 5 2 3 2 3" xfId="47143" xr:uid="{00000000-0005-0000-0000-00005AB80000}"/>
    <cellStyle name="Normal 71 5 2 3 3" xfId="47144" xr:uid="{00000000-0005-0000-0000-00005BB80000}"/>
    <cellStyle name="Normal 71 5 2 3 4" xfId="47145" xr:uid="{00000000-0005-0000-0000-00005CB80000}"/>
    <cellStyle name="Normal 71 5 2 3_Lcc_inputs" xfId="47146" xr:uid="{00000000-0005-0000-0000-00005DB80000}"/>
    <cellStyle name="Normal 71 5 2 4" xfId="47147" xr:uid="{00000000-0005-0000-0000-00005EB80000}"/>
    <cellStyle name="Normal 71 5 2 4 2" xfId="47148" xr:uid="{00000000-0005-0000-0000-00005FB80000}"/>
    <cellStyle name="Normal 71 5 2 4 2 2" xfId="47149" xr:uid="{00000000-0005-0000-0000-000060B80000}"/>
    <cellStyle name="Normal 71 5 2 4 3" xfId="47150" xr:uid="{00000000-0005-0000-0000-000061B80000}"/>
    <cellStyle name="Normal 71 5 2 5" xfId="47151" xr:uid="{00000000-0005-0000-0000-000062B80000}"/>
    <cellStyle name="Normal 71 5 2 5 2" xfId="47152" xr:uid="{00000000-0005-0000-0000-000063B80000}"/>
    <cellStyle name="Normal 71 5 2 6" xfId="47153" xr:uid="{00000000-0005-0000-0000-000064B80000}"/>
    <cellStyle name="Normal 71 5 2 7" xfId="47154" xr:uid="{00000000-0005-0000-0000-000065B80000}"/>
    <cellStyle name="Normal 71 5 2 8" xfId="47155" xr:uid="{00000000-0005-0000-0000-000066B80000}"/>
    <cellStyle name="Normal 71 5 2_Lcc_inputs" xfId="47156" xr:uid="{00000000-0005-0000-0000-000067B80000}"/>
    <cellStyle name="Normal 71 5 3" xfId="47157" xr:uid="{00000000-0005-0000-0000-000068B80000}"/>
    <cellStyle name="Normal 71 5 3 2" xfId="47158" xr:uid="{00000000-0005-0000-0000-000069B80000}"/>
    <cellStyle name="Normal 71 5 3 2 2" xfId="47159" xr:uid="{00000000-0005-0000-0000-00006AB80000}"/>
    <cellStyle name="Normal 71 5 3 2 2 2" xfId="47160" xr:uid="{00000000-0005-0000-0000-00006BB80000}"/>
    <cellStyle name="Normal 71 5 3 2 3" xfId="47161" xr:uid="{00000000-0005-0000-0000-00006CB80000}"/>
    <cellStyle name="Normal 71 5 3 3" xfId="47162" xr:uid="{00000000-0005-0000-0000-00006DB80000}"/>
    <cellStyle name="Normal 71 5 3 3 2" xfId="47163" xr:uid="{00000000-0005-0000-0000-00006EB80000}"/>
    <cellStyle name="Normal 71 5 3 3 2 2" xfId="47164" xr:uid="{00000000-0005-0000-0000-00006FB80000}"/>
    <cellStyle name="Normal 71 5 3 3 3" xfId="47165" xr:uid="{00000000-0005-0000-0000-000070B80000}"/>
    <cellStyle name="Normal 71 5 3 4" xfId="47166" xr:uid="{00000000-0005-0000-0000-000071B80000}"/>
    <cellStyle name="Normal 71 5 3 4 2" xfId="47167" xr:uid="{00000000-0005-0000-0000-000072B80000}"/>
    <cellStyle name="Normal 71 5 3 5" xfId="47168" xr:uid="{00000000-0005-0000-0000-000073B80000}"/>
    <cellStyle name="Normal 71 5 3_Lcc_inputs" xfId="47169" xr:uid="{00000000-0005-0000-0000-000074B80000}"/>
    <cellStyle name="Normal 71 5 4" xfId="47170" xr:uid="{00000000-0005-0000-0000-000075B80000}"/>
    <cellStyle name="Normal 71 5 4 2" xfId="47171" xr:uid="{00000000-0005-0000-0000-000076B80000}"/>
    <cellStyle name="Normal 71 5 4 2 2" xfId="47172" xr:uid="{00000000-0005-0000-0000-000077B80000}"/>
    <cellStyle name="Normal 71 5 4 2 3" xfId="47173" xr:uid="{00000000-0005-0000-0000-000078B80000}"/>
    <cellStyle name="Normal 71 5 4 3" xfId="47174" xr:uid="{00000000-0005-0000-0000-000079B80000}"/>
    <cellStyle name="Normal 71 5 4 4" xfId="47175" xr:uid="{00000000-0005-0000-0000-00007AB80000}"/>
    <cellStyle name="Normal 71 5 4_Lcc_inputs" xfId="47176" xr:uid="{00000000-0005-0000-0000-00007BB80000}"/>
    <cellStyle name="Normal 71 5 5" xfId="47177" xr:uid="{00000000-0005-0000-0000-00007CB80000}"/>
    <cellStyle name="Normal 71 5 5 2" xfId="47178" xr:uid="{00000000-0005-0000-0000-00007DB80000}"/>
    <cellStyle name="Normal 71 5 5 2 2" xfId="47179" xr:uid="{00000000-0005-0000-0000-00007EB80000}"/>
    <cellStyle name="Normal 71 5 5 3" xfId="47180" xr:uid="{00000000-0005-0000-0000-00007FB80000}"/>
    <cellStyle name="Normal 71 5 6" xfId="47181" xr:uid="{00000000-0005-0000-0000-000080B80000}"/>
    <cellStyle name="Normal 71 5 6 2" xfId="47182" xr:uid="{00000000-0005-0000-0000-000081B80000}"/>
    <cellStyle name="Normal 71 5 7" xfId="47183" xr:uid="{00000000-0005-0000-0000-000082B80000}"/>
    <cellStyle name="Normal 71 5 8" xfId="47184" xr:uid="{00000000-0005-0000-0000-000083B80000}"/>
    <cellStyle name="Normal 71 5 9" xfId="47185" xr:uid="{00000000-0005-0000-0000-000084B80000}"/>
    <cellStyle name="Normal 71 5_Lcc_inputs" xfId="47186" xr:uid="{00000000-0005-0000-0000-000085B80000}"/>
    <cellStyle name="Normal 71 6" xfId="47187" xr:uid="{00000000-0005-0000-0000-000086B80000}"/>
    <cellStyle name="Normal 71 6 2" xfId="47188" xr:uid="{00000000-0005-0000-0000-000087B80000}"/>
    <cellStyle name="Normal 71 6 2 2" xfId="47189" xr:uid="{00000000-0005-0000-0000-000088B80000}"/>
    <cellStyle name="Normal 71 6 2 2 2" xfId="47190" xr:uid="{00000000-0005-0000-0000-000089B80000}"/>
    <cellStyle name="Normal 71 6 2 2 2 2" xfId="47191" xr:uid="{00000000-0005-0000-0000-00008AB80000}"/>
    <cellStyle name="Normal 71 6 2 2 2 2 2" xfId="47192" xr:uid="{00000000-0005-0000-0000-00008BB80000}"/>
    <cellStyle name="Normal 71 6 2 2 2 3" xfId="47193" xr:uid="{00000000-0005-0000-0000-00008CB80000}"/>
    <cellStyle name="Normal 71 6 2 2 3" xfId="47194" xr:uid="{00000000-0005-0000-0000-00008DB80000}"/>
    <cellStyle name="Normal 71 6 2 2 3 2" xfId="47195" xr:uid="{00000000-0005-0000-0000-00008EB80000}"/>
    <cellStyle name="Normal 71 6 2 2 3 2 2" xfId="47196" xr:uid="{00000000-0005-0000-0000-00008FB80000}"/>
    <cellStyle name="Normal 71 6 2 2 3 3" xfId="47197" xr:uid="{00000000-0005-0000-0000-000090B80000}"/>
    <cellStyle name="Normal 71 6 2 2 4" xfId="47198" xr:uid="{00000000-0005-0000-0000-000091B80000}"/>
    <cellStyle name="Normal 71 6 2 2 4 2" xfId="47199" xr:uid="{00000000-0005-0000-0000-000092B80000}"/>
    <cellStyle name="Normal 71 6 2 2 5" xfId="47200" xr:uid="{00000000-0005-0000-0000-000093B80000}"/>
    <cellStyle name="Normal 71 6 2 2_Lcc_inputs" xfId="47201" xr:uid="{00000000-0005-0000-0000-000094B80000}"/>
    <cellStyle name="Normal 71 6 2 3" xfId="47202" xr:uid="{00000000-0005-0000-0000-000095B80000}"/>
    <cellStyle name="Normal 71 6 2 3 2" xfId="47203" xr:uid="{00000000-0005-0000-0000-000096B80000}"/>
    <cellStyle name="Normal 71 6 2 3 2 2" xfId="47204" xr:uid="{00000000-0005-0000-0000-000097B80000}"/>
    <cellStyle name="Normal 71 6 2 3 2 3" xfId="47205" xr:uid="{00000000-0005-0000-0000-000098B80000}"/>
    <cellStyle name="Normal 71 6 2 3 3" xfId="47206" xr:uid="{00000000-0005-0000-0000-000099B80000}"/>
    <cellStyle name="Normal 71 6 2 3 4" xfId="47207" xr:uid="{00000000-0005-0000-0000-00009AB80000}"/>
    <cellStyle name="Normal 71 6 2 3_Lcc_inputs" xfId="47208" xr:uid="{00000000-0005-0000-0000-00009BB80000}"/>
    <cellStyle name="Normal 71 6 2 4" xfId="47209" xr:uid="{00000000-0005-0000-0000-00009CB80000}"/>
    <cellStyle name="Normal 71 6 2 4 2" xfId="47210" xr:uid="{00000000-0005-0000-0000-00009DB80000}"/>
    <cellStyle name="Normal 71 6 2 4 2 2" xfId="47211" xr:uid="{00000000-0005-0000-0000-00009EB80000}"/>
    <cellStyle name="Normal 71 6 2 4 3" xfId="47212" xr:uid="{00000000-0005-0000-0000-00009FB80000}"/>
    <cellStyle name="Normal 71 6 2 5" xfId="47213" xr:uid="{00000000-0005-0000-0000-0000A0B80000}"/>
    <cellStyle name="Normal 71 6 2 5 2" xfId="47214" xr:uid="{00000000-0005-0000-0000-0000A1B80000}"/>
    <cellStyle name="Normal 71 6 2 6" xfId="47215" xr:uid="{00000000-0005-0000-0000-0000A2B80000}"/>
    <cellStyle name="Normal 71 6 2 7" xfId="47216" xr:uid="{00000000-0005-0000-0000-0000A3B80000}"/>
    <cellStyle name="Normal 71 6 2 8" xfId="47217" xr:uid="{00000000-0005-0000-0000-0000A4B80000}"/>
    <cellStyle name="Normal 71 6 2_Lcc_inputs" xfId="47218" xr:uid="{00000000-0005-0000-0000-0000A5B80000}"/>
    <cellStyle name="Normal 71 6 3" xfId="47219" xr:uid="{00000000-0005-0000-0000-0000A6B80000}"/>
    <cellStyle name="Normal 71 6 3 2" xfId="47220" xr:uid="{00000000-0005-0000-0000-0000A7B80000}"/>
    <cellStyle name="Normal 71 6 3 2 2" xfId="47221" xr:uid="{00000000-0005-0000-0000-0000A8B80000}"/>
    <cellStyle name="Normal 71 6 3 2 2 2" xfId="47222" xr:uid="{00000000-0005-0000-0000-0000A9B80000}"/>
    <cellStyle name="Normal 71 6 3 2 3" xfId="47223" xr:uid="{00000000-0005-0000-0000-0000AAB80000}"/>
    <cellStyle name="Normal 71 6 3 3" xfId="47224" xr:uid="{00000000-0005-0000-0000-0000ABB80000}"/>
    <cellStyle name="Normal 71 6 3 3 2" xfId="47225" xr:uid="{00000000-0005-0000-0000-0000ACB80000}"/>
    <cellStyle name="Normal 71 6 3 3 2 2" xfId="47226" xr:uid="{00000000-0005-0000-0000-0000ADB80000}"/>
    <cellStyle name="Normal 71 6 3 3 3" xfId="47227" xr:uid="{00000000-0005-0000-0000-0000AEB80000}"/>
    <cellStyle name="Normal 71 6 3 4" xfId="47228" xr:uid="{00000000-0005-0000-0000-0000AFB80000}"/>
    <cellStyle name="Normal 71 6 3 4 2" xfId="47229" xr:uid="{00000000-0005-0000-0000-0000B0B80000}"/>
    <cellStyle name="Normal 71 6 3 5" xfId="47230" xr:uid="{00000000-0005-0000-0000-0000B1B80000}"/>
    <cellStyle name="Normal 71 6 3_Lcc_inputs" xfId="47231" xr:uid="{00000000-0005-0000-0000-0000B2B80000}"/>
    <cellStyle name="Normal 71 6 4" xfId="47232" xr:uid="{00000000-0005-0000-0000-0000B3B80000}"/>
    <cellStyle name="Normal 71 6 4 2" xfId="47233" xr:uid="{00000000-0005-0000-0000-0000B4B80000}"/>
    <cellStyle name="Normal 71 6 4 2 2" xfId="47234" xr:uid="{00000000-0005-0000-0000-0000B5B80000}"/>
    <cellStyle name="Normal 71 6 4 2 3" xfId="47235" xr:uid="{00000000-0005-0000-0000-0000B6B80000}"/>
    <cellStyle name="Normal 71 6 4 3" xfId="47236" xr:uid="{00000000-0005-0000-0000-0000B7B80000}"/>
    <cellStyle name="Normal 71 6 4 4" xfId="47237" xr:uid="{00000000-0005-0000-0000-0000B8B80000}"/>
    <cellStyle name="Normal 71 6 4_Lcc_inputs" xfId="47238" xr:uid="{00000000-0005-0000-0000-0000B9B80000}"/>
    <cellStyle name="Normal 71 6 5" xfId="47239" xr:uid="{00000000-0005-0000-0000-0000BAB80000}"/>
    <cellStyle name="Normal 71 6 5 2" xfId="47240" xr:uid="{00000000-0005-0000-0000-0000BBB80000}"/>
    <cellStyle name="Normal 71 6 5 2 2" xfId="47241" xr:uid="{00000000-0005-0000-0000-0000BCB80000}"/>
    <cellStyle name="Normal 71 6 5 3" xfId="47242" xr:uid="{00000000-0005-0000-0000-0000BDB80000}"/>
    <cellStyle name="Normal 71 6 6" xfId="47243" xr:uid="{00000000-0005-0000-0000-0000BEB80000}"/>
    <cellStyle name="Normal 71 6 6 2" xfId="47244" xr:uid="{00000000-0005-0000-0000-0000BFB80000}"/>
    <cellStyle name="Normal 71 6 7" xfId="47245" xr:uid="{00000000-0005-0000-0000-0000C0B80000}"/>
    <cellStyle name="Normal 71 6 8" xfId="47246" xr:uid="{00000000-0005-0000-0000-0000C1B80000}"/>
    <cellStyle name="Normal 71 6 9" xfId="47247" xr:uid="{00000000-0005-0000-0000-0000C2B80000}"/>
    <cellStyle name="Normal 71 6_Lcc_inputs" xfId="47248" xr:uid="{00000000-0005-0000-0000-0000C3B80000}"/>
    <cellStyle name="Normal 71 7" xfId="47249" xr:uid="{00000000-0005-0000-0000-0000C4B80000}"/>
    <cellStyle name="Normal 71 7 2" xfId="47250" xr:uid="{00000000-0005-0000-0000-0000C5B80000}"/>
    <cellStyle name="Normal 71 7 2 2" xfId="47251" xr:uid="{00000000-0005-0000-0000-0000C6B80000}"/>
    <cellStyle name="Normal 71 7 2 2 2" xfId="47252" xr:uid="{00000000-0005-0000-0000-0000C7B80000}"/>
    <cellStyle name="Normal 71 7 2 2 2 2" xfId="47253" xr:uid="{00000000-0005-0000-0000-0000C8B80000}"/>
    <cellStyle name="Normal 71 7 2 2 2 2 2" xfId="47254" xr:uid="{00000000-0005-0000-0000-0000C9B80000}"/>
    <cellStyle name="Normal 71 7 2 2 2 3" xfId="47255" xr:uid="{00000000-0005-0000-0000-0000CAB80000}"/>
    <cellStyle name="Normal 71 7 2 2 3" xfId="47256" xr:uid="{00000000-0005-0000-0000-0000CBB80000}"/>
    <cellStyle name="Normal 71 7 2 2 3 2" xfId="47257" xr:uid="{00000000-0005-0000-0000-0000CCB80000}"/>
    <cellStyle name="Normal 71 7 2 2 3 2 2" xfId="47258" xr:uid="{00000000-0005-0000-0000-0000CDB80000}"/>
    <cellStyle name="Normal 71 7 2 2 3 3" xfId="47259" xr:uid="{00000000-0005-0000-0000-0000CEB80000}"/>
    <cellStyle name="Normal 71 7 2 2 4" xfId="47260" xr:uid="{00000000-0005-0000-0000-0000CFB80000}"/>
    <cellStyle name="Normal 71 7 2 2 4 2" xfId="47261" xr:uid="{00000000-0005-0000-0000-0000D0B80000}"/>
    <cellStyle name="Normal 71 7 2 2 5" xfId="47262" xr:uid="{00000000-0005-0000-0000-0000D1B80000}"/>
    <cellStyle name="Normal 71 7 2 2_Lcc_inputs" xfId="47263" xr:uid="{00000000-0005-0000-0000-0000D2B80000}"/>
    <cellStyle name="Normal 71 7 2 3" xfId="47264" xr:uid="{00000000-0005-0000-0000-0000D3B80000}"/>
    <cellStyle name="Normal 71 7 2 3 2" xfId="47265" xr:uid="{00000000-0005-0000-0000-0000D4B80000}"/>
    <cellStyle name="Normal 71 7 2 3 2 2" xfId="47266" xr:uid="{00000000-0005-0000-0000-0000D5B80000}"/>
    <cellStyle name="Normal 71 7 2 3 2 3" xfId="47267" xr:uid="{00000000-0005-0000-0000-0000D6B80000}"/>
    <cellStyle name="Normal 71 7 2 3 3" xfId="47268" xr:uid="{00000000-0005-0000-0000-0000D7B80000}"/>
    <cellStyle name="Normal 71 7 2 3 4" xfId="47269" xr:uid="{00000000-0005-0000-0000-0000D8B80000}"/>
    <cellStyle name="Normal 71 7 2 3_Lcc_inputs" xfId="47270" xr:uid="{00000000-0005-0000-0000-0000D9B80000}"/>
    <cellStyle name="Normal 71 7 2 4" xfId="47271" xr:uid="{00000000-0005-0000-0000-0000DAB80000}"/>
    <cellStyle name="Normal 71 7 2 4 2" xfId="47272" xr:uid="{00000000-0005-0000-0000-0000DBB80000}"/>
    <cellStyle name="Normal 71 7 2 4 2 2" xfId="47273" xr:uid="{00000000-0005-0000-0000-0000DCB80000}"/>
    <cellStyle name="Normal 71 7 2 4 3" xfId="47274" xr:uid="{00000000-0005-0000-0000-0000DDB80000}"/>
    <cellStyle name="Normal 71 7 2 5" xfId="47275" xr:uid="{00000000-0005-0000-0000-0000DEB80000}"/>
    <cellStyle name="Normal 71 7 2 5 2" xfId="47276" xr:uid="{00000000-0005-0000-0000-0000DFB80000}"/>
    <cellStyle name="Normal 71 7 2 6" xfId="47277" xr:uid="{00000000-0005-0000-0000-0000E0B80000}"/>
    <cellStyle name="Normal 71 7 2 7" xfId="47278" xr:uid="{00000000-0005-0000-0000-0000E1B80000}"/>
    <cellStyle name="Normal 71 7 2 8" xfId="47279" xr:uid="{00000000-0005-0000-0000-0000E2B80000}"/>
    <cellStyle name="Normal 71 7 2_Lcc_inputs" xfId="47280" xr:uid="{00000000-0005-0000-0000-0000E3B80000}"/>
    <cellStyle name="Normal 71 7 3" xfId="47281" xr:uid="{00000000-0005-0000-0000-0000E4B80000}"/>
    <cellStyle name="Normal 71 7 3 2" xfId="47282" xr:uid="{00000000-0005-0000-0000-0000E5B80000}"/>
    <cellStyle name="Normal 71 7 3 2 2" xfId="47283" xr:uid="{00000000-0005-0000-0000-0000E6B80000}"/>
    <cellStyle name="Normal 71 7 3 2 2 2" xfId="47284" xr:uid="{00000000-0005-0000-0000-0000E7B80000}"/>
    <cellStyle name="Normal 71 7 3 2 3" xfId="47285" xr:uid="{00000000-0005-0000-0000-0000E8B80000}"/>
    <cellStyle name="Normal 71 7 3 3" xfId="47286" xr:uid="{00000000-0005-0000-0000-0000E9B80000}"/>
    <cellStyle name="Normal 71 7 3 3 2" xfId="47287" xr:uid="{00000000-0005-0000-0000-0000EAB80000}"/>
    <cellStyle name="Normal 71 7 3 3 2 2" xfId="47288" xr:uid="{00000000-0005-0000-0000-0000EBB80000}"/>
    <cellStyle name="Normal 71 7 3 3 3" xfId="47289" xr:uid="{00000000-0005-0000-0000-0000ECB80000}"/>
    <cellStyle name="Normal 71 7 3 4" xfId="47290" xr:uid="{00000000-0005-0000-0000-0000EDB80000}"/>
    <cellStyle name="Normal 71 7 3 4 2" xfId="47291" xr:uid="{00000000-0005-0000-0000-0000EEB80000}"/>
    <cellStyle name="Normal 71 7 3 5" xfId="47292" xr:uid="{00000000-0005-0000-0000-0000EFB80000}"/>
    <cellStyle name="Normal 71 7 3_Lcc_inputs" xfId="47293" xr:uid="{00000000-0005-0000-0000-0000F0B80000}"/>
    <cellStyle name="Normal 71 7 4" xfId="47294" xr:uid="{00000000-0005-0000-0000-0000F1B80000}"/>
    <cellStyle name="Normal 71 7 4 2" xfId="47295" xr:uid="{00000000-0005-0000-0000-0000F2B80000}"/>
    <cellStyle name="Normal 71 7 4 2 2" xfId="47296" xr:uid="{00000000-0005-0000-0000-0000F3B80000}"/>
    <cellStyle name="Normal 71 7 4 2 3" xfId="47297" xr:uid="{00000000-0005-0000-0000-0000F4B80000}"/>
    <cellStyle name="Normal 71 7 4 3" xfId="47298" xr:uid="{00000000-0005-0000-0000-0000F5B80000}"/>
    <cellStyle name="Normal 71 7 4 4" xfId="47299" xr:uid="{00000000-0005-0000-0000-0000F6B80000}"/>
    <cellStyle name="Normal 71 7 4_Lcc_inputs" xfId="47300" xr:uid="{00000000-0005-0000-0000-0000F7B80000}"/>
    <cellStyle name="Normal 71 7 5" xfId="47301" xr:uid="{00000000-0005-0000-0000-0000F8B80000}"/>
    <cellStyle name="Normal 71 7 5 2" xfId="47302" xr:uid="{00000000-0005-0000-0000-0000F9B80000}"/>
    <cellStyle name="Normal 71 7 5 2 2" xfId="47303" xr:uid="{00000000-0005-0000-0000-0000FAB80000}"/>
    <cellStyle name="Normal 71 7 5 3" xfId="47304" xr:uid="{00000000-0005-0000-0000-0000FBB80000}"/>
    <cellStyle name="Normal 71 7 6" xfId="47305" xr:uid="{00000000-0005-0000-0000-0000FCB80000}"/>
    <cellStyle name="Normal 71 7 6 2" xfId="47306" xr:uid="{00000000-0005-0000-0000-0000FDB80000}"/>
    <cellStyle name="Normal 71 7 7" xfId="47307" xr:uid="{00000000-0005-0000-0000-0000FEB80000}"/>
    <cellStyle name="Normal 71 7 8" xfId="47308" xr:uid="{00000000-0005-0000-0000-0000FFB80000}"/>
    <cellStyle name="Normal 71 7 9" xfId="47309" xr:uid="{00000000-0005-0000-0000-000000B90000}"/>
    <cellStyle name="Normal 71 7_Lcc_inputs" xfId="47310" xr:uid="{00000000-0005-0000-0000-000001B90000}"/>
    <cellStyle name="Normal 71 8" xfId="47311" xr:uid="{00000000-0005-0000-0000-000002B90000}"/>
    <cellStyle name="Normal 71 8 2" xfId="47312" xr:uid="{00000000-0005-0000-0000-000003B90000}"/>
    <cellStyle name="Normal 71 8 2 2" xfId="47313" xr:uid="{00000000-0005-0000-0000-000004B90000}"/>
    <cellStyle name="Normal 71 8 2 2 2" xfId="47314" xr:uid="{00000000-0005-0000-0000-000005B90000}"/>
    <cellStyle name="Normal 71 8 2 2 2 2" xfId="47315" xr:uid="{00000000-0005-0000-0000-000006B90000}"/>
    <cellStyle name="Normal 71 8 2 2 3" xfId="47316" xr:uid="{00000000-0005-0000-0000-000007B90000}"/>
    <cellStyle name="Normal 71 8 2 3" xfId="47317" xr:uid="{00000000-0005-0000-0000-000008B90000}"/>
    <cellStyle name="Normal 71 8 2 3 2" xfId="47318" xr:uid="{00000000-0005-0000-0000-000009B90000}"/>
    <cellStyle name="Normal 71 8 2 3 2 2" xfId="47319" xr:uid="{00000000-0005-0000-0000-00000AB90000}"/>
    <cellStyle name="Normal 71 8 2 3 3" xfId="47320" xr:uid="{00000000-0005-0000-0000-00000BB90000}"/>
    <cellStyle name="Normal 71 8 2 4" xfId="47321" xr:uid="{00000000-0005-0000-0000-00000CB90000}"/>
    <cellStyle name="Normal 71 8 2 4 2" xfId="47322" xr:uid="{00000000-0005-0000-0000-00000DB90000}"/>
    <cellStyle name="Normal 71 8 2 5" xfId="47323" xr:uid="{00000000-0005-0000-0000-00000EB90000}"/>
    <cellStyle name="Normal 71 8 2_Lcc_inputs" xfId="47324" xr:uid="{00000000-0005-0000-0000-00000FB90000}"/>
    <cellStyle name="Normal 71 8 3" xfId="47325" xr:uid="{00000000-0005-0000-0000-000010B90000}"/>
    <cellStyle name="Normal 71 8 3 2" xfId="47326" xr:uid="{00000000-0005-0000-0000-000011B90000}"/>
    <cellStyle name="Normal 71 8 3 2 2" xfId="47327" xr:uid="{00000000-0005-0000-0000-000012B90000}"/>
    <cellStyle name="Normal 71 8 3 2 3" xfId="47328" xr:uid="{00000000-0005-0000-0000-000013B90000}"/>
    <cellStyle name="Normal 71 8 3 3" xfId="47329" xr:uid="{00000000-0005-0000-0000-000014B90000}"/>
    <cellStyle name="Normal 71 8 3 4" xfId="47330" xr:uid="{00000000-0005-0000-0000-000015B90000}"/>
    <cellStyle name="Normal 71 8 3_Lcc_inputs" xfId="47331" xr:uid="{00000000-0005-0000-0000-000016B90000}"/>
    <cellStyle name="Normal 71 8 4" xfId="47332" xr:uid="{00000000-0005-0000-0000-000017B90000}"/>
    <cellStyle name="Normal 71 8 4 2" xfId="47333" xr:uid="{00000000-0005-0000-0000-000018B90000}"/>
    <cellStyle name="Normal 71 8 4 2 2" xfId="47334" xr:uid="{00000000-0005-0000-0000-000019B90000}"/>
    <cellStyle name="Normal 71 8 4 3" xfId="47335" xr:uid="{00000000-0005-0000-0000-00001AB90000}"/>
    <cellStyle name="Normal 71 8 5" xfId="47336" xr:uid="{00000000-0005-0000-0000-00001BB90000}"/>
    <cellStyle name="Normal 71 8 5 2" xfId="47337" xr:uid="{00000000-0005-0000-0000-00001CB90000}"/>
    <cellStyle name="Normal 71 8 6" xfId="47338" xr:uid="{00000000-0005-0000-0000-00001DB90000}"/>
    <cellStyle name="Normal 71 8 7" xfId="47339" xr:uid="{00000000-0005-0000-0000-00001EB90000}"/>
    <cellStyle name="Normal 71 8 8" xfId="47340" xr:uid="{00000000-0005-0000-0000-00001FB90000}"/>
    <cellStyle name="Normal 71 8_Lcc_inputs" xfId="47341" xr:uid="{00000000-0005-0000-0000-000020B90000}"/>
    <cellStyle name="Normal 71 9" xfId="47342" xr:uid="{00000000-0005-0000-0000-000021B90000}"/>
    <cellStyle name="Normal 71 9 2" xfId="47343" xr:uid="{00000000-0005-0000-0000-000022B90000}"/>
    <cellStyle name="Normal 71 9 2 2" xfId="47344" xr:uid="{00000000-0005-0000-0000-000023B90000}"/>
    <cellStyle name="Normal 71 9 2 2 2" xfId="47345" xr:uid="{00000000-0005-0000-0000-000024B90000}"/>
    <cellStyle name="Normal 71 9 2 2 2 2" xfId="47346" xr:uid="{00000000-0005-0000-0000-000025B90000}"/>
    <cellStyle name="Normal 71 9 2 2 3" xfId="47347" xr:uid="{00000000-0005-0000-0000-000026B90000}"/>
    <cellStyle name="Normal 71 9 2 3" xfId="47348" xr:uid="{00000000-0005-0000-0000-000027B90000}"/>
    <cellStyle name="Normal 71 9 2 3 2" xfId="47349" xr:uid="{00000000-0005-0000-0000-000028B90000}"/>
    <cellStyle name="Normal 71 9 2 3 2 2" xfId="47350" xr:uid="{00000000-0005-0000-0000-000029B90000}"/>
    <cellStyle name="Normal 71 9 2 3 3" xfId="47351" xr:uid="{00000000-0005-0000-0000-00002AB90000}"/>
    <cellStyle name="Normal 71 9 2 4" xfId="47352" xr:uid="{00000000-0005-0000-0000-00002BB90000}"/>
    <cellStyle name="Normal 71 9 2 4 2" xfId="47353" xr:uid="{00000000-0005-0000-0000-00002CB90000}"/>
    <cellStyle name="Normal 71 9 2 5" xfId="47354" xr:uid="{00000000-0005-0000-0000-00002DB90000}"/>
    <cellStyle name="Normal 71 9 2_Lcc_inputs" xfId="47355" xr:uid="{00000000-0005-0000-0000-00002EB90000}"/>
    <cellStyle name="Normal 71 9 3" xfId="47356" xr:uid="{00000000-0005-0000-0000-00002FB90000}"/>
    <cellStyle name="Normal 71 9 3 2" xfId="47357" xr:uid="{00000000-0005-0000-0000-000030B90000}"/>
    <cellStyle name="Normal 71 9 3 2 2" xfId="47358" xr:uid="{00000000-0005-0000-0000-000031B90000}"/>
    <cellStyle name="Normal 71 9 3 2 3" xfId="47359" xr:uid="{00000000-0005-0000-0000-000032B90000}"/>
    <cellStyle name="Normal 71 9 3 3" xfId="47360" xr:uid="{00000000-0005-0000-0000-000033B90000}"/>
    <cellStyle name="Normal 71 9 3 4" xfId="47361" xr:uid="{00000000-0005-0000-0000-000034B90000}"/>
    <cellStyle name="Normal 71 9 3_Lcc_inputs" xfId="47362" xr:uid="{00000000-0005-0000-0000-000035B90000}"/>
    <cellStyle name="Normal 71 9 4" xfId="47363" xr:uid="{00000000-0005-0000-0000-000036B90000}"/>
    <cellStyle name="Normal 71 9 4 2" xfId="47364" xr:uid="{00000000-0005-0000-0000-000037B90000}"/>
    <cellStyle name="Normal 71 9 4 2 2" xfId="47365" xr:uid="{00000000-0005-0000-0000-000038B90000}"/>
    <cellStyle name="Normal 71 9 4 3" xfId="47366" xr:uid="{00000000-0005-0000-0000-000039B90000}"/>
    <cellStyle name="Normal 71 9 5" xfId="47367" xr:uid="{00000000-0005-0000-0000-00003AB90000}"/>
    <cellStyle name="Normal 71 9 5 2" xfId="47368" xr:uid="{00000000-0005-0000-0000-00003BB90000}"/>
    <cellStyle name="Normal 71 9 6" xfId="47369" xr:uid="{00000000-0005-0000-0000-00003CB90000}"/>
    <cellStyle name="Normal 71 9 7" xfId="47370" xr:uid="{00000000-0005-0000-0000-00003DB90000}"/>
    <cellStyle name="Normal 71 9 8" xfId="47371" xr:uid="{00000000-0005-0000-0000-00003EB90000}"/>
    <cellStyle name="Normal 71 9_Lcc_inputs" xfId="47372" xr:uid="{00000000-0005-0000-0000-00003FB90000}"/>
    <cellStyle name="Normal 71_Lcc_inputs" xfId="47373" xr:uid="{00000000-0005-0000-0000-000040B90000}"/>
    <cellStyle name="Normal 72" xfId="47374" xr:uid="{00000000-0005-0000-0000-000041B90000}"/>
    <cellStyle name="Normal 72 10" xfId="47375" xr:uid="{00000000-0005-0000-0000-000042B90000}"/>
    <cellStyle name="Normal 72 10 2" xfId="47376" xr:uid="{00000000-0005-0000-0000-000043B90000}"/>
    <cellStyle name="Normal 72 10 2 2" xfId="47377" xr:uid="{00000000-0005-0000-0000-000044B90000}"/>
    <cellStyle name="Normal 72 10 2 2 2" xfId="47378" xr:uid="{00000000-0005-0000-0000-000045B90000}"/>
    <cellStyle name="Normal 72 10 2 2 3" xfId="47379" xr:uid="{00000000-0005-0000-0000-000046B90000}"/>
    <cellStyle name="Normal 72 10 2 3" xfId="47380" xr:uid="{00000000-0005-0000-0000-000047B90000}"/>
    <cellStyle name="Normal 72 10 2 4" xfId="47381" xr:uid="{00000000-0005-0000-0000-000048B90000}"/>
    <cellStyle name="Normal 72 10 2_Lcc_inputs" xfId="47382" xr:uid="{00000000-0005-0000-0000-000049B90000}"/>
    <cellStyle name="Normal 72 10 3" xfId="47383" xr:uid="{00000000-0005-0000-0000-00004AB90000}"/>
    <cellStyle name="Normal 72 10 3 2" xfId="47384" xr:uid="{00000000-0005-0000-0000-00004BB90000}"/>
    <cellStyle name="Normal 72 10 3 2 2" xfId="47385" xr:uid="{00000000-0005-0000-0000-00004CB90000}"/>
    <cellStyle name="Normal 72 10 3 3" xfId="47386" xr:uid="{00000000-0005-0000-0000-00004DB90000}"/>
    <cellStyle name="Normal 72 10 4" xfId="47387" xr:uid="{00000000-0005-0000-0000-00004EB90000}"/>
    <cellStyle name="Normal 72 10 4 2" xfId="47388" xr:uid="{00000000-0005-0000-0000-00004FB90000}"/>
    <cellStyle name="Normal 72 10 5" xfId="47389" xr:uid="{00000000-0005-0000-0000-000050B90000}"/>
    <cellStyle name="Normal 72 10 6" xfId="47390" xr:uid="{00000000-0005-0000-0000-000051B90000}"/>
    <cellStyle name="Normal 72 10 7" xfId="47391" xr:uid="{00000000-0005-0000-0000-000052B90000}"/>
    <cellStyle name="Normal 72 10_Lcc_inputs" xfId="47392" xr:uid="{00000000-0005-0000-0000-000053B90000}"/>
    <cellStyle name="Normal 72 11" xfId="47393" xr:uid="{00000000-0005-0000-0000-000054B90000}"/>
    <cellStyle name="Normal 72 11 2" xfId="47394" xr:uid="{00000000-0005-0000-0000-000055B90000}"/>
    <cellStyle name="Normal 72 11 2 2" xfId="47395" xr:uid="{00000000-0005-0000-0000-000056B90000}"/>
    <cellStyle name="Normal 72 11 2 3" xfId="47396" xr:uid="{00000000-0005-0000-0000-000057B90000}"/>
    <cellStyle name="Normal 72 11 3" xfId="47397" xr:uid="{00000000-0005-0000-0000-000058B90000}"/>
    <cellStyle name="Normal 72 11 3 2" xfId="47398" xr:uid="{00000000-0005-0000-0000-000059B90000}"/>
    <cellStyle name="Normal 72 11 4" xfId="47399" xr:uid="{00000000-0005-0000-0000-00005AB90000}"/>
    <cellStyle name="Normal 72 11 5" xfId="47400" xr:uid="{00000000-0005-0000-0000-00005BB90000}"/>
    <cellStyle name="Normal 72 11_Lcc_inputs" xfId="47401" xr:uid="{00000000-0005-0000-0000-00005CB90000}"/>
    <cellStyle name="Normal 72 12" xfId="47402" xr:uid="{00000000-0005-0000-0000-00005DB90000}"/>
    <cellStyle name="Normal 72 12 2" xfId="47403" xr:uid="{00000000-0005-0000-0000-00005EB90000}"/>
    <cellStyle name="Normal 72 12 2 2" xfId="47404" xr:uid="{00000000-0005-0000-0000-00005FB90000}"/>
    <cellStyle name="Normal 72 12 2 3" xfId="47405" xr:uid="{00000000-0005-0000-0000-000060B90000}"/>
    <cellStyle name="Normal 72 12 3" xfId="47406" xr:uid="{00000000-0005-0000-0000-000061B90000}"/>
    <cellStyle name="Normal 72 12 4" xfId="47407" xr:uid="{00000000-0005-0000-0000-000062B90000}"/>
    <cellStyle name="Normal 72 12_Lcc_inputs" xfId="47408" xr:uid="{00000000-0005-0000-0000-000063B90000}"/>
    <cellStyle name="Normal 72 13" xfId="47409" xr:uid="{00000000-0005-0000-0000-000064B90000}"/>
    <cellStyle name="Normal 72 13 2" xfId="47410" xr:uid="{00000000-0005-0000-0000-000065B90000}"/>
    <cellStyle name="Normal 72 13 3" xfId="47411" xr:uid="{00000000-0005-0000-0000-000066B90000}"/>
    <cellStyle name="Normal 72 14" xfId="47412" xr:uid="{00000000-0005-0000-0000-000067B90000}"/>
    <cellStyle name="Normal 72 14 2" xfId="47413" xr:uid="{00000000-0005-0000-0000-000068B90000}"/>
    <cellStyle name="Normal 72 15" xfId="47414" xr:uid="{00000000-0005-0000-0000-000069B90000}"/>
    <cellStyle name="Normal 72 16" xfId="47415" xr:uid="{00000000-0005-0000-0000-00006AB90000}"/>
    <cellStyle name="Normal 72 2" xfId="47416" xr:uid="{00000000-0005-0000-0000-00006BB90000}"/>
    <cellStyle name="Normal 72 2 10" xfId="47417" xr:uid="{00000000-0005-0000-0000-00006CB90000}"/>
    <cellStyle name="Normal 72 2 2" xfId="47418" xr:uid="{00000000-0005-0000-0000-00006DB90000}"/>
    <cellStyle name="Normal 72 2 2 2" xfId="47419" xr:uid="{00000000-0005-0000-0000-00006EB90000}"/>
    <cellStyle name="Normal 72 2 2 2 2" xfId="47420" xr:uid="{00000000-0005-0000-0000-00006FB90000}"/>
    <cellStyle name="Normal 72 2 2 2 2 2" xfId="47421" xr:uid="{00000000-0005-0000-0000-000070B90000}"/>
    <cellStyle name="Normal 72 2 2 2 2 2 2" xfId="47422" xr:uid="{00000000-0005-0000-0000-000071B90000}"/>
    <cellStyle name="Normal 72 2 2 2 2 3" xfId="47423" xr:uid="{00000000-0005-0000-0000-000072B90000}"/>
    <cellStyle name="Normal 72 2 2 2 3" xfId="47424" xr:uid="{00000000-0005-0000-0000-000073B90000}"/>
    <cellStyle name="Normal 72 2 2 2 3 2" xfId="47425" xr:uid="{00000000-0005-0000-0000-000074B90000}"/>
    <cellStyle name="Normal 72 2 2 2 3 2 2" xfId="47426" xr:uid="{00000000-0005-0000-0000-000075B90000}"/>
    <cellStyle name="Normal 72 2 2 2 3 3" xfId="47427" xr:uid="{00000000-0005-0000-0000-000076B90000}"/>
    <cellStyle name="Normal 72 2 2 2 4" xfId="47428" xr:uid="{00000000-0005-0000-0000-000077B90000}"/>
    <cellStyle name="Normal 72 2 2 2 4 2" xfId="47429" xr:uid="{00000000-0005-0000-0000-000078B90000}"/>
    <cellStyle name="Normal 72 2 2 2 5" xfId="47430" xr:uid="{00000000-0005-0000-0000-000079B90000}"/>
    <cellStyle name="Normal 72 2 2 2_Lcc_inputs" xfId="47431" xr:uid="{00000000-0005-0000-0000-00007AB90000}"/>
    <cellStyle name="Normal 72 2 2 3" xfId="47432" xr:uid="{00000000-0005-0000-0000-00007BB90000}"/>
    <cellStyle name="Normal 72 2 2 3 2" xfId="47433" xr:uid="{00000000-0005-0000-0000-00007CB90000}"/>
    <cellStyle name="Normal 72 2 2 3 2 2" xfId="47434" xr:uid="{00000000-0005-0000-0000-00007DB90000}"/>
    <cellStyle name="Normal 72 2 2 3 2 3" xfId="47435" xr:uid="{00000000-0005-0000-0000-00007EB90000}"/>
    <cellStyle name="Normal 72 2 2 3 3" xfId="47436" xr:uid="{00000000-0005-0000-0000-00007FB90000}"/>
    <cellStyle name="Normal 72 2 2 3 4" xfId="47437" xr:uid="{00000000-0005-0000-0000-000080B90000}"/>
    <cellStyle name="Normal 72 2 2 3_Lcc_inputs" xfId="47438" xr:uid="{00000000-0005-0000-0000-000081B90000}"/>
    <cellStyle name="Normal 72 2 2 4" xfId="47439" xr:uid="{00000000-0005-0000-0000-000082B90000}"/>
    <cellStyle name="Normal 72 2 2 4 2" xfId="47440" xr:uid="{00000000-0005-0000-0000-000083B90000}"/>
    <cellStyle name="Normal 72 2 2 4 2 2" xfId="47441" xr:uid="{00000000-0005-0000-0000-000084B90000}"/>
    <cellStyle name="Normal 72 2 2 4 3" xfId="47442" xr:uid="{00000000-0005-0000-0000-000085B90000}"/>
    <cellStyle name="Normal 72 2 2 5" xfId="47443" xr:uid="{00000000-0005-0000-0000-000086B90000}"/>
    <cellStyle name="Normal 72 2 2 5 2" xfId="47444" xr:uid="{00000000-0005-0000-0000-000087B90000}"/>
    <cellStyle name="Normal 72 2 2 6" xfId="47445" xr:uid="{00000000-0005-0000-0000-000088B90000}"/>
    <cellStyle name="Normal 72 2 2 7" xfId="47446" xr:uid="{00000000-0005-0000-0000-000089B90000}"/>
    <cellStyle name="Normal 72 2 2 8" xfId="47447" xr:uid="{00000000-0005-0000-0000-00008AB90000}"/>
    <cellStyle name="Normal 72 2 2_Lcc_inputs" xfId="47448" xr:uid="{00000000-0005-0000-0000-00008BB90000}"/>
    <cellStyle name="Normal 72 2 3" xfId="47449" xr:uid="{00000000-0005-0000-0000-00008CB90000}"/>
    <cellStyle name="Normal 72 2 3 2" xfId="47450" xr:uid="{00000000-0005-0000-0000-00008DB90000}"/>
    <cellStyle name="Normal 72 2 3 2 2" xfId="47451" xr:uid="{00000000-0005-0000-0000-00008EB90000}"/>
    <cellStyle name="Normal 72 2 3 2 2 2" xfId="47452" xr:uid="{00000000-0005-0000-0000-00008FB90000}"/>
    <cellStyle name="Normal 72 2 3 2 2 3" xfId="47453" xr:uid="{00000000-0005-0000-0000-000090B90000}"/>
    <cellStyle name="Normal 72 2 3 2 3" xfId="47454" xr:uid="{00000000-0005-0000-0000-000091B90000}"/>
    <cellStyle name="Normal 72 2 3 2 4" xfId="47455" xr:uid="{00000000-0005-0000-0000-000092B90000}"/>
    <cellStyle name="Normal 72 2 3 2_Lcc_inputs" xfId="47456" xr:uid="{00000000-0005-0000-0000-000093B90000}"/>
    <cellStyle name="Normal 72 2 3 3" xfId="47457" xr:uid="{00000000-0005-0000-0000-000094B90000}"/>
    <cellStyle name="Normal 72 2 3 3 2" xfId="47458" xr:uid="{00000000-0005-0000-0000-000095B90000}"/>
    <cellStyle name="Normal 72 2 3 3 2 2" xfId="47459" xr:uid="{00000000-0005-0000-0000-000096B90000}"/>
    <cellStyle name="Normal 72 2 3 3 3" xfId="47460" xr:uid="{00000000-0005-0000-0000-000097B90000}"/>
    <cellStyle name="Normal 72 2 3 4" xfId="47461" xr:uid="{00000000-0005-0000-0000-000098B90000}"/>
    <cellStyle name="Normal 72 2 3 4 2" xfId="47462" xr:uid="{00000000-0005-0000-0000-000099B90000}"/>
    <cellStyle name="Normal 72 2 3 5" xfId="47463" xr:uid="{00000000-0005-0000-0000-00009AB90000}"/>
    <cellStyle name="Normal 72 2 3 6" xfId="47464" xr:uid="{00000000-0005-0000-0000-00009BB90000}"/>
    <cellStyle name="Normal 72 2 3 7" xfId="47465" xr:uid="{00000000-0005-0000-0000-00009CB90000}"/>
    <cellStyle name="Normal 72 2 3_Lcc_inputs" xfId="47466" xr:uid="{00000000-0005-0000-0000-00009DB90000}"/>
    <cellStyle name="Normal 72 2 4" xfId="47467" xr:uid="{00000000-0005-0000-0000-00009EB90000}"/>
    <cellStyle name="Normal 72 2 4 2" xfId="47468" xr:uid="{00000000-0005-0000-0000-00009FB90000}"/>
    <cellStyle name="Normal 72 2 4 2 2" xfId="47469" xr:uid="{00000000-0005-0000-0000-0000A0B90000}"/>
    <cellStyle name="Normal 72 2 4 2 3" xfId="47470" xr:uid="{00000000-0005-0000-0000-0000A1B90000}"/>
    <cellStyle name="Normal 72 2 4 3" xfId="47471" xr:uid="{00000000-0005-0000-0000-0000A2B90000}"/>
    <cellStyle name="Normal 72 2 4 3 2" xfId="47472" xr:uid="{00000000-0005-0000-0000-0000A3B90000}"/>
    <cellStyle name="Normal 72 2 4 4" xfId="47473" xr:uid="{00000000-0005-0000-0000-0000A4B90000}"/>
    <cellStyle name="Normal 72 2 4 5" xfId="47474" xr:uid="{00000000-0005-0000-0000-0000A5B90000}"/>
    <cellStyle name="Normal 72 2 4_Lcc_inputs" xfId="47475" xr:uid="{00000000-0005-0000-0000-0000A6B90000}"/>
    <cellStyle name="Normal 72 2 5" xfId="47476" xr:uid="{00000000-0005-0000-0000-0000A7B90000}"/>
    <cellStyle name="Normal 72 2 5 2" xfId="47477" xr:uid="{00000000-0005-0000-0000-0000A8B90000}"/>
    <cellStyle name="Normal 72 2 5 2 2" xfId="47478" xr:uid="{00000000-0005-0000-0000-0000A9B90000}"/>
    <cellStyle name="Normal 72 2 5 2 3" xfId="47479" xr:uid="{00000000-0005-0000-0000-0000AAB90000}"/>
    <cellStyle name="Normal 72 2 5 3" xfId="47480" xr:uid="{00000000-0005-0000-0000-0000ABB90000}"/>
    <cellStyle name="Normal 72 2 5 3 2" xfId="47481" xr:uid="{00000000-0005-0000-0000-0000ACB90000}"/>
    <cellStyle name="Normal 72 2 5 4" xfId="47482" xr:uid="{00000000-0005-0000-0000-0000ADB90000}"/>
    <cellStyle name="Normal 72 2 5 5" xfId="47483" xr:uid="{00000000-0005-0000-0000-0000AEB90000}"/>
    <cellStyle name="Normal 72 2 5_Lcc_inputs" xfId="47484" xr:uid="{00000000-0005-0000-0000-0000AFB90000}"/>
    <cellStyle name="Normal 72 2 6" xfId="47485" xr:uid="{00000000-0005-0000-0000-0000B0B90000}"/>
    <cellStyle name="Normal 72 2 6 2" xfId="47486" xr:uid="{00000000-0005-0000-0000-0000B1B90000}"/>
    <cellStyle name="Normal 72 2 6 2 2" xfId="47487" xr:uid="{00000000-0005-0000-0000-0000B2B90000}"/>
    <cellStyle name="Normal 72 2 6 3" xfId="47488" xr:uid="{00000000-0005-0000-0000-0000B3B90000}"/>
    <cellStyle name="Normal 72 2 6 4" xfId="47489" xr:uid="{00000000-0005-0000-0000-0000B4B90000}"/>
    <cellStyle name="Normal 72 2 6_Lcc_inputs" xfId="47490" xr:uid="{00000000-0005-0000-0000-0000B5B90000}"/>
    <cellStyle name="Normal 72 2 7" xfId="47491" xr:uid="{00000000-0005-0000-0000-0000B6B90000}"/>
    <cellStyle name="Normal 72 2 7 2" xfId="47492" xr:uid="{00000000-0005-0000-0000-0000B7B90000}"/>
    <cellStyle name="Normal 72 2 7 3" xfId="47493" xr:uid="{00000000-0005-0000-0000-0000B8B90000}"/>
    <cellStyle name="Normal 72 2 8" xfId="47494" xr:uid="{00000000-0005-0000-0000-0000B9B90000}"/>
    <cellStyle name="Normal 72 2 8 2" xfId="47495" xr:uid="{00000000-0005-0000-0000-0000BAB90000}"/>
    <cellStyle name="Normal 72 2 9" xfId="47496" xr:uid="{00000000-0005-0000-0000-0000BBB90000}"/>
    <cellStyle name="Normal 72 2_Lcc_inputs" xfId="47497" xr:uid="{00000000-0005-0000-0000-0000BCB90000}"/>
    <cellStyle name="Normal 72 3" xfId="47498" xr:uid="{00000000-0005-0000-0000-0000BDB90000}"/>
    <cellStyle name="Normal 72 3 2" xfId="47499" xr:uid="{00000000-0005-0000-0000-0000BEB90000}"/>
    <cellStyle name="Normal 72 3 2 2" xfId="47500" xr:uid="{00000000-0005-0000-0000-0000BFB90000}"/>
    <cellStyle name="Normal 72 3 2 2 2" xfId="47501" xr:uid="{00000000-0005-0000-0000-0000C0B90000}"/>
    <cellStyle name="Normal 72 3 2 2 2 2" xfId="47502" xr:uid="{00000000-0005-0000-0000-0000C1B90000}"/>
    <cellStyle name="Normal 72 3 2 2 2 2 2" xfId="47503" xr:uid="{00000000-0005-0000-0000-0000C2B90000}"/>
    <cellStyle name="Normal 72 3 2 2 2 3" xfId="47504" xr:uid="{00000000-0005-0000-0000-0000C3B90000}"/>
    <cellStyle name="Normal 72 3 2 2 3" xfId="47505" xr:uid="{00000000-0005-0000-0000-0000C4B90000}"/>
    <cellStyle name="Normal 72 3 2 2 3 2" xfId="47506" xr:uid="{00000000-0005-0000-0000-0000C5B90000}"/>
    <cellStyle name="Normal 72 3 2 2 3 2 2" xfId="47507" xr:uid="{00000000-0005-0000-0000-0000C6B90000}"/>
    <cellStyle name="Normal 72 3 2 2 3 3" xfId="47508" xr:uid="{00000000-0005-0000-0000-0000C7B90000}"/>
    <cellStyle name="Normal 72 3 2 2 4" xfId="47509" xr:uid="{00000000-0005-0000-0000-0000C8B90000}"/>
    <cellStyle name="Normal 72 3 2 2 4 2" xfId="47510" xr:uid="{00000000-0005-0000-0000-0000C9B90000}"/>
    <cellStyle name="Normal 72 3 2 2 5" xfId="47511" xr:uid="{00000000-0005-0000-0000-0000CAB90000}"/>
    <cellStyle name="Normal 72 3 2 2_Lcc_inputs" xfId="47512" xr:uid="{00000000-0005-0000-0000-0000CBB90000}"/>
    <cellStyle name="Normal 72 3 2 3" xfId="47513" xr:uid="{00000000-0005-0000-0000-0000CCB90000}"/>
    <cellStyle name="Normal 72 3 2 3 2" xfId="47514" xr:uid="{00000000-0005-0000-0000-0000CDB90000}"/>
    <cellStyle name="Normal 72 3 2 3 2 2" xfId="47515" xr:uid="{00000000-0005-0000-0000-0000CEB90000}"/>
    <cellStyle name="Normal 72 3 2 3 2 3" xfId="47516" xr:uid="{00000000-0005-0000-0000-0000CFB90000}"/>
    <cellStyle name="Normal 72 3 2 3 3" xfId="47517" xr:uid="{00000000-0005-0000-0000-0000D0B90000}"/>
    <cellStyle name="Normal 72 3 2 3 4" xfId="47518" xr:uid="{00000000-0005-0000-0000-0000D1B90000}"/>
    <cellStyle name="Normal 72 3 2 3_Lcc_inputs" xfId="47519" xr:uid="{00000000-0005-0000-0000-0000D2B90000}"/>
    <cellStyle name="Normal 72 3 2 4" xfId="47520" xr:uid="{00000000-0005-0000-0000-0000D3B90000}"/>
    <cellStyle name="Normal 72 3 2 4 2" xfId="47521" xr:uid="{00000000-0005-0000-0000-0000D4B90000}"/>
    <cellStyle name="Normal 72 3 2 4 2 2" xfId="47522" xr:uid="{00000000-0005-0000-0000-0000D5B90000}"/>
    <cellStyle name="Normal 72 3 2 4 3" xfId="47523" xr:uid="{00000000-0005-0000-0000-0000D6B90000}"/>
    <cellStyle name="Normal 72 3 2 5" xfId="47524" xr:uid="{00000000-0005-0000-0000-0000D7B90000}"/>
    <cellStyle name="Normal 72 3 2 5 2" xfId="47525" xr:uid="{00000000-0005-0000-0000-0000D8B90000}"/>
    <cellStyle name="Normal 72 3 2 6" xfId="47526" xr:uid="{00000000-0005-0000-0000-0000D9B90000}"/>
    <cellStyle name="Normal 72 3 2 7" xfId="47527" xr:uid="{00000000-0005-0000-0000-0000DAB90000}"/>
    <cellStyle name="Normal 72 3 2 8" xfId="47528" xr:uid="{00000000-0005-0000-0000-0000DBB90000}"/>
    <cellStyle name="Normal 72 3 2_Lcc_inputs" xfId="47529" xr:uid="{00000000-0005-0000-0000-0000DCB90000}"/>
    <cellStyle name="Normal 72 3 3" xfId="47530" xr:uid="{00000000-0005-0000-0000-0000DDB90000}"/>
    <cellStyle name="Normal 72 3 3 2" xfId="47531" xr:uid="{00000000-0005-0000-0000-0000DEB90000}"/>
    <cellStyle name="Normal 72 3 3 2 2" xfId="47532" xr:uid="{00000000-0005-0000-0000-0000DFB90000}"/>
    <cellStyle name="Normal 72 3 3 2 2 2" xfId="47533" xr:uid="{00000000-0005-0000-0000-0000E0B90000}"/>
    <cellStyle name="Normal 72 3 3 2 2 3" xfId="47534" xr:uid="{00000000-0005-0000-0000-0000E1B90000}"/>
    <cellStyle name="Normal 72 3 3 2 3" xfId="47535" xr:uid="{00000000-0005-0000-0000-0000E2B90000}"/>
    <cellStyle name="Normal 72 3 3 2 4" xfId="47536" xr:uid="{00000000-0005-0000-0000-0000E3B90000}"/>
    <cellStyle name="Normal 72 3 3 2_Lcc_inputs" xfId="47537" xr:uid="{00000000-0005-0000-0000-0000E4B90000}"/>
    <cellStyle name="Normal 72 3 3 3" xfId="47538" xr:uid="{00000000-0005-0000-0000-0000E5B90000}"/>
    <cellStyle name="Normal 72 3 3 3 2" xfId="47539" xr:uid="{00000000-0005-0000-0000-0000E6B90000}"/>
    <cellStyle name="Normal 72 3 3 3 2 2" xfId="47540" xr:uid="{00000000-0005-0000-0000-0000E7B90000}"/>
    <cellStyle name="Normal 72 3 3 3 3" xfId="47541" xr:uid="{00000000-0005-0000-0000-0000E8B90000}"/>
    <cellStyle name="Normal 72 3 3 4" xfId="47542" xr:uid="{00000000-0005-0000-0000-0000E9B90000}"/>
    <cellStyle name="Normal 72 3 3 4 2" xfId="47543" xr:uid="{00000000-0005-0000-0000-0000EAB90000}"/>
    <cellStyle name="Normal 72 3 3 5" xfId="47544" xr:uid="{00000000-0005-0000-0000-0000EBB90000}"/>
    <cellStyle name="Normal 72 3 3 6" xfId="47545" xr:uid="{00000000-0005-0000-0000-0000ECB90000}"/>
    <cellStyle name="Normal 72 3 3 7" xfId="47546" xr:uid="{00000000-0005-0000-0000-0000EDB90000}"/>
    <cellStyle name="Normal 72 3 3_Lcc_inputs" xfId="47547" xr:uid="{00000000-0005-0000-0000-0000EEB90000}"/>
    <cellStyle name="Normal 72 3 4" xfId="47548" xr:uid="{00000000-0005-0000-0000-0000EFB90000}"/>
    <cellStyle name="Normal 72 3 4 2" xfId="47549" xr:uid="{00000000-0005-0000-0000-0000F0B90000}"/>
    <cellStyle name="Normal 72 3 4 2 2" xfId="47550" xr:uid="{00000000-0005-0000-0000-0000F1B90000}"/>
    <cellStyle name="Normal 72 3 4 2 3" xfId="47551" xr:uid="{00000000-0005-0000-0000-0000F2B90000}"/>
    <cellStyle name="Normal 72 3 4 3" xfId="47552" xr:uid="{00000000-0005-0000-0000-0000F3B90000}"/>
    <cellStyle name="Normal 72 3 4 3 2" xfId="47553" xr:uid="{00000000-0005-0000-0000-0000F4B90000}"/>
    <cellStyle name="Normal 72 3 4 4" xfId="47554" xr:uid="{00000000-0005-0000-0000-0000F5B90000}"/>
    <cellStyle name="Normal 72 3 4 5" xfId="47555" xr:uid="{00000000-0005-0000-0000-0000F6B90000}"/>
    <cellStyle name="Normal 72 3 4_Lcc_inputs" xfId="47556" xr:uid="{00000000-0005-0000-0000-0000F7B90000}"/>
    <cellStyle name="Normal 72 3 5" xfId="47557" xr:uid="{00000000-0005-0000-0000-0000F8B90000}"/>
    <cellStyle name="Normal 72 3 5 2" xfId="47558" xr:uid="{00000000-0005-0000-0000-0000F9B90000}"/>
    <cellStyle name="Normal 72 3 5 2 2" xfId="47559" xr:uid="{00000000-0005-0000-0000-0000FAB90000}"/>
    <cellStyle name="Normal 72 3 5 2 3" xfId="47560" xr:uid="{00000000-0005-0000-0000-0000FBB90000}"/>
    <cellStyle name="Normal 72 3 5 3" xfId="47561" xr:uid="{00000000-0005-0000-0000-0000FCB90000}"/>
    <cellStyle name="Normal 72 3 5 4" xfId="47562" xr:uid="{00000000-0005-0000-0000-0000FDB90000}"/>
    <cellStyle name="Normal 72 3 5_Lcc_inputs" xfId="47563" xr:uid="{00000000-0005-0000-0000-0000FEB90000}"/>
    <cellStyle name="Normal 72 3 6" xfId="47564" xr:uid="{00000000-0005-0000-0000-0000FFB90000}"/>
    <cellStyle name="Normal 72 3 6 2" xfId="47565" xr:uid="{00000000-0005-0000-0000-000000BA0000}"/>
    <cellStyle name="Normal 72 3 6 3" xfId="47566" xr:uid="{00000000-0005-0000-0000-000001BA0000}"/>
    <cellStyle name="Normal 72 3 7" xfId="47567" xr:uid="{00000000-0005-0000-0000-000002BA0000}"/>
    <cellStyle name="Normal 72 3 7 2" xfId="47568" xr:uid="{00000000-0005-0000-0000-000003BA0000}"/>
    <cellStyle name="Normal 72 3 8" xfId="47569" xr:uid="{00000000-0005-0000-0000-000004BA0000}"/>
    <cellStyle name="Normal 72 3 9" xfId="47570" xr:uid="{00000000-0005-0000-0000-000005BA0000}"/>
    <cellStyle name="Normal 72 3_Lcc_inputs" xfId="47571" xr:uid="{00000000-0005-0000-0000-000006BA0000}"/>
    <cellStyle name="Normal 72 4" xfId="47572" xr:uid="{00000000-0005-0000-0000-000007BA0000}"/>
    <cellStyle name="Normal 72 4 2" xfId="47573" xr:uid="{00000000-0005-0000-0000-000008BA0000}"/>
    <cellStyle name="Normal 72 4 2 2" xfId="47574" xr:uid="{00000000-0005-0000-0000-000009BA0000}"/>
    <cellStyle name="Normal 72 4 2 2 2" xfId="47575" xr:uid="{00000000-0005-0000-0000-00000ABA0000}"/>
    <cellStyle name="Normal 72 4 2 2 2 2" xfId="47576" xr:uid="{00000000-0005-0000-0000-00000BBA0000}"/>
    <cellStyle name="Normal 72 4 2 2 2 2 2" xfId="47577" xr:uid="{00000000-0005-0000-0000-00000CBA0000}"/>
    <cellStyle name="Normal 72 4 2 2 2 3" xfId="47578" xr:uid="{00000000-0005-0000-0000-00000DBA0000}"/>
    <cellStyle name="Normal 72 4 2 2 3" xfId="47579" xr:uid="{00000000-0005-0000-0000-00000EBA0000}"/>
    <cellStyle name="Normal 72 4 2 2 3 2" xfId="47580" xr:uid="{00000000-0005-0000-0000-00000FBA0000}"/>
    <cellStyle name="Normal 72 4 2 2 3 2 2" xfId="47581" xr:uid="{00000000-0005-0000-0000-000010BA0000}"/>
    <cellStyle name="Normal 72 4 2 2 3 3" xfId="47582" xr:uid="{00000000-0005-0000-0000-000011BA0000}"/>
    <cellStyle name="Normal 72 4 2 2 4" xfId="47583" xr:uid="{00000000-0005-0000-0000-000012BA0000}"/>
    <cellStyle name="Normal 72 4 2 2 4 2" xfId="47584" xr:uid="{00000000-0005-0000-0000-000013BA0000}"/>
    <cellStyle name="Normal 72 4 2 2 5" xfId="47585" xr:uid="{00000000-0005-0000-0000-000014BA0000}"/>
    <cellStyle name="Normal 72 4 2 2_Lcc_inputs" xfId="47586" xr:uid="{00000000-0005-0000-0000-000015BA0000}"/>
    <cellStyle name="Normal 72 4 2 3" xfId="47587" xr:uid="{00000000-0005-0000-0000-000016BA0000}"/>
    <cellStyle name="Normal 72 4 2 3 2" xfId="47588" xr:uid="{00000000-0005-0000-0000-000017BA0000}"/>
    <cellStyle name="Normal 72 4 2 3 2 2" xfId="47589" xr:uid="{00000000-0005-0000-0000-000018BA0000}"/>
    <cellStyle name="Normal 72 4 2 3 2 3" xfId="47590" xr:uid="{00000000-0005-0000-0000-000019BA0000}"/>
    <cellStyle name="Normal 72 4 2 3 3" xfId="47591" xr:uid="{00000000-0005-0000-0000-00001ABA0000}"/>
    <cellStyle name="Normal 72 4 2 3 4" xfId="47592" xr:uid="{00000000-0005-0000-0000-00001BBA0000}"/>
    <cellStyle name="Normal 72 4 2 3_Lcc_inputs" xfId="47593" xr:uid="{00000000-0005-0000-0000-00001CBA0000}"/>
    <cellStyle name="Normal 72 4 2 4" xfId="47594" xr:uid="{00000000-0005-0000-0000-00001DBA0000}"/>
    <cellStyle name="Normal 72 4 2 4 2" xfId="47595" xr:uid="{00000000-0005-0000-0000-00001EBA0000}"/>
    <cellStyle name="Normal 72 4 2 4 2 2" xfId="47596" xr:uid="{00000000-0005-0000-0000-00001FBA0000}"/>
    <cellStyle name="Normal 72 4 2 4 3" xfId="47597" xr:uid="{00000000-0005-0000-0000-000020BA0000}"/>
    <cellStyle name="Normal 72 4 2 5" xfId="47598" xr:uid="{00000000-0005-0000-0000-000021BA0000}"/>
    <cellStyle name="Normal 72 4 2 5 2" xfId="47599" xr:uid="{00000000-0005-0000-0000-000022BA0000}"/>
    <cellStyle name="Normal 72 4 2 6" xfId="47600" xr:uid="{00000000-0005-0000-0000-000023BA0000}"/>
    <cellStyle name="Normal 72 4 2 7" xfId="47601" xr:uid="{00000000-0005-0000-0000-000024BA0000}"/>
    <cellStyle name="Normal 72 4 2 8" xfId="47602" xr:uid="{00000000-0005-0000-0000-000025BA0000}"/>
    <cellStyle name="Normal 72 4 2_Lcc_inputs" xfId="47603" xr:uid="{00000000-0005-0000-0000-000026BA0000}"/>
    <cellStyle name="Normal 72 4 3" xfId="47604" xr:uid="{00000000-0005-0000-0000-000027BA0000}"/>
    <cellStyle name="Normal 72 4 3 2" xfId="47605" xr:uid="{00000000-0005-0000-0000-000028BA0000}"/>
    <cellStyle name="Normal 72 4 3 2 2" xfId="47606" xr:uid="{00000000-0005-0000-0000-000029BA0000}"/>
    <cellStyle name="Normal 72 4 3 2 2 2" xfId="47607" xr:uid="{00000000-0005-0000-0000-00002ABA0000}"/>
    <cellStyle name="Normal 72 4 3 2 3" xfId="47608" xr:uid="{00000000-0005-0000-0000-00002BBA0000}"/>
    <cellStyle name="Normal 72 4 3 3" xfId="47609" xr:uid="{00000000-0005-0000-0000-00002CBA0000}"/>
    <cellStyle name="Normal 72 4 3 3 2" xfId="47610" xr:uid="{00000000-0005-0000-0000-00002DBA0000}"/>
    <cellStyle name="Normal 72 4 3 3 2 2" xfId="47611" xr:uid="{00000000-0005-0000-0000-00002EBA0000}"/>
    <cellStyle name="Normal 72 4 3 3 3" xfId="47612" xr:uid="{00000000-0005-0000-0000-00002FBA0000}"/>
    <cellStyle name="Normal 72 4 3 4" xfId="47613" xr:uid="{00000000-0005-0000-0000-000030BA0000}"/>
    <cellStyle name="Normal 72 4 3 4 2" xfId="47614" xr:uid="{00000000-0005-0000-0000-000031BA0000}"/>
    <cellStyle name="Normal 72 4 3 5" xfId="47615" xr:uid="{00000000-0005-0000-0000-000032BA0000}"/>
    <cellStyle name="Normal 72 4 3_Lcc_inputs" xfId="47616" xr:uid="{00000000-0005-0000-0000-000033BA0000}"/>
    <cellStyle name="Normal 72 4 4" xfId="47617" xr:uid="{00000000-0005-0000-0000-000034BA0000}"/>
    <cellStyle name="Normal 72 4 4 2" xfId="47618" xr:uid="{00000000-0005-0000-0000-000035BA0000}"/>
    <cellStyle name="Normal 72 4 4 2 2" xfId="47619" xr:uid="{00000000-0005-0000-0000-000036BA0000}"/>
    <cellStyle name="Normal 72 4 4 2 3" xfId="47620" xr:uid="{00000000-0005-0000-0000-000037BA0000}"/>
    <cellStyle name="Normal 72 4 4 3" xfId="47621" xr:uid="{00000000-0005-0000-0000-000038BA0000}"/>
    <cellStyle name="Normal 72 4 4 4" xfId="47622" xr:uid="{00000000-0005-0000-0000-000039BA0000}"/>
    <cellStyle name="Normal 72 4 4_Lcc_inputs" xfId="47623" xr:uid="{00000000-0005-0000-0000-00003ABA0000}"/>
    <cellStyle name="Normal 72 4 5" xfId="47624" xr:uid="{00000000-0005-0000-0000-00003BBA0000}"/>
    <cellStyle name="Normal 72 4 5 2" xfId="47625" xr:uid="{00000000-0005-0000-0000-00003CBA0000}"/>
    <cellStyle name="Normal 72 4 5 2 2" xfId="47626" xr:uid="{00000000-0005-0000-0000-00003DBA0000}"/>
    <cellStyle name="Normal 72 4 5 3" xfId="47627" xr:uid="{00000000-0005-0000-0000-00003EBA0000}"/>
    <cellStyle name="Normal 72 4 6" xfId="47628" xr:uid="{00000000-0005-0000-0000-00003FBA0000}"/>
    <cellStyle name="Normal 72 4 6 2" xfId="47629" xr:uid="{00000000-0005-0000-0000-000040BA0000}"/>
    <cellStyle name="Normal 72 4 7" xfId="47630" xr:uid="{00000000-0005-0000-0000-000041BA0000}"/>
    <cellStyle name="Normal 72 4 8" xfId="47631" xr:uid="{00000000-0005-0000-0000-000042BA0000}"/>
    <cellStyle name="Normal 72 4 9" xfId="47632" xr:uid="{00000000-0005-0000-0000-000043BA0000}"/>
    <cellStyle name="Normal 72 4_Lcc_inputs" xfId="47633" xr:uid="{00000000-0005-0000-0000-000044BA0000}"/>
    <cellStyle name="Normal 72 5" xfId="47634" xr:uid="{00000000-0005-0000-0000-000045BA0000}"/>
    <cellStyle name="Normal 72 5 2" xfId="47635" xr:uid="{00000000-0005-0000-0000-000046BA0000}"/>
    <cellStyle name="Normal 72 5 2 2" xfId="47636" xr:uid="{00000000-0005-0000-0000-000047BA0000}"/>
    <cellStyle name="Normal 72 5 2 2 2" xfId="47637" xr:uid="{00000000-0005-0000-0000-000048BA0000}"/>
    <cellStyle name="Normal 72 5 2 2 2 2" xfId="47638" xr:uid="{00000000-0005-0000-0000-000049BA0000}"/>
    <cellStyle name="Normal 72 5 2 2 2 2 2" xfId="47639" xr:uid="{00000000-0005-0000-0000-00004ABA0000}"/>
    <cellStyle name="Normal 72 5 2 2 2 3" xfId="47640" xr:uid="{00000000-0005-0000-0000-00004BBA0000}"/>
    <cellStyle name="Normal 72 5 2 2 3" xfId="47641" xr:uid="{00000000-0005-0000-0000-00004CBA0000}"/>
    <cellStyle name="Normal 72 5 2 2 3 2" xfId="47642" xr:uid="{00000000-0005-0000-0000-00004DBA0000}"/>
    <cellStyle name="Normal 72 5 2 2 3 2 2" xfId="47643" xr:uid="{00000000-0005-0000-0000-00004EBA0000}"/>
    <cellStyle name="Normal 72 5 2 2 3 3" xfId="47644" xr:uid="{00000000-0005-0000-0000-00004FBA0000}"/>
    <cellStyle name="Normal 72 5 2 2 4" xfId="47645" xr:uid="{00000000-0005-0000-0000-000050BA0000}"/>
    <cellStyle name="Normal 72 5 2 2 4 2" xfId="47646" xr:uid="{00000000-0005-0000-0000-000051BA0000}"/>
    <cellStyle name="Normal 72 5 2 2 5" xfId="47647" xr:uid="{00000000-0005-0000-0000-000052BA0000}"/>
    <cellStyle name="Normal 72 5 2 2_Lcc_inputs" xfId="47648" xr:uid="{00000000-0005-0000-0000-000053BA0000}"/>
    <cellStyle name="Normal 72 5 2 3" xfId="47649" xr:uid="{00000000-0005-0000-0000-000054BA0000}"/>
    <cellStyle name="Normal 72 5 2 3 2" xfId="47650" xr:uid="{00000000-0005-0000-0000-000055BA0000}"/>
    <cellStyle name="Normal 72 5 2 3 2 2" xfId="47651" xr:uid="{00000000-0005-0000-0000-000056BA0000}"/>
    <cellStyle name="Normal 72 5 2 3 2 3" xfId="47652" xr:uid="{00000000-0005-0000-0000-000057BA0000}"/>
    <cellStyle name="Normal 72 5 2 3 3" xfId="47653" xr:uid="{00000000-0005-0000-0000-000058BA0000}"/>
    <cellStyle name="Normal 72 5 2 3 4" xfId="47654" xr:uid="{00000000-0005-0000-0000-000059BA0000}"/>
    <cellStyle name="Normal 72 5 2 3_Lcc_inputs" xfId="47655" xr:uid="{00000000-0005-0000-0000-00005ABA0000}"/>
    <cellStyle name="Normal 72 5 2 4" xfId="47656" xr:uid="{00000000-0005-0000-0000-00005BBA0000}"/>
    <cellStyle name="Normal 72 5 2 4 2" xfId="47657" xr:uid="{00000000-0005-0000-0000-00005CBA0000}"/>
    <cellStyle name="Normal 72 5 2 4 2 2" xfId="47658" xr:uid="{00000000-0005-0000-0000-00005DBA0000}"/>
    <cellStyle name="Normal 72 5 2 4 3" xfId="47659" xr:uid="{00000000-0005-0000-0000-00005EBA0000}"/>
    <cellStyle name="Normal 72 5 2 5" xfId="47660" xr:uid="{00000000-0005-0000-0000-00005FBA0000}"/>
    <cellStyle name="Normal 72 5 2 5 2" xfId="47661" xr:uid="{00000000-0005-0000-0000-000060BA0000}"/>
    <cellStyle name="Normal 72 5 2 6" xfId="47662" xr:uid="{00000000-0005-0000-0000-000061BA0000}"/>
    <cellStyle name="Normal 72 5 2 7" xfId="47663" xr:uid="{00000000-0005-0000-0000-000062BA0000}"/>
    <cellStyle name="Normal 72 5 2 8" xfId="47664" xr:uid="{00000000-0005-0000-0000-000063BA0000}"/>
    <cellStyle name="Normal 72 5 2_Lcc_inputs" xfId="47665" xr:uid="{00000000-0005-0000-0000-000064BA0000}"/>
    <cellStyle name="Normal 72 5 3" xfId="47666" xr:uid="{00000000-0005-0000-0000-000065BA0000}"/>
    <cellStyle name="Normal 72 5 3 2" xfId="47667" xr:uid="{00000000-0005-0000-0000-000066BA0000}"/>
    <cellStyle name="Normal 72 5 3 2 2" xfId="47668" xr:uid="{00000000-0005-0000-0000-000067BA0000}"/>
    <cellStyle name="Normal 72 5 3 2 2 2" xfId="47669" xr:uid="{00000000-0005-0000-0000-000068BA0000}"/>
    <cellStyle name="Normal 72 5 3 2 3" xfId="47670" xr:uid="{00000000-0005-0000-0000-000069BA0000}"/>
    <cellStyle name="Normal 72 5 3 3" xfId="47671" xr:uid="{00000000-0005-0000-0000-00006ABA0000}"/>
    <cellStyle name="Normal 72 5 3 3 2" xfId="47672" xr:uid="{00000000-0005-0000-0000-00006BBA0000}"/>
    <cellStyle name="Normal 72 5 3 3 2 2" xfId="47673" xr:uid="{00000000-0005-0000-0000-00006CBA0000}"/>
    <cellStyle name="Normal 72 5 3 3 3" xfId="47674" xr:uid="{00000000-0005-0000-0000-00006DBA0000}"/>
    <cellStyle name="Normal 72 5 3 4" xfId="47675" xr:uid="{00000000-0005-0000-0000-00006EBA0000}"/>
    <cellStyle name="Normal 72 5 3 4 2" xfId="47676" xr:uid="{00000000-0005-0000-0000-00006FBA0000}"/>
    <cellStyle name="Normal 72 5 3 5" xfId="47677" xr:uid="{00000000-0005-0000-0000-000070BA0000}"/>
    <cellStyle name="Normal 72 5 3_Lcc_inputs" xfId="47678" xr:uid="{00000000-0005-0000-0000-000071BA0000}"/>
    <cellStyle name="Normal 72 5 4" xfId="47679" xr:uid="{00000000-0005-0000-0000-000072BA0000}"/>
    <cellStyle name="Normal 72 5 4 2" xfId="47680" xr:uid="{00000000-0005-0000-0000-000073BA0000}"/>
    <cellStyle name="Normal 72 5 4 2 2" xfId="47681" xr:uid="{00000000-0005-0000-0000-000074BA0000}"/>
    <cellStyle name="Normal 72 5 4 2 3" xfId="47682" xr:uid="{00000000-0005-0000-0000-000075BA0000}"/>
    <cellStyle name="Normal 72 5 4 3" xfId="47683" xr:uid="{00000000-0005-0000-0000-000076BA0000}"/>
    <cellStyle name="Normal 72 5 4 4" xfId="47684" xr:uid="{00000000-0005-0000-0000-000077BA0000}"/>
    <cellStyle name="Normal 72 5 4_Lcc_inputs" xfId="47685" xr:uid="{00000000-0005-0000-0000-000078BA0000}"/>
    <cellStyle name="Normal 72 5 5" xfId="47686" xr:uid="{00000000-0005-0000-0000-000079BA0000}"/>
    <cellStyle name="Normal 72 5 5 2" xfId="47687" xr:uid="{00000000-0005-0000-0000-00007ABA0000}"/>
    <cellStyle name="Normal 72 5 5 2 2" xfId="47688" xr:uid="{00000000-0005-0000-0000-00007BBA0000}"/>
    <cellStyle name="Normal 72 5 5 3" xfId="47689" xr:uid="{00000000-0005-0000-0000-00007CBA0000}"/>
    <cellStyle name="Normal 72 5 6" xfId="47690" xr:uid="{00000000-0005-0000-0000-00007DBA0000}"/>
    <cellStyle name="Normal 72 5 6 2" xfId="47691" xr:uid="{00000000-0005-0000-0000-00007EBA0000}"/>
    <cellStyle name="Normal 72 5 7" xfId="47692" xr:uid="{00000000-0005-0000-0000-00007FBA0000}"/>
    <cellStyle name="Normal 72 5 8" xfId="47693" xr:uid="{00000000-0005-0000-0000-000080BA0000}"/>
    <cellStyle name="Normal 72 5 9" xfId="47694" xr:uid="{00000000-0005-0000-0000-000081BA0000}"/>
    <cellStyle name="Normal 72 5_Lcc_inputs" xfId="47695" xr:uid="{00000000-0005-0000-0000-000082BA0000}"/>
    <cellStyle name="Normal 72 6" xfId="47696" xr:uid="{00000000-0005-0000-0000-000083BA0000}"/>
    <cellStyle name="Normal 72 6 2" xfId="47697" xr:uid="{00000000-0005-0000-0000-000084BA0000}"/>
    <cellStyle name="Normal 72 6 2 2" xfId="47698" xr:uid="{00000000-0005-0000-0000-000085BA0000}"/>
    <cellStyle name="Normal 72 6 2 2 2" xfId="47699" xr:uid="{00000000-0005-0000-0000-000086BA0000}"/>
    <cellStyle name="Normal 72 6 2 2 2 2" xfId="47700" xr:uid="{00000000-0005-0000-0000-000087BA0000}"/>
    <cellStyle name="Normal 72 6 2 2 2 2 2" xfId="47701" xr:uid="{00000000-0005-0000-0000-000088BA0000}"/>
    <cellStyle name="Normal 72 6 2 2 2 3" xfId="47702" xr:uid="{00000000-0005-0000-0000-000089BA0000}"/>
    <cellStyle name="Normal 72 6 2 2 3" xfId="47703" xr:uid="{00000000-0005-0000-0000-00008ABA0000}"/>
    <cellStyle name="Normal 72 6 2 2 3 2" xfId="47704" xr:uid="{00000000-0005-0000-0000-00008BBA0000}"/>
    <cellStyle name="Normal 72 6 2 2 3 2 2" xfId="47705" xr:uid="{00000000-0005-0000-0000-00008CBA0000}"/>
    <cellStyle name="Normal 72 6 2 2 3 3" xfId="47706" xr:uid="{00000000-0005-0000-0000-00008DBA0000}"/>
    <cellStyle name="Normal 72 6 2 2 4" xfId="47707" xr:uid="{00000000-0005-0000-0000-00008EBA0000}"/>
    <cellStyle name="Normal 72 6 2 2 4 2" xfId="47708" xr:uid="{00000000-0005-0000-0000-00008FBA0000}"/>
    <cellStyle name="Normal 72 6 2 2 5" xfId="47709" xr:uid="{00000000-0005-0000-0000-000090BA0000}"/>
    <cellStyle name="Normal 72 6 2 2_Lcc_inputs" xfId="47710" xr:uid="{00000000-0005-0000-0000-000091BA0000}"/>
    <cellStyle name="Normal 72 6 2 3" xfId="47711" xr:uid="{00000000-0005-0000-0000-000092BA0000}"/>
    <cellStyle name="Normal 72 6 2 3 2" xfId="47712" xr:uid="{00000000-0005-0000-0000-000093BA0000}"/>
    <cellStyle name="Normal 72 6 2 3 2 2" xfId="47713" xr:uid="{00000000-0005-0000-0000-000094BA0000}"/>
    <cellStyle name="Normal 72 6 2 3 2 3" xfId="47714" xr:uid="{00000000-0005-0000-0000-000095BA0000}"/>
    <cellStyle name="Normal 72 6 2 3 3" xfId="47715" xr:uid="{00000000-0005-0000-0000-000096BA0000}"/>
    <cellStyle name="Normal 72 6 2 3 4" xfId="47716" xr:uid="{00000000-0005-0000-0000-000097BA0000}"/>
    <cellStyle name="Normal 72 6 2 3_Lcc_inputs" xfId="47717" xr:uid="{00000000-0005-0000-0000-000098BA0000}"/>
    <cellStyle name="Normal 72 6 2 4" xfId="47718" xr:uid="{00000000-0005-0000-0000-000099BA0000}"/>
    <cellStyle name="Normal 72 6 2 4 2" xfId="47719" xr:uid="{00000000-0005-0000-0000-00009ABA0000}"/>
    <cellStyle name="Normal 72 6 2 4 2 2" xfId="47720" xr:uid="{00000000-0005-0000-0000-00009BBA0000}"/>
    <cellStyle name="Normal 72 6 2 4 3" xfId="47721" xr:uid="{00000000-0005-0000-0000-00009CBA0000}"/>
    <cellStyle name="Normal 72 6 2 5" xfId="47722" xr:uid="{00000000-0005-0000-0000-00009DBA0000}"/>
    <cellStyle name="Normal 72 6 2 5 2" xfId="47723" xr:uid="{00000000-0005-0000-0000-00009EBA0000}"/>
    <cellStyle name="Normal 72 6 2 6" xfId="47724" xr:uid="{00000000-0005-0000-0000-00009FBA0000}"/>
    <cellStyle name="Normal 72 6 2 7" xfId="47725" xr:uid="{00000000-0005-0000-0000-0000A0BA0000}"/>
    <cellStyle name="Normal 72 6 2 8" xfId="47726" xr:uid="{00000000-0005-0000-0000-0000A1BA0000}"/>
    <cellStyle name="Normal 72 6 2_Lcc_inputs" xfId="47727" xr:uid="{00000000-0005-0000-0000-0000A2BA0000}"/>
    <cellStyle name="Normal 72 6 3" xfId="47728" xr:uid="{00000000-0005-0000-0000-0000A3BA0000}"/>
    <cellStyle name="Normal 72 6 3 2" xfId="47729" xr:uid="{00000000-0005-0000-0000-0000A4BA0000}"/>
    <cellStyle name="Normal 72 6 3 2 2" xfId="47730" xr:uid="{00000000-0005-0000-0000-0000A5BA0000}"/>
    <cellStyle name="Normal 72 6 3 2 2 2" xfId="47731" xr:uid="{00000000-0005-0000-0000-0000A6BA0000}"/>
    <cellStyle name="Normal 72 6 3 2 3" xfId="47732" xr:uid="{00000000-0005-0000-0000-0000A7BA0000}"/>
    <cellStyle name="Normal 72 6 3 3" xfId="47733" xr:uid="{00000000-0005-0000-0000-0000A8BA0000}"/>
    <cellStyle name="Normal 72 6 3 3 2" xfId="47734" xr:uid="{00000000-0005-0000-0000-0000A9BA0000}"/>
    <cellStyle name="Normal 72 6 3 3 2 2" xfId="47735" xr:uid="{00000000-0005-0000-0000-0000AABA0000}"/>
    <cellStyle name="Normal 72 6 3 3 3" xfId="47736" xr:uid="{00000000-0005-0000-0000-0000ABBA0000}"/>
    <cellStyle name="Normal 72 6 3 4" xfId="47737" xr:uid="{00000000-0005-0000-0000-0000ACBA0000}"/>
    <cellStyle name="Normal 72 6 3 4 2" xfId="47738" xr:uid="{00000000-0005-0000-0000-0000ADBA0000}"/>
    <cellStyle name="Normal 72 6 3 5" xfId="47739" xr:uid="{00000000-0005-0000-0000-0000AEBA0000}"/>
    <cellStyle name="Normal 72 6 3_Lcc_inputs" xfId="47740" xr:uid="{00000000-0005-0000-0000-0000AFBA0000}"/>
    <cellStyle name="Normal 72 6 4" xfId="47741" xr:uid="{00000000-0005-0000-0000-0000B0BA0000}"/>
    <cellStyle name="Normal 72 6 4 2" xfId="47742" xr:uid="{00000000-0005-0000-0000-0000B1BA0000}"/>
    <cellStyle name="Normal 72 6 4 2 2" xfId="47743" xr:uid="{00000000-0005-0000-0000-0000B2BA0000}"/>
    <cellStyle name="Normal 72 6 4 2 3" xfId="47744" xr:uid="{00000000-0005-0000-0000-0000B3BA0000}"/>
    <cellStyle name="Normal 72 6 4 3" xfId="47745" xr:uid="{00000000-0005-0000-0000-0000B4BA0000}"/>
    <cellStyle name="Normal 72 6 4 4" xfId="47746" xr:uid="{00000000-0005-0000-0000-0000B5BA0000}"/>
    <cellStyle name="Normal 72 6 4_Lcc_inputs" xfId="47747" xr:uid="{00000000-0005-0000-0000-0000B6BA0000}"/>
    <cellStyle name="Normal 72 6 5" xfId="47748" xr:uid="{00000000-0005-0000-0000-0000B7BA0000}"/>
    <cellStyle name="Normal 72 6 5 2" xfId="47749" xr:uid="{00000000-0005-0000-0000-0000B8BA0000}"/>
    <cellStyle name="Normal 72 6 5 2 2" xfId="47750" xr:uid="{00000000-0005-0000-0000-0000B9BA0000}"/>
    <cellStyle name="Normal 72 6 5 3" xfId="47751" xr:uid="{00000000-0005-0000-0000-0000BABA0000}"/>
    <cellStyle name="Normal 72 6 6" xfId="47752" xr:uid="{00000000-0005-0000-0000-0000BBBA0000}"/>
    <cellStyle name="Normal 72 6 6 2" xfId="47753" xr:uid="{00000000-0005-0000-0000-0000BCBA0000}"/>
    <cellStyle name="Normal 72 6 7" xfId="47754" xr:uid="{00000000-0005-0000-0000-0000BDBA0000}"/>
    <cellStyle name="Normal 72 6 8" xfId="47755" xr:uid="{00000000-0005-0000-0000-0000BEBA0000}"/>
    <cellStyle name="Normal 72 6 9" xfId="47756" xr:uid="{00000000-0005-0000-0000-0000BFBA0000}"/>
    <cellStyle name="Normal 72 6_Lcc_inputs" xfId="47757" xr:uid="{00000000-0005-0000-0000-0000C0BA0000}"/>
    <cellStyle name="Normal 72 7" xfId="47758" xr:uid="{00000000-0005-0000-0000-0000C1BA0000}"/>
    <cellStyle name="Normal 72 7 2" xfId="47759" xr:uid="{00000000-0005-0000-0000-0000C2BA0000}"/>
    <cellStyle name="Normal 72 7 2 2" xfId="47760" xr:uid="{00000000-0005-0000-0000-0000C3BA0000}"/>
    <cellStyle name="Normal 72 7 2 2 2" xfId="47761" xr:uid="{00000000-0005-0000-0000-0000C4BA0000}"/>
    <cellStyle name="Normal 72 7 2 2 2 2" xfId="47762" xr:uid="{00000000-0005-0000-0000-0000C5BA0000}"/>
    <cellStyle name="Normal 72 7 2 2 2 2 2" xfId="47763" xr:uid="{00000000-0005-0000-0000-0000C6BA0000}"/>
    <cellStyle name="Normal 72 7 2 2 2 3" xfId="47764" xr:uid="{00000000-0005-0000-0000-0000C7BA0000}"/>
    <cellStyle name="Normal 72 7 2 2 3" xfId="47765" xr:uid="{00000000-0005-0000-0000-0000C8BA0000}"/>
    <cellStyle name="Normal 72 7 2 2 3 2" xfId="47766" xr:uid="{00000000-0005-0000-0000-0000C9BA0000}"/>
    <cellStyle name="Normal 72 7 2 2 3 2 2" xfId="47767" xr:uid="{00000000-0005-0000-0000-0000CABA0000}"/>
    <cellStyle name="Normal 72 7 2 2 3 3" xfId="47768" xr:uid="{00000000-0005-0000-0000-0000CBBA0000}"/>
    <cellStyle name="Normal 72 7 2 2 4" xfId="47769" xr:uid="{00000000-0005-0000-0000-0000CCBA0000}"/>
    <cellStyle name="Normal 72 7 2 2 4 2" xfId="47770" xr:uid="{00000000-0005-0000-0000-0000CDBA0000}"/>
    <cellStyle name="Normal 72 7 2 2 5" xfId="47771" xr:uid="{00000000-0005-0000-0000-0000CEBA0000}"/>
    <cellStyle name="Normal 72 7 2 2_Lcc_inputs" xfId="47772" xr:uid="{00000000-0005-0000-0000-0000CFBA0000}"/>
    <cellStyle name="Normal 72 7 2 3" xfId="47773" xr:uid="{00000000-0005-0000-0000-0000D0BA0000}"/>
    <cellStyle name="Normal 72 7 2 3 2" xfId="47774" xr:uid="{00000000-0005-0000-0000-0000D1BA0000}"/>
    <cellStyle name="Normal 72 7 2 3 2 2" xfId="47775" xr:uid="{00000000-0005-0000-0000-0000D2BA0000}"/>
    <cellStyle name="Normal 72 7 2 3 2 3" xfId="47776" xr:uid="{00000000-0005-0000-0000-0000D3BA0000}"/>
    <cellStyle name="Normal 72 7 2 3 3" xfId="47777" xr:uid="{00000000-0005-0000-0000-0000D4BA0000}"/>
    <cellStyle name="Normal 72 7 2 3 4" xfId="47778" xr:uid="{00000000-0005-0000-0000-0000D5BA0000}"/>
    <cellStyle name="Normal 72 7 2 3_Lcc_inputs" xfId="47779" xr:uid="{00000000-0005-0000-0000-0000D6BA0000}"/>
    <cellStyle name="Normal 72 7 2 4" xfId="47780" xr:uid="{00000000-0005-0000-0000-0000D7BA0000}"/>
    <cellStyle name="Normal 72 7 2 4 2" xfId="47781" xr:uid="{00000000-0005-0000-0000-0000D8BA0000}"/>
    <cellStyle name="Normal 72 7 2 4 2 2" xfId="47782" xr:uid="{00000000-0005-0000-0000-0000D9BA0000}"/>
    <cellStyle name="Normal 72 7 2 4 3" xfId="47783" xr:uid="{00000000-0005-0000-0000-0000DABA0000}"/>
    <cellStyle name="Normal 72 7 2 5" xfId="47784" xr:uid="{00000000-0005-0000-0000-0000DBBA0000}"/>
    <cellStyle name="Normal 72 7 2 5 2" xfId="47785" xr:uid="{00000000-0005-0000-0000-0000DCBA0000}"/>
    <cellStyle name="Normal 72 7 2 6" xfId="47786" xr:uid="{00000000-0005-0000-0000-0000DDBA0000}"/>
    <cellStyle name="Normal 72 7 2 7" xfId="47787" xr:uid="{00000000-0005-0000-0000-0000DEBA0000}"/>
    <cellStyle name="Normal 72 7 2 8" xfId="47788" xr:uid="{00000000-0005-0000-0000-0000DFBA0000}"/>
    <cellStyle name="Normal 72 7 2_Lcc_inputs" xfId="47789" xr:uid="{00000000-0005-0000-0000-0000E0BA0000}"/>
    <cellStyle name="Normal 72 7 3" xfId="47790" xr:uid="{00000000-0005-0000-0000-0000E1BA0000}"/>
    <cellStyle name="Normal 72 7 3 2" xfId="47791" xr:uid="{00000000-0005-0000-0000-0000E2BA0000}"/>
    <cellStyle name="Normal 72 7 3 2 2" xfId="47792" xr:uid="{00000000-0005-0000-0000-0000E3BA0000}"/>
    <cellStyle name="Normal 72 7 3 2 2 2" xfId="47793" xr:uid="{00000000-0005-0000-0000-0000E4BA0000}"/>
    <cellStyle name="Normal 72 7 3 2 3" xfId="47794" xr:uid="{00000000-0005-0000-0000-0000E5BA0000}"/>
    <cellStyle name="Normal 72 7 3 3" xfId="47795" xr:uid="{00000000-0005-0000-0000-0000E6BA0000}"/>
    <cellStyle name="Normal 72 7 3 3 2" xfId="47796" xr:uid="{00000000-0005-0000-0000-0000E7BA0000}"/>
    <cellStyle name="Normal 72 7 3 3 2 2" xfId="47797" xr:uid="{00000000-0005-0000-0000-0000E8BA0000}"/>
    <cellStyle name="Normal 72 7 3 3 3" xfId="47798" xr:uid="{00000000-0005-0000-0000-0000E9BA0000}"/>
    <cellStyle name="Normal 72 7 3 4" xfId="47799" xr:uid="{00000000-0005-0000-0000-0000EABA0000}"/>
    <cellStyle name="Normal 72 7 3 4 2" xfId="47800" xr:uid="{00000000-0005-0000-0000-0000EBBA0000}"/>
    <cellStyle name="Normal 72 7 3 5" xfId="47801" xr:uid="{00000000-0005-0000-0000-0000ECBA0000}"/>
    <cellStyle name="Normal 72 7 3_Lcc_inputs" xfId="47802" xr:uid="{00000000-0005-0000-0000-0000EDBA0000}"/>
    <cellStyle name="Normal 72 7 4" xfId="47803" xr:uid="{00000000-0005-0000-0000-0000EEBA0000}"/>
    <cellStyle name="Normal 72 7 4 2" xfId="47804" xr:uid="{00000000-0005-0000-0000-0000EFBA0000}"/>
    <cellStyle name="Normal 72 7 4 2 2" xfId="47805" xr:uid="{00000000-0005-0000-0000-0000F0BA0000}"/>
    <cellStyle name="Normal 72 7 4 2 3" xfId="47806" xr:uid="{00000000-0005-0000-0000-0000F1BA0000}"/>
    <cellStyle name="Normal 72 7 4 3" xfId="47807" xr:uid="{00000000-0005-0000-0000-0000F2BA0000}"/>
    <cellStyle name="Normal 72 7 4 4" xfId="47808" xr:uid="{00000000-0005-0000-0000-0000F3BA0000}"/>
    <cellStyle name="Normal 72 7 4_Lcc_inputs" xfId="47809" xr:uid="{00000000-0005-0000-0000-0000F4BA0000}"/>
    <cellStyle name="Normal 72 7 5" xfId="47810" xr:uid="{00000000-0005-0000-0000-0000F5BA0000}"/>
    <cellStyle name="Normal 72 7 5 2" xfId="47811" xr:uid="{00000000-0005-0000-0000-0000F6BA0000}"/>
    <cellStyle name="Normal 72 7 5 2 2" xfId="47812" xr:uid="{00000000-0005-0000-0000-0000F7BA0000}"/>
    <cellStyle name="Normal 72 7 5 3" xfId="47813" xr:uid="{00000000-0005-0000-0000-0000F8BA0000}"/>
    <cellStyle name="Normal 72 7 6" xfId="47814" xr:uid="{00000000-0005-0000-0000-0000F9BA0000}"/>
    <cellStyle name="Normal 72 7 6 2" xfId="47815" xr:uid="{00000000-0005-0000-0000-0000FABA0000}"/>
    <cellStyle name="Normal 72 7 7" xfId="47816" xr:uid="{00000000-0005-0000-0000-0000FBBA0000}"/>
    <cellStyle name="Normal 72 7 8" xfId="47817" xr:uid="{00000000-0005-0000-0000-0000FCBA0000}"/>
    <cellStyle name="Normal 72 7 9" xfId="47818" xr:uid="{00000000-0005-0000-0000-0000FDBA0000}"/>
    <cellStyle name="Normal 72 7_Lcc_inputs" xfId="47819" xr:uid="{00000000-0005-0000-0000-0000FEBA0000}"/>
    <cellStyle name="Normal 72 8" xfId="47820" xr:uid="{00000000-0005-0000-0000-0000FFBA0000}"/>
    <cellStyle name="Normal 72 8 2" xfId="47821" xr:uid="{00000000-0005-0000-0000-000000BB0000}"/>
    <cellStyle name="Normal 72 8 2 2" xfId="47822" xr:uid="{00000000-0005-0000-0000-000001BB0000}"/>
    <cellStyle name="Normal 72 8 2 2 2" xfId="47823" xr:uid="{00000000-0005-0000-0000-000002BB0000}"/>
    <cellStyle name="Normal 72 8 2 2 2 2" xfId="47824" xr:uid="{00000000-0005-0000-0000-000003BB0000}"/>
    <cellStyle name="Normal 72 8 2 2 3" xfId="47825" xr:uid="{00000000-0005-0000-0000-000004BB0000}"/>
    <cellStyle name="Normal 72 8 2 3" xfId="47826" xr:uid="{00000000-0005-0000-0000-000005BB0000}"/>
    <cellStyle name="Normal 72 8 2 3 2" xfId="47827" xr:uid="{00000000-0005-0000-0000-000006BB0000}"/>
    <cellStyle name="Normal 72 8 2 3 2 2" xfId="47828" xr:uid="{00000000-0005-0000-0000-000007BB0000}"/>
    <cellStyle name="Normal 72 8 2 3 3" xfId="47829" xr:uid="{00000000-0005-0000-0000-000008BB0000}"/>
    <cellStyle name="Normal 72 8 2 4" xfId="47830" xr:uid="{00000000-0005-0000-0000-000009BB0000}"/>
    <cellStyle name="Normal 72 8 2 4 2" xfId="47831" xr:uid="{00000000-0005-0000-0000-00000ABB0000}"/>
    <cellStyle name="Normal 72 8 2 5" xfId="47832" xr:uid="{00000000-0005-0000-0000-00000BBB0000}"/>
    <cellStyle name="Normal 72 8 2_Lcc_inputs" xfId="47833" xr:uid="{00000000-0005-0000-0000-00000CBB0000}"/>
    <cellStyle name="Normal 72 8 3" xfId="47834" xr:uid="{00000000-0005-0000-0000-00000DBB0000}"/>
    <cellStyle name="Normal 72 8 3 2" xfId="47835" xr:uid="{00000000-0005-0000-0000-00000EBB0000}"/>
    <cellStyle name="Normal 72 8 3 2 2" xfId="47836" xr:uid="{00000000-0005-0000-0000-00000FBB0000}"/>
    <cellStyle name="Normal 72 8 3 2 3" xfId="47837" xr:uid="{00000000-0005-0000-0000-000010BB0000}"/>
    <cellStyle name="Normal 72 8 3 3" xfId="47838" xr:uid="{00000000-0005-0000-0000-000011BB0000}"/>
    <cellStyle name="Normal 72 8 3 4" xfId="47839" xr:uid="{00000000-0005-0000-0000-000012BB0000}"/>
    <cellStyle name="Normal 72 8 3_Lcc_inputs" xfId="47840" xr:uid="{00000000-0005-0000-0000-000013BB0000}"/>
    <cellStyle name="Normal 72 8 4" xfId="47841" xr:uid="{00000000-0005-0000-0000-000014BB0000}"/>
    <cellStyle name="Normal 72 8 4 2" xfId="47842" xr:uid="{00000000-0005-0000-0000-000015BB0000}"/>
    <cellStyle name="Normal 72 8 4 2 2" xfId="47843" xr:uid="{00000000-0005-0000-0000-000016BB0000}"/>
    <cellStyle name="Normal 72 8 4 3" xfId="47844" xr:uid="{00000000-0005-0000-0000-000017BB0000}"/>
    <cellStyle name="Normal 72 8 5" xfId="47845" xr:uid="{00000000-0005-0000-0000-000018BB0000}"/>
    <cellStyle name="Normal 72 8 5 2" xfId="47846" xr:uid="{00000000-0005-0000-0000-000019BB0000}"/>
    <cellStyle name="Normal 72 8 6" xfId="47847" xr:uid="{00000000-0005-0000-0000-00001ABB0000}"/>
    <cellStyle name="Normal 72 8 7" xfId="47848" xr:uid="{00000000-0005-0000-0000-00001BBB0000}"/>
    <cellStyle name="Normal 72 8 8" xfId="47849" xr:uid="{00000000-0005-0000-0000-00001CBB0000}"/>
    <cellStyle name="Normal 72 8_Lcc_inputs" xfId="47850" xr:uid="{00000000-0005-0000-0000-00001DBB0000}"/>
    <cellStyle name="Normal 72 9" xfId="47851" xr:uid="{00000000-0005-0000-0000-00001EBB0000}"/>
    <cellStyle name="Normal 72 9 2" xfId="47852" xr:uid="{00000000-0005-0000-0000-00001FBB0000}"/>
    <cellStyle name="Normal 72 9 2 2" xfId="47853" xr:uid="{00000000-0005-0000-0000-000020BB0000}"/>
    <cellStyle name="Normal 72 9 2 2 2" xfId="47854" xr:uid="{00000000-0005-0000-0000-000021BB0000}"/>
    <cellStyle name="Normal 72 9 2 2 2 2" xfId="47855" xr:uid="{00000000-0005-0000-0000-000022BB0000}"/>
    <cellStyle name="Normal 72 9 2 2 3" xfId="47856" xr:uid="{00000000-0005-0000-0000-000023BB0000}"/>
    <cellStyle name="Normal 72 9 2 3" xfId="47857" xr:uid="{00000000-0005-0000-0000-000024BB0000}"/>
    <cellStyle name="Normal 72 9 2 3 2" xfId="47858" xr:uid="{00000000-0005-0000-0000-000025BB0000}"/>
    <cellStyle name="Normal 72 9 2 3 2 2" xfId="47859" xr:uid="{00000000-0005-0000-0000-000026BB0000}"/>
    <cellStyle name="Normal 72 9 2 3 3" xfId="47860" xr:uid="{00000000-0005-0000-0000-000027BB0000}"/>
    <cellStyle name="Normal 72 9 2 4" xfId="47861" xr:uid="{00000000-0005-0000-0000-000028BB0000}"/>
    <cellStyle name="Normal 72 9 2 4 2" xfId="47862" xr:uid="{00000000-0005-0000-0000-000029BB0000}"/>
    <cellStyle name="Normal 72 9 2 5" xfId="47863" xr:uid="{00000000-0005-0000-0000-00002ABB0000}"/>
    <cellStyle name="Normal 72 9 2_Lcc_inputs" xfId="47864" xr:uid="{00000000-0005-0000-0000-00002BBB0000}"/>
    <cellStyle name="Normal 72 9 3" xfId="47865" xr:uid="{00000000-0005-0000-0000-00002CBB0000}"/>
    <cellStyle name="Normal 72 9 3 2" xfId="47866" xr:uid="{00000000-0005-0000-0000-00002DBB0000}"/>
    <cellStyle name="Normal 72 9 3 2 2" xfId="47867" xr:uid="{00000000-0005-0000-0000-00002EBB0000}"/>
    <cellStyle name="Normal 72 9 3 2 3" xfId="47868" xr:uid="{00000000-0005-0000-0000-00002FBB0000}"/>
    <cellStyle name="Normal 72 9 3 3" xfId="47869" xr:uid="{00000000-0005-0000-0000-000030BB0000}"/>
    <cellStyle name="Normal 72 9 3 4" xfId="47870" xr:uid="{00000000-0005-0000-0000-000031BB0000}"/>
    <cellStyle name="Normal 72 9 3_Lcc_inputs" xfId="47871" xr:uid="{00000000-0005-0000-0000-000032BB0000}"/>
    <cellStyle name="Normal 72 9 4" xfId="47872" xr:uid="{00000000-0005-0000-0000-000033BB0000}"/>
    <cellStyle name="Normal 72 9 4 2" xfId="47873" xr:uid="{00000000-0005-0000-0000-000034BB0000}"/>
    <cellStyle name="Normal 72 9 4 2 2" xfId="47874" xr:uid="{00000000-0005-0000-0000-000035BB0000}"/>
    <cellStyle name="Normal 72 9 4 3" xfId="47875" xr:uid="{00000000-0005-0000-0000-000036BB0000}"/>
    <cellStyle name="Normal 72 9 5" xfId="47876" xr:uid="{00000000-0005-0000-0000-000037BB0000}"/>
    <cellStyle name="Normal 72 9 5 2" xfId="47877" xr:uid="{00000000-0005-0000-0000-000038BB0000}"/>
    <cellStyle name="Normal 72 9 6" xfId="47878" xr:uid="{00000000-0005-0000-0000-000039BB0000}"/>
    <cellStyle name="Normal 72 9 7" xfId="47879" xr:uid="{00000000-0005-0000-0000-00003ABB0000}"/>
    <cellStyle name="Normal 72 9 8" xfId="47880" xr:uid="{00000000-0005-0000-0000-00003BBB0000}"/>
    <cellStyle name="Normal 72 9_Lcc_inputs" xfId="47881" xr:uid="{00000000-0005-0000-0000-00003CBB0000}"/>
    <cellStyle name="Normal 72_Lcc_inputs" xfId="47882" xr:uid="{00000000-0005-0000-0000-00003DBB0000}"/>
    <cellStyle name="Normal 73" xfId="47883" xr:uid="{00000000-0005-0000-0000-00003EBB0000}"/>
    <cellStyle name="Normal 73 10" xfId="47884" xr:uid="{00000000-0005-0000-0000-00003FBB0000}"/>
    <cellStyle name="Normal 73 10 2" xfId="47885" xr:uid="{00000000-0005-0000-0000-000040BB0000}"/>
    <cellStyle name="Normal 73 10 2 2" xfId="47886" xr:uid="{00000000-0005-0000-0000-000041BB0000}"/>
    <cellStyle name="Normal 73 10 2 2 2" xfId="47887" xr:uid="{00000000-0005-0000-0000-000042BB0000}"/>
    <cellStyle name="Normal 73 10 2 2 3" xfId="47888" xr:uid="{00000000-0005-0000-0000-000043BB0000}"/>
    <cellStyle name="Normal 73 10 2 3" xfId="47889" xr:uid="{00000000-0005-0000-0000-000044BB0000}"/>
    <cellStyle name="Normal 73 10 2 4" xfId="47890" xr:uid="{00000000-0005-0000-0000-000045BB0000}"/>
    <cellStyle name="Normal 73 10 2_Lcc_inputs" xfId="47891" xr:uid="{00000000-0005-0000-0000-000046BB0000}"/>
    <cellStyle name="Normal 73 10 3" xfId="47892" xr:uid="{00000000-0005-0000-0000-000047BB0000}"/>
    <cellStyle name="Normal 73 10 3 2" xfId="47893" xr:uid="{00000000-0005-0000-0000-000048BB0000}"/>
    <cellStyle name="Normal 73 10 3 2 2" xfId="47894" xr:uid="{00000000-0005-0000-0000-000049BB0000}"/>
    <cellStyle name="Normal 73 10 3 3" xfId="47895" xr:uid="{00000000-0005-0000-0000-00004ABB0000}"/>
    <cellStyle name="Normal 73 10 4" xfId="47896" xr:uid="{00000000-0005-0000-0000-00004BBB0000}"/>
    <cellStyle name="Normal 73 10 4 2" xfId="47897" xr:uid="{00000000-0005-0000-0000-00004CBB0000}"/>
    <cellStyle name="Normal 73 10 5" xfId="47898" xr:uid="{00000000-0005-0000-0000-00004DBB0000}"/>
    <cellStyle name="Normal 73 10 6" xfId="47899" xr:uid="{00000000-0005-0000-0000-00004EBB0000}"/>
    <cellStyle name="Normal 73 10 7" xfId="47900" xr:uid="{00000000-0005-0000-0000-00004FBB0000}"/>
    <cellStyle name="Normal 73 10_Lcc_inputs" xfId="47901" xr:uid="{00000000-0005-0000-0000-000050BB0000}"/>
    <cellStyle name="Normal 73 11" xfId="47902" xr:uid="{00000000-0005-0000-0000-000051BB0000}"/>
    <cellStyle name="Normal 73 11 2" xfId="47903" xr:uid="{00000000-0005-0000-0000-000052BB0000}"/>
    <cellStyle name="Normal 73 11 2 2" xfId="47904" xr:uid="{00000000-0005-0000-0000-000053BB0000}"/>
    <cellStyle name="Normal 73 11 2 3" xfId="47905" xr:uid="{00000000-0005-0000-0000-000054BB0000}"/>
    <cellStyle name="Normal 73 11 3" xfId="47906" xr:uid="{00000000-0005-0000-0000-000055BB0000}"/>
    <cellStyle name="Normal 73 11 3 2" xfId="47907" xr:uid="{00000000-0005-0000-0000-000056BB0000}"/>
    <cellStyle name="Normal 73 11 4" xfId="47908" xr:uid="{00000000-0005-0000-0000-000057BB0000}"/>
    <cellStyle name="Normal 73 11 5" xfId="47909" xr:uid="{00000000-0005-0000-0000-000058BB0000}"/>
    <cellStyle name="Normal 73 11_Lcc_inputs" xfId="47910" xr:uid="{00000000-0005-0000-0000-000059BB0000}"/>
    <cellStyle name="Normal 73 12" xfId="47911" xr:uid="{00000000-0005-0000-0000-00005ABB0000}"/>
    <cellStyle name="Normal 73 12 2" xfId="47912" xr:uid="{00000000-0005-0000-0000-00005BBB0000}"/>
    <cellStyle name="Normal 73 12 2 2" xfId="47913" xr:uid="{00000000-0005-0000-0000-00005CBB0000}"/>
    <cellStyle name="Normal 73 12 2 3" xfId="47914" xr:uid="{00000000-0005-0000-0000-00005DBB0000}"/>
    <cellStyle name="Normal 73 12 3" xfId="47915" xr:uid="{00000000-0005-0000-0000-00005EBB0000}"/>
    <cellStyle name="Normal 73 12 4" xfId="47916" xr:uid="{00000000-0005-0000-0000-00005FBB0000}"/>
    <cellStyle name="Normal 73 12_Lcc_inputs" xfId="47917" xr:uid="{00000000-0005-0000-0000-000060BB0000}"/>
    <cellStyle name="Normal 73 13" xfId="47918" xr:uid="{00000000-0005-0000-0000-000061BB0000}"/>
    <cellStyle name="Normal 73 13 2" xfId="47919" xr:uid="{00000000-0005-0000-0000-000062BB0000}"/>
    <cellStyle name="Normal 73 13 3" xfId="47920" xr:uid="{00000000-0005-0000-0000-000063BB0000}"/>
    <cellStyle name="Normal 73 14" xfId="47921" xr:uid="{00000000-0005-0000-0000-000064BB0000}"/>
    <cellStyle name="Normal 73 14 2" xfId="47922" xr:uid="{00000000-0005-0000-0000-000065BB0000}"/>
    <cellStyle name="Normal 73 15" xfId="47923" xr:uid="{00000000-0005-0000-0000-000066BB0000}"/>
    <cellStyle name="Normal 73 16" xfId="47924" xr:uid="{00000000-0005-0000-0000-000067BB0000}"/>
    <cellStyle name="Normal 73 2" xfId="47925" xr:uid="{00000000-0005-0000-0000-000068BB0000}"/>
    <cellStyle name="Normal 73 2 10" xfId="47926" xr:uid="{00000000-0005-0000-0000-000069BB0000}"/>
    <cellStyle name="Normal 73 2 2" xfId="47927" xr:uid="{00000000-0005-0000-0000-00006ABB0000}"/>
    <cellStyle name="Normal 73 2 2 2" xfId="47928" xr:uid="{00000000-0005-0000-0000-00006BBB0000}"/>
    <cellStyle name="Normal 73 2 2 2 2" xfId="47929" xr:uid="{00000000-0005-0000-0000-00006CBB0000}"/>
    <cellStyle name="Normal 73 2 2 2 2 2" xfId="47930" xr:uid="{00000000-0005-0000-0000-00006DBB0000}"/>
    <cellStyle name="Normal 73 2 2 2 2 2 2" xfId="47931" xr:uid="{00000000-0005-0000-0000-00006EBB0000}"/>
    <cellStyle name="Normal 73 2 2 2 2 3" xfId="47932" xr:uid="{00000000-0005-0000-0000-00006FBB0000}"/>
    <cellStyle name="Normal 73 2 2 2 3" xfId="47933" xr:uid="{00000000-0005-0000-0000-000070BB0000}"/>
    <cellStyle name="Normal 73 2 2 2 3 2" xfId="47934" xr:uid="{00000000-0005-0000-0000-000071BB0000}"/>
    <cellStyle name="Normal 73 2 2 2 3 2 2" xfId="47935" xr:uid="{00000000-0005-0000-0000-000072BB0000}"/>
    <cellStyle name="Normal 73 2 2 2 3 3" xfId="47936" xr:uid="{00000000-0005-0000-0000-000073BB0000}"/>
    <cellStyle name="Normal 73 2 2 2 4" xfId="47937" xr:uid="{00000000-0005-0000-0000-000074BB0000}"/>
    <cellStyle name="Normal 73 2 2 2 4 2" xfId="47938" xr:uid="{00000000-0005-0000-0000-000075BB0000}"/>
    <cellStyle name="Normal 73 2 2 2 5" xfId="47939" xr:uid="{00000000-0005-0000-0000-000076BB0000}"/>
    <cellStyle name="Normal 73 2 2 2_Lcc_inputs" xfId="47940" xr:uid="{00000000-0005-0000-0000-000077BB0000}"/>
    <cellStyle name="Normal 73 2 2 3" xfId="47941" xr:uid="{00000000-0005-0000-0000-000078BB0000}"/>
    <cellStyle name="Normal 73 2 2 3 2" xfId="47942" xr:uid="{00000000-0005-0000-0000-000079BB0000}"/>
    <cellStyle name="Normal 73 2 2 3 2 2" xfId="47943" xr:uid="{00000000-0005-0000-0000-00007ABB0000}"/>
    <cellStyle name="Normal 73 2 2 3 2 3" xfId="47944" xr:uid="{00000000-0005-0000-0000-00007BBB0000}"/>
    <cellStyle name="Normal 73 2 2 3 3" xfId="47945" xr:uid="{00000000-0005-0000-0000-00007CBB0000}"/>
    <cellStyle name="Normal 73 2 2 3 4" xfId="47946" xr:uid="{00000000-0005-0000-0000-00007DBB0000}"/>
    <cellStyle name="Normal 73 2 2 3_Lcc_inputs" xfId="47947" xr:uid="{00000000-0005-0000-0000-00007EBB0000}"/>
    <cellStyle name="Normal 73 2 2 4" xfId="47948" xr:uid="{00000000-0005-0000-0000-00007FBB0000}"/>
    <cellStyle name="Normal 73 2 2 4 2" xfId="47949" xr:uid="{00000000-0005-0000-0000-000080BB0000}"/>
    <cellStyle name="Normal 73 2 2 4 2 2" xfId="47950" xr:uid="{00000000-0005-0000-0000-000081BB0000}"/>
    <cellStyle name="Normal 73 2 2 4 3" xfId="47951" xr:uid="{00000000-0005-0000-0000-000082BB0000}"/>
    <cellStyle name="Normal 73 2 2 5" xfId="47952" xr:uid="{00000000-0005-0000-0000-000083BB0000}"/>
    <cellStyle name="Normal 73 2 2 5 2" xfId="47953" xr:uid="{00000000-0005-0000-0000-000084BB0000}"/>
    <cellStyle name="Normal 73 2 2 6" xfId="47954" xr:uid="{00000000-0005-0000-0000-000085BB0000}"/>
    <cellStyle name="Normal 73 2 2 7" xfId="47955" xr:uid="{00000000-0005-0000-0000-000086BB0000}"/>
    <cellStyle name="Normal 73 2 2 8" xfId="47956" xr:uid="{00000000-0005-0000-0000-000087BB0000}"/>
    <cellStyle name="Normal 73 2 2_Lcc_inputs" xfId="47957" xr:uid="{00000000-0005-0000-0000-000088BB0000}"/>
    <cellStyle name="Normal 73 2 3" xfId="47958" xr:uid="{00000000-0005-0000-0000-000089BB0000}"/>
    <cellStyle name="Normal 73 2 3 2" xfId="47959" xr:uid="{00000000-0005-0000-0000-00008ABB0000}"/>
    <cellStyle name="Normal 73 2 3 2 2" xfId="47960" xr:uid="{00000000-0005-0000-0000-00008BBB0000}"/>
    <cellStyle name="Normal 73 2 3 2 2 2" xfId="47961" xr:uid="{00000000-0005-0000-0000-00008CBB0000}"/>
    <cellStyle name="Normal 73 2 3 2 2 3" xfId="47962" xr:uid="{00000000-0005-0000-0000-00008DBB0000}"/>
    <cellStyle name="Normal 73 2 3 2 3" xfId="47963" xr:uid="{00000000-0005-0000-0000-00008EBB0000}"/>
    <cellStyle name="Normal 73 2 3 2 4" xfId="47964" xr:uid="{00000000-0005-0000-0000-00008FBB0000}"/>
    <cellStyle name="Normal 73 2 3 2_Lcc_inputs" xfId="47965" xr:uid="{00000000-0005-0000-0000-000090BB0000}"/>
    <cellStyle name="Normal 73 2 3 3" xfId="47966" xr:uid="{00000000-0005-0000-0000-000091BB0000}"/>
    <cellStyle name="Normal 73 2 3 3 2" xfId="47967" xr:uid="{00000000-0005-0000-0000-000092BB0000}"/>
    <cellStyle name="Normal 73 2 3 3 2 2" xfId="47968" xr:uid="{00000000-0005-0000-0000-000093BB0000}"/>
    <cellStyle name="Normal 73 2 3 3 3" xfId="47969" xr:uid="{00000000-0005-0000-0000-000094BB0000}"/>
    <cellStyle name="Normal 73 2 3 4" xfId="47970" xr:uid="{00000000-0005-0000-0000-000095BB0000}"/>
    <cellStyle name="Normal 73 2 3 4 2" xfId="47971" xr:uid="{00000000-0005-0000-0000-000096BB0000}"/>
    <cellStyle name="Normal 73 2 3 5" xfId="47972" xr:uid="{00000000-0005-0000-0000-000097BB0000}"/>
    <cellStyle name="Normal 73 2 3 6" xfId="47973" xr:uid="{00000000-0005-0000-0000-000098BB0000}"/>
    <cellStyle name="Normal 73 2 3 7" xfId="47974" xr:uid="{00000000-0005-0000-0000-000099BB0000}"/>
    <cellStyle name="Normal 73 2 3_Lcc_inputs" xfId="47975" xr:uid="{00000000-0005-0000-0000-00009ABB0000}"/>
    <cellStyle name="Normal 73 2 4" xfId="47976" xr:uid="{00000000-0005-0000-0000-00009BBB0000}"/>
    <cellStyle name="Normal 73 2 4 2" xfId="47977" xr:uid="{00000000-0005-0000-0000-00009CBB0000}"/>
    <cellStyle name="Normal 73 2 4 2 2" xfId="47978" xr:uid="{00000000-0005-0000-0000-00009DBB0000}"/>
    <cellStyle name="Normal 73 2 4 2 3" xfId="47979" xr:uid="{00000000-0005-0000-0000-00009EBB0000}"/>
    <cellStyle name="Normal 73 2 4 3" xfId="47980" xr:uid="{00000000-0005-0000-0000-00009FBB0000}"/>
    <cellStyle name="Normal 73 2 4 3 2" xfId="47981" xr:uid="{00000000-0005-0000-0000-0000A0BB0000}"/>
    <cellStyle name="Normal 73 2 4 4" xfId="47982" xr:uid="{00000000-0005-0000-0000-0000A1BB0000}"/>
    <cellStyle name="Normal 73 2 4 5" xfId="47983" xr:uid="{00000000-0005-0000-0000-0000A2BB0000}"/>
    <cellStyle name="Normal 73 2 4_Lcc_inputs" xfId="47984" xr:uid="{00000000-0005-0000-0000-0000A3BB0000}"/>
    <cellStyle name="Normal 73 2 5" xfId="47985" xr:uid="{00000000-0005-0000-0000-0000A4BB0000}"/>
    <cellStyle name="Normal 73 2 5 2" xfId="47986" xr:uid="{00000000-0005-0000-0000-0000A5BB0000}"/>
    <cellStyle name="Normal 73 2 5 2 2" xfId="47987" xr:uid="{00000000-0005-0000-0000-0000A6BB0000}"/>
    <cellStyle name="Normal 73 2 5 2 3" xfId="47988" xr:uid="{00000000-0005-0000-0000-0000A7BB0000}"/>
    <cellStyle name="Normal 73 2 5 3" xfId="47989" xr:uid="{00000000-0005-0000-0000-0000A8BB0000}"/>
    <cellStyle name="Normal 73 2 5 3 2" xfId="47990" xr:uid="{00000000-0005-0000-0000-0000A9BB0000}"/>
    <cellStyle name="Normal 73 2 5 4" xfId="47991" xr:uid="{00000000-0005-0000-0000-0000AABB0000}"/>
    <cellStyle name="Normal 73 2 5 5" xfId="47992" xr:uid="{00000000-0005-0000-0000-0000ABBB0000}"/>
    <cellStyle name="Normal 73 2 5_Lcc_inputs" xfId="47993" xr:uid="{00000000-0005-0000-0000-0000ACBB0000}"/>
    <cellStyle name="Normal 73 2 6" xfId="47994" xr:uid="{00000000-0005-0000-0000-0000ADBB0000}"/>
    <cellStyle name="Normal 73 2 6 2" xfId="47995" xr:uid="{00000000-0005-0000-0000-0000AEBB0000}"/>
    <cellStyle name="Normal 73 2 6 2 2" xfId="47996" xr:uid="{00000000-0005-0000-0000-0000AFBB0000}"/>
    <cellStyle name="Normal 73 2 6 3" xfId="47997" xr:uid="{00000000-0005-0000-0000-0000B0BB0000}"/>
    <cellStyle name="Normal 73 2 6 4" xfId="47998" xr:uid="{00000000-0005-0000-0000-0000B1BB0000}"/>
    <cellStyle name="Normal 73 2 6_Lcc_inputs" xfId="47999" xr:uid="{00000000-0005-0000-0000-0000B2BB0000}"/>
    <cellStyle name="Normal 73 2 7" xfId="48000" xr:uid="{00000000-0005-0000-0000-0000B3BB0000}"/>
    <cellStyle name="Normal 73 2 7 2" xfId="48001" xr:uid="{00000000-0005-0000-0000-0000B4BB0000}"/>
    <cellStyle name="Normal 73 2 7 3" xfId="48002" xr:uid="{00000000-0005-0000-0000-0000B5BB0000}"/>
    <cellStyle name="Normal 73 2 8" xfId="48003" xr:uid="{00000000-0005-0000-0000-0000B6BB0000}"/>
    <cellStyle name="Normal 73 2 8 2" xfId="48004" xr:uid="{00000000-0005-0000-0000-0000B7BB0000}"/>
    <cellStyle name="Normal 73 2 9" xfId="48005" xr:uid="{00000000-0005-0000-0000-0000B8BB0000}"/>
    <cellStyle name="Normal 73 2_Lcc_inputs" xfId="48006" xr:uid="{00000000-0005-0000-0000-0000B9BB0000}"/>
    <cellStyle name="Normal 73 3" xfId="48007" xr:uid="{00000000-0005-0000-0000-0000BABB0000}"/>
    <cellStyle name="Normal 73 3 2" xfId="48008" xr:uid="{00000000-0005-0000-0000-0000BBBB0000}"/>
    <cellStyle name="Normal 73 3 2 2" xfId="48009" xr:uid="{00000000-0005-0000-0000-0000BCBB0000}"/>
    <cellStyle name="Normal 73 3 2 2 2" xfId="48010" xr:uid="{00000000-0005-0000-0000-0000BDBB0000}"/>
    <cellStyle name="Normal 73 3 2 2 2 2" xfId="48011" xr:uid="{00000000-0005-0000-0000-0000BEBB0000}"/>
    <cellStyle name="Normal 73 3 2 2 2 2 2" xfId="48012" xr:uid="{00000000-0005-0000-0000-0000BFBB0000}"/>
    <cellStyle name="Normal 73 3 2 2 2 3" xfId="48013" xr:uid="{00000000-0005-0000-0000-0000C0BB0000}"/>
    <cellStyle name="Normal 73 3 2 2 3" xfId="48014" xr:uid="{00000000-0005-0000-0000-0000C1BB0000}"/>
    <cellStyle name="Normal 73 3 2 2 3 2" xfId="48015" xr:uid="{00000000-0005-0000-0000-0000C2BB0000}"/>
    <cellStyle name="Normal 73 3 2 2 3 2 2" xfId="48016" xr:uid="{00000000-0005-0000-0000-0000C3BB0000}"/>
    <cellStyle name="Normal 73 3 2 2 3 3" xfId="48017" xr:uid="{00000000-0005-0000-0000-0000C4BB0000}"/>
    <cellStyle name="Normal 73 3 2 2 4" xfId="48018" xr:uid="{00000000-0005-0000-0000-0000C5BB0000}"/>
    <cellStyle name="Normal 73 3 2 2 4 2" xfId="48019" xr:uid="{00000000-0005-0000-0000-0000C6BB0000}"/>
    <cellStyle name="Normal 73 3 2 2 5" xfId="48020" xr:uid="{00000000-0005-0000-0000-0000C7BB0000}"/>
    <cellStyle name="Normal 73 3 2 2_Lcc_inputs" xfId="48021" xr:uid="{00000000-0005-0000-0000-0000C8BB0000}"/>
    <cellStyle name="Normal 73 3 2 3" xfId="48022" xr:uid="{00000000-0005-0000-0000-0000C9BB0000}"/>
    <cellStyle name="Normal 73 3 2 3 2" xfId="48023" xr:uid="{00000000-0005-0000-0000-0000CABB0000}"/>
    <cellStyle name="Normal 73 3 2 3 2 2" xfId="48024" xr:uid="{00000000-0005-0000-0000-0000CBBB0000}"/>
    <cellStyle name="Normal 73 3 2 3 2 3" xfId="48025" xr:uid="{00000000-0005-0000-0000-0000CCBB0000}"/>
    <cellStyle name="Normal 73 3 2 3 3" xfId="48026" xr:uid="{00000000-0005-0000-0000-0000CDBB0000}"/>
    <cellStyle name="Normal 73 3 2 3 4" xfId="48027" xr:uid="{00000000-0005-0000-0000-0000CEBB0000}"/>
    <cellStyle name="Normal 73 3 2 3_Lcc_inputs" xfId="48028" xr:uid="{00000000-0005-0000-0000-0000CFBB0000}"/>
    <cellStyle name="Normal 73 3 2 4" xfId="48029" xr:uid="{00000000-0005-0000-0000-0000D0BB0000}"/>
    <cellStyle name="Normal 73 3 2 4 2" xfId="48030" xr:uid="{00000000-0005-0000-0000-0000D1BB0000}"/>
    <cellStyle name="Normal 73 3 2 4 2 2" xfId="48031" xr:uid="{00000000-0005-0000-0000-0000D2BB0000}"/>
    <cellStyle name="Normal 73 3 2 4 3" xfId="48032" xr:uid="{00000000-0005-0000-0000-0000D3BB0000}"/>
    <cellStyle name="Normal 73 3 2 5" xfId="48033" xr:uid="{00000000-0005-0000-0000-0000D4BB0000}"/>
    <cellStyle name="Normal 73 3 2 5 2" xfId="48034" xr:uid="{00000000-0005-0000-0000-0000D5BB0000}"/>
    <cellStyle name="Normal 73 3 2 6" xfId="48035" xr:uid="{00000000-0005-0000-0000-0000D6BB0000}"/>
    <cellStyle name="Normal 73 3 2 7" xfId="48036" xr:uid="{00000000-0005-0000-0000-0000D7BB0000}"/>
    <cellStyle name="Normal 73 3 2 8" xfId="48037" xr:uid="{00000000-0005-0000-0000-0000D8BB0000}"/>
    <cellStyle name="Normal 73 3 2_Lcc_inputs" xfId="48038" xr:uid="{00000000-0005-0000-0000-0000D9BB0000}"/>
    <cellStyle name="Normal 73 3 3" xfId="48039" xr:uid="{00000000-0005-0000-0000-0000DABB0000}"/>
    <cellStyle name="Normal 73 3 3 2" xfId="48040" xr:uid="{00000000-0005-0000-0000-0000DBBB0000}"/>
    <cellStyle name="Normal 73 3 3 2 2" xfId="48041" xr:uid="{00000000-0005-0000-0000-0000DCBB0000}"/>
    <cellStyle name="Normal 73 3 3 2 2 2" xfId="48042" xr:uid="{00000000-0005-0000-0000-0000DDBB0000}"/>
    <cellStyle name="Normal 73 3 3 2 2 3" xfId="48043" xr:uid="{00000000-0005-0000-0000-0000DEBB0000}"/>
    <cellStyle name="Normal 73 3 3 2 3" xfId="48044" xr:uid="{00000000-0005-0000-0000-0000DFBB0000}"/>
    <cellStyle name="Normal 73 3 3 2 4" xfId="48045" xr:uid="{00000000-0005-0000-0000-0000E0BB0000}"/>
    <cellStyle name="Normal 73 3 3 2_Lcc_inputs" xfId="48046" xr:uid="{00000000-0005-0000-0000-0000E1BB0000}"/>
    <cellStyle name="Normal 73 3 3 3" xfId="48047" xr:uid="{00000000-0005-0000-0000-0000E2BB0000}"/>
    <cellStyle name="Normal 73 3 3 3 2" xfId="48048" xr:uid="{00000000-0005-0000-0000-0000E3BB0000}"/>
    <cellStyle name="Normal 73 3 3 3 2 2" xfId="48049" xr:uid="{00000000-0005-0000-0000-0000E4BB0000}"/>
    <cellStyle name="Normal 73 3 3 3 3" xfId="48050" xr:uid="{00000000-0005-0000-0000-0000E5BB0000}"/>
    <cellStyle name="Normal 73 3 3 4" xfId="48051" xr:uid="{00000000-0005-0000-0000-0000E6BB0000}"/>
    <cellStyle name="Normal 73 3 3 4 2" xfId="48052" xr:uid="{00000000-0005-0000-0000-0000E7BB0000}"/>
    <cellStyle name="Normal 73 3 3 5" xfId="48053" xr:uid="{00000000-0005-0000-0000-0000E8BB0000}"/>
    <cellStyle name="Normal 73 3 3 6" xfId="48054" xr:uid="{00000000-0005-0000-0000-0000E9BB0000}"/>
    <cellStyle name="Normal 73 3 3 7" xfId="48055" xr:uid="{00000000-0005-0000-0000-0000EABB0000}"/>
    <cellStyle name="Normal 73 3 3_Lcc_inputs" xfId="48056" xr:uid="{00000000-0005-0000-0000-0000EBBB0000}"/>
    <cellStyle name="Normal 73 3 4" xfId="48057" xr:uid="{00000000-0005-0000-0000-0000ECBB0000}"/>
    <cellStyle name="Normal 73 3 4 2" xfId="48058" xr:uid="{00000000-0005-0000-0000-0000EDBB0000}"/>
    <cellStyle name="Normal 73 3 4 2 2" xfId="48059" xr:uid="{00000000-0005-0000-0000-0000EEBB0000}"/>
    <cellStyle name="Normal 73 3 4 2 3" xfId="48060" xr:uid="{00000000-0005-0000-0000-0000EFBB0000}"/>
    <cellStyle name="Normal 73 3 4 3" xfId="48061" xr:uid="{00000000-0005-0000-0000-0000F0BB0000}"/>
    <cellStyle name="Normal 73 3 4 3 2" xfId="48062" xr:uid="{00000000-0005-0000-0000-0000F1BB0000}"/>
    <cellStyle name="Normal 73 3 4 4" xfId="48063" xr:uid="{00000000-0005-0000-0000-0000F2BB0000}"/>
    <cellStyle name="Normal 73 3 4 5" xfId="48064" xr:uid="{00000000-0005-0000-0000-0000F3BB0000}"/>
    <cellStyle name="Normal 73 3 4_Lcc_inputs" xfId="48065" xr:uid="{00000000-0005-0000-0000-0000F4BB0000}"/>
    <cellStyle name="Normal 73 3 5" xfId="48066" xr:uid="{00000000-0005-0000-0000-0000F5BB0000}"/>
    <cellStyle name="Normal 73 3 5 2" xfId="48067" xr:uid="{00000000-0005-0000-0000-0000F6BB0000}"/>
    <cellStyle name="Normal 73 3 5 2 2" xfId="48068" xr:uid="{00000000-0005-0000-0000-0000F7BB0000}"/>
    <cellStyle name="Normal 73 3 5 2 3" xfId="48069" xr:uid="{00000000-0005-0000-0000-0000F8BB0000}"/>
    <cellStyle name="Normal 73 3 5 3" xfId="48070" xr:uid="{00000000-0005-0000-0000-0000F9BB0000}"/>
    <cellStyle name="Normal 73 3 5 4" xfId="48071" xr:uid="{00000000-0005-0000-0000-0000FABB0000}"/>
    <cellStyle name="Normal 73 3 5_Lcc_inputs" xfId="48072" xr:uid="{00000000-0005-0000-0000-0000FBBB0000}"/>
    <cellStyle name="Normal 73 3 6" xfId="48073" xr:uid="{00000000-0005-0000-0000-0000FCBB0000}"/>
    <cellStyle name="Normal 73 3 6 2" xfId="48074" xr:uid="{00000000-0005-0000-0000-0000FDBB0000}"/>
    <cellStyle name="Normal 73 3 6 3" xfId="48075" xr:uid="{00000000-0005-0000-0000-0000FEBB0000}"/>
    <cellStyle name="Normal 73 3 7" xfId="48076" xr:uid="{00000000-0005-0000-0000-0000FFBB0000}"/>
    <cellStyle name="Normal 73 3 7 2" xfId="48077" xr:uid="{00000000-0005-0000-0000-000000BC0000}"/>
    <cellStyle name="Normal 73 3 8" xfId="48078" xr:uid="{00000000-0005-0000-0000-000001BC0000}"/>
    <cellStyle name="Normal 73 3 9" xfId="48079" xr:uid="{00000000-0005-0000-0000-000002BC0000}"/>
    <cellStyle name="Normal 73 3_Lcc_inputs" xfId="48080" xr:uid="{00000000-0005-0000-0000-000003BC0000}"/>
    <cellStyle name="Normal 73 4" xfId="48081" xr:uid="{00000000-0005-0000-0000-000004BC0000}"/>
    <cellStyle name="Normal 73 4 2" xfId="48082" xr:uid="{00000000-0005-0000-0000-000005BC0000}"/>
    <cellStyle name="Normal 73 4 2 2" xfId="48083" xr:uid="{00000000-0005-0000-0000-000006BC0000}"/>
    <cellStyle name="Normal 73 4 2 2 2" xfId="48084" xr:uid="{00000000-0005-0000-0000-000007BC0000}"/>
    <cellStyle name="Normal 73 4 2 2 2 2" xfId="48085" xr:uid="{00000000-0005-0000-0000-000008BC0000}"/>
    <cellStyle name="Normal 73 4 2 2 2 2 2" xfId="48086" xr:uid="{00000000-0005-0000-0000-000009BC0000}"/>
    <cellStyle name="Normal 73 4 2 2 2 3" xfId="48087" xr:uid="{00000000-0005-0000-0000-00000ABC0000}"/>
    <cellStyle name="Normal 73 4 2 2 3" xfId="48088" xr:uid="{00000000-0005-0000-0000-00000BBC0000}"/>
    <cellStyle name="Normal 73 4 2 2 3 2" xfId="48089" xr:uid="{00000000-0005-0000-0000-00000CBC0000}"/>
    <cellStyle name="Normal 73 4 2 2 3 2 2" xfId="48090" xr:uid="{00000000-0005-0000-0000-00000DBC0000}"/>
    <cellStyle name="Normal 73 4 2 2 3 3" xfId="48091" xr:uid="{00000000-0005-0000-0000-00000EBC0000}"/>
    <cellStyle name="Normal 73 4 2 2 4" xfId="48092" xr:uid="{00000000-0005-0000-0000-00000FBC0000}"/>
    <cellStyle name="Normal 73 4 2 2 4 2" xfId="48093" xr:uid="{00000000-0005-0000-0000-000010BC0000}"/>
    <cellStyle name="Normal 73 4 2 2 5" xfId="48094" xr:uid="{00000000-0005-0000-0000-000011BC0000}"/>
    <cellStyle name="Normal 73 4 2 2_Lcc_inputs" xfId="48095" xr:uid="{00000000-0005-0000-0000-000012BC0000}"/>
    <cellStyle name="Normal 73 4 2 3" xfId="48096" xr:uid="{00000000-0005-0000-0000-000013BC0000}"/>
    <cellStyle name="Normal 73 4 2 3 2" xfId="48097" xr:uid="{00000000-0005-0000-0000-000014BC0000}"/>
    <cellStyle name="Normal 73 4 2 3 2 2" xfId="48098" xr:uid="{00000000-0005-0000-0000-000015BC0000}"/>
    <cellStyle name="Normal 73 4 2 3 2 3" xfId="48099" xr:uid="{00000000-0005-0000-0000-000016BC0000}"/>
    <cellStyle name="Normal 73 4 2 3 3" xfId="48100" xr:uid="{00000000-0005-0000-0000-000017BC0000}"/>
    <cellStyle name="Normal 73 4 2 3 4" xfId="48101" xr:uid="{00000000-0005-0000-0000-000018BC0000}"/>
    <cellStyle name="Normal 73 4 2 3_Lcc_inputs" xfId="48102" xr:uid="{00000000-0005-0000-0000-000019BC0000}"/>
    <cellStyle name="Normal 73 4 2 4" xfId="48103" xr:uid="{00000000-0005-0000-0000-00001ABC0000}"/>
    <cellStyle name="Normal 73 4 2 4 2" xfId="48104" xr:uid="{00000000-0005-0000-0000-00001BBC0000}"/>
    <cellStyle name="Normal 73 4 2 4 2 2" xfId="48105" xr:uid="{00000000-0005-0000-0000-00001CBC0000}"/>
    <cellStyle name="Normal 73 4 2 4 3" xfId="48106" xr:uid="{00000000-0005-0000-0000-00001DBC0000}"/>
    <cellStyle name="Normal 73 4 2 5" xfId="48107" xr:uid="{00000000-0005-0000-0000-00001EBC0000}"/>
    <cellStyle name="Normal 73 4 2 5 2" xfId="48108" xr:uid="{00000000-0005-0000-0000-00001FBC0000}"/>
    <cellStyle name="Normal 73 4 2 6" xfId="48109" xr:uid="{00000000-0005-0000-0000-000020BC0000}"/>
    <cellStyle name="Normal 73 4 2 7" xfId="48110" xr:uid="{00000000-0005-0000-0000-000021BC0000}"/>
    <cellStyle name="Normal 73 4 2 8" xfId="48111" xr:uid="{00000000-0005-0000-0000-000022BC0000}"/>
    <cellStyle name="Normal 73 4 2_Lcc_inputs" xfId="48112" xr:uid="{00000000-0005-0000-0000-000023BC0000}"/>
    <cellStyle name="Normal 73 4 3" xfId="48113" xr:uid="{00000000-0005-0000-0000-000024BC0000}"/>
    <cellStyle name="Normal 73 4 3 2" xfId="48114" xr:uid="{00000000-0005-0000-0000-000025BC0000}"/>
    <cellStyle name="Normal 73 4 3 2 2" xfId="48115" xr:uid="{00000000-0005-0000-0000-000026BC0000}"/>
    <cellStyle name="Normal 73 4 3 2 2 2" xfId="48116" xr:uid="{00000000-0005-0000-0000-000027BC0000}"/>
    <cellStyle name="Normal 73 4 3 2 3" xfId="48117" xr:uid="{00000000-0005-0000-0000-000028BC0000}"/>
    <cellStyle name="Normal 73 4 3 3" xfId="48118" xr:uid="{00000000-0005-0000-0000-000029BC0000}"/>
    <cellStyle name="Normal 73 4 3 3 2" xfId="48119" xr:uid="{00000000-0005-0000-0000-00002ABC0000}"/>
    <cellStyle name="Normal 73 4 3 3 2 2" xfId="48120" xr:uid="{00000000-0005-0000-0000-00002BBC0000}"/>
    <cellStyle name="Normal 73 4 3 3 3" xfId="48121" xr:uid="{00000000-0005-0000-0000-00002CBC0000}"/>
    <cellStyle name="Normal 73 4 3 4" xfId="48122" xr:uid="{00000000-0005-0000-0000-00002DBC0000}"/>
    <cellStyle name="Normal 73 4 3 4 2" xfId="48123" xr:uid="{00000000-0005-0000-0000-00002EBC0000}"/>
    <cellStyle name="Normal 73 4 3 5" xfId="48124" xr:uid="{00000000-0005-0000-0000-00002FBC0000}"/>
    <cellStyle name="Normal 73 4 3_Lcc_inputs" xfId="48125" xr:uid="{00000000-0005-0000-0000-000030BC0000}"/>
    <cellStyle name="Normal 73 4 4" xfId="48126" xr:uid="{00000000-0005-0000-0000-000031BC0000}"/>
    <cellStyle name="Normal 73 4 4 2" xfId="48127" xr:uid="{00000000-0005-0000-0000-000032BC0000}"/>
    <cellStyle name="Normal 73 4 4 2 2" xfId="48128" xr:uid="{00000000-0005-0000-0000-000033BC0000}"/>
    <cellStyle name="Normal 73 4 4 2 3" xfId="48129" xr:uid="{00000000-0005-0000-0000-000034BC0000}"/>
    <cellStyle name="Normal 73 4 4 3" xfId="48130" xr:uid="{00000000-0005-0000-0000-000035BC0000}"/>
    <cellStyle name="Normal 73 4 4 4" xfId="48131" xr:uid="{00000000-0005-0000-0000-000036BC0000}"/>
    <cellStyle name="Normal 73 4 4_Lcc_inputs" xfId="48132" xr:uid="{00000000-0005-0000-0000-000037BC0000}"/>
    <cellStyle name="Normal 73 4 5" xfId="48133" xr:uid="{00000000-0005-0000-0000-000038BC0000}"/>
    <cellStyle name="Normal 73 4 5 2" xfId="48134" xr:uid="{00000000-0005-0000-0000-000039BC0000}"/>
    <cellStyle name="Normal 73 4 5 2 2" xfId="48135" xr:uid="{00000000-0005-0000-0000-00003ABC0000}"/>
    <cellStyle name="Normal 73 4 5 3" xfId="48136" xr:uid="{00000000-0005-0000-0000-00003BBC0000}"/>
    <cellStyle name="Normal 73 4 6" xfId="48137" xr:uid="{00000000-0005-0000-0000-00003CBC0000}"/>
    <cellStyle name="Normal 73 4 6 2" xfId="48138" xr:uid="{00000000-0005-0000-0000-00003DBC0000}"/>
    <cellStyle name="Normal 73 4 7" xfId="48139" xr:uid="{00000000-0005-0000-0000-00003EBC0000}"/>
    <cellStyle name="Normal 73 4 8" xfId="48140" xr:uid="{00000000-0005-0000-0000-00003FBC0000}"/>
    <cellStyle name="Normal 73 4 9" xfId="48141" xr:uid="{00000000-0005-0000-0000-000040BC0000}"/>
    <cellStyle name="Normal 73 4_Lcc_inputs" xfId="48142" xr:uid="{00000000-0005-0000-0000-000041BC0000}"/>
    <cellStyle name="Normal 73 5" xfId="48143" xr:uid="{00000000-0005-0000-0000-000042BC0000}"/>
    <cellStyle name="Normal 73 5 2" xfId="48144" xr:uid="{00000000-0005-0000-0000-000043BC0000}"/>
    <cellStyle name="Normal 73 5 2 2" xfId="48145" xr:uid="{00000000-0005-0000-0000-000044BC0000}"/>
    <cellStyle name="Normal 73 5 2 2 2" xfId="48146" xr:uid="{00000000-0005-0000-0000-000045BC0000}"/>
    <cellStyle name="Normal 73 5 2 2 2 2" xfId="48147" xr:uid="{00000000-0005-0000-0000-000046BC0000}"/>
    <cellStyle name="Normal 73 5 2 2 2 2 2" xfId="48148" xr:uid="{00000000-0005-0000-0000-000047BC0000}"/>
    <cellStyle name="Normal 73 5 2 2 2 3" xfId="48149" xr:uid="{00000000-0005-0000-0000-000048BC0000}"/>
    <cellStyle name="Normal 73 5 2 2 3" xfId="48150" xr:uid="{00000000-0005-0000-0000-000049BC0000}"/>
    <cellStyle name="Normal 73 5 2 2 3 2" xfId="48151" xr:uid="{00000000-0005-0000-0000-00004ABC0000}"/>
    <cellStyle name="Normal 73 5 2 2 3 2 2" xfId="48152" xr:uid="{00000000-0005-0000-0000-00004BBC0000}"/>
    <cellStyle name="Normal 73 5 2 2 3 3" xfId="48153" xr:uid="{00000000-0005-0000-0000-00004CBC0000}"/>
    <cellStyle name="Normal 73 5 2 2 4" xfId="48154" xr:uid="{00000000-0005-0000-0000-00004DBC0000}"/>
    <cellStyle name="Normal 73 5 2 2 4 2" xfId="48155" xr:uid="{00000000-0005-0000-0000-00004EBC0000}"/>
    <cellStyle name="Normal 73 5 2 2 5" xfId="48156" xr:uid="{00000000-0005-0000-0000-00004FBC0000}"/>
    <cellStyle name="Normal 73 5 2 2_Lcc_inputs" xfId="48157" xr:uid="{00000000-0005-0000-0000-000050BC0000}"/>
    <cellStyle name="Normal 73 5 2 3" xfId="48158" xr:uid="{00000000-0005-0000-0000-000051BC0000}"/>
    <cellStyle name="Normal 73 5 2 3 2" xfId="48159" xr:uid="{00000000-0005-0000-0000-000052BC0000}"/>
    <cellStyle name="Normal 73 5 2 3 2 2" xfId="48160" xr:uid="{00000000-0005-0000-0000-000053BC0000}"/>
    <cellStyle name="Normal 73 5 2 3 2 3" xfId="48161" xr:uid="{00000000-0005-0000-0000-000054BC0000}"/>
    <cellStyle name="Normal 73 5 2 3 3" xfId="48162" xr:uid="{00000000-0005-0000-0000-000055BC0000}"/>
    <cellStyle name="Normal 73 5 2 3 4" xfId="48163" xr:uid="{00000000-0005-0000-0000-000056BC0000}"/>
    <cellStyle name="Normal 73 5 2 3_Lcc_inputs" xfId="48164" xr:uid="{00000000-0005-0000-0000-000057BC0000}"/>
    <cellStyle name="Normal 73 5 2 4" xfId="48165" xr:uid="{00000000-0005-0000-0000-000058BC0000}"/>
    <cellStyle name="Normal 73 5 2 4 2" xfId="48166" xr:uid="{00000000-0005-0000-0000-000059BC0000}"/>
    <cellStyle name="Normal 73 5 2 4 2 2" xfId="48167" xr:uid="{00000000-0005-0000-0000-00005ABC0000}"/>
    <cellStyle name="Normal 73 5 2 4 3" xfId="48168" xr:uid="{00000000-0005-0000-0000-00005BBC0000}"/>
    <cellStyle name="Normal 73 5 2 5" xfId="48169" xr:uid="{00000000-0005-0000-0000-00005CBC0000}"/>
    <cellStyle name="Normal 73 5 2 5 2" xfId="48170" xr:uid="{00000000-0005-0000-0000-00005DBC0000}"/>
    <cellStyle name="Normal 73 5 2 6" xfId="48171" xr:uid="{00000000-0005-0000-0000-00005EBC0000}"/>
    <cellStyle name="Normal 73 5 2 7" xfId="48172" xr:uid="{00000000-0005-0000-0000-00005FBC0000}"/>
    <cellStyle name="Normal 73 5 2 8" xfId="48173" xr:uid="{00000000-0005-0000-0000-000060BC0000}"/>
    <cellStyle name="Normal 73 5 2_Lcc_inputs" xfId="48174" xr:uid="{00000000-0005-0000-0000-000061BC0000}"/>
    <cellStyle name="Normal 73 5 3" xfId="48175" xr:uid="{00000000-0005-0000-0000-000062BC0000}"/>
    <cellStyle name="Normal 73 5 3 2" xfId="48176" xr:uid="{00000000-0005-0000-0000-000063BC0000}"/>
    <cellStyle name="Normal 73 5 3 2 2" xfId="48177" xr:uid="{00000000-0005-0000-0000-000064BC0000}"/>
    <cellStyle name="Normal 73 5 3 2 2 2" xfId="48178" xr:uid="{00000000-0005-0000-0000-000065BC0000}"/>
    <cellStyle name="Normal 73 5 3 2 3" xfId="48179" xr:uid="{00000000-0005-0000-0000-000066BC0000}"/>
    <cellStyle name="Normal 73 5 3 3" xfId="48180" xr:uid="{00000000-0005-0000-0000-000067BC0000}"/>
    <cellStyle name="Normal 73 5 3 3 2" xfId="48181" xr:uid="{00000000-0005-0000-0000-000068BC0000}"/>
    <cellStyle name="Normal 73 5 3 3 2 2" xfId="48182" xr:uid="{00000000-0005-0000-0000-000069BC0000}"/>
    <cellStyle name="Normal 73 5 3 3 3" xfId="48183" xr:uid="{00000000-0005-0000-0000-00006ABC0000}"/>
    <cellStyle name="Normal 73 5 3 4" xfId="48184" xr:uid="{00000000-0005-0000-0000-00006BBC0000}"/>
    <cellStyle name="Normal 73 5 3 4 2" xfId="48185" xr:uid="{00000000-0005-0000-0000-00006CBC0000}"/>
    <cellStyle name="Normal 73 5 3 5" xfId="48186" xr:uid="{00000000-0005-0000-0000-00006DBC0000}"/>
    <cellStyle name="Normal 73 5 3_Lcc_inputs" xfId="48187" xr:uid="{00000000-0005-0000-0000-00006EBC0000}"/>
    <cellStyle name="Normal 73 5 4" xfId="48188" xr:uid="{00000000-0005-0000-0000-00006FBC0000}"/>
    <cellStyle name="Normal 73 5 4 2" xfId="48189" xr:uid="{00000000-0005-0000-0000-000070BC0000}"/>
    <cellStyle name="Normal 73 5 4 2 2" xfId="48190" xr:uid="{00000000-0005-0000-0000-000071BC0000}"/>
    <cellStyle name="Normal 73 5 4 2 3" xfId="48191" xr:uid="{00000000-0005-0000-0000-000072BC0000}"/>
    <cellStyle name="Normal 73 5 4 3" xfId="48192" xr:uid="{00000000-0005-0000-0000-000073BC0000}"/>
    <cellStyle name="Normal 73 5 4 4" xfId="48193" xr:uid="{00000000-0005-0000-0000-000074BC0000}"/>
    <cellStyle name="Normal 73 5 4_Lcc_inputs" xfId="48194" xr:uid="{00000000-0005-0000-0000-000075BC0000}"/>
    <cellStyle name="Normal 73 5 5" xfId="48195" xr:uid="{00000000-0005-0000-0000-000076BC0000}"/>
    <cellStyle name="Normal 73 5 5 2" xfId="48196" xr:uid="{00000000-0005-0000-0000-000077BC0000}"/>
    <cellStyle name="Normal 73 5 5 2 2" xfId="48197" xr:uid="{00000000-0005-0000-0000-000078BC0000}"/>
    <cellStyle name="Normal 73 5 5 3" xfId="48198" xr:uid="{00000000-0005-0000-0000-000079BC0000}"/>
    <cellStyle name="Normal 73 5 6" xfId="48199" xr:uid="{00000000-0005-0000-0000-00007ABC0000}"/>
    <cellStyle name="Normal 73 5 6 2" xfId="48200" xr:uid="{00000000-0005-0000-0000-00007BBC0000}"/>
    <cellStyle name="Normal 73 5 7" xfId="48201" xr:uid="{00000000-0005-0000-0000-00007CBC0000}"/>
    <cellStyle name="Normal 73 5 8" xfId="48202" xr:uid="{00000000-0005-0000-0000-00007DBC0000}"/>
    <cellStyle name="Normal 73 5 9" xfId="48203" xr:uid="{00000000-0005-0000-0000-00007EBC0000}"/>
    <cellStyle name="Normal 73 5_Lcc_inputs" xfId="48204" xr:uid="{00000000-0005-0000-0000-00007FBC0000}"/>
    <cellStyle name="Normal 73 6" xfId="48205" xr:uid="{00000000-0005-0000-0000-000080BC0000}"/>
    <cellStyle name="Normal 73 6 2" xfId="48206" xr:uid="{00000000-0005-0000-0000-000081BC0000}"/>
    <cellStyle name="Normal 73 6 2 2" xfId="48207" xr:uid="{00000000-0005-0000-0000-000082BC0000}"/>
    <cellStyle name="Normal 73 6 2 2 2" xfId="48208" xr:uid="{00000000-0005-0000-0000-000083BC0000}"/>
    <cellStyle name="Normal 73 6 2 2 2 2" xfId="48209" xr:uid="{00000000-0005-0000-0000-000084BC0000}"/>
    <cellStyle name="Normal 73 6 2 2 2 2 2" xfId="48210" xr:uid="{00000000-0005-0000-0000-000085BC0000}"/>
    <cellStyle name="Normal 73 6 2 2 2 3" xfId="48211" xr:uid="{00000000-0005-0000-0000-000086BC0000}"/>
    <cellStyle name="Normal 73 6 2 2 3" xfId="48212" xr:uid="{00000000-0005-0000-0000-000087BC0000}"/>
    <cellStyle name="Normal 73 6 2 2 3 2" xfId="48213" xr:uid="{00000000-0005-0000-0000-000088BC0000}"/>
    <cellStyle name="Normal 73 6 2 2 3 2 2" xfId="48214" xr:uid="{00000000-0005-0000-0000-000089BC0000}"/>
    <cellStyle name="Normal 73 6 2 2 3 3" xfId="48215" xr:uid="{00000000-0005-0000-0000-00008ABC0000}"/>
    <cellStyle name="Normal 73 6 2 2 4" xfId="48216" xr:uid="{00000000-0005-0000-0000-00008BBC0000}"/>
    <cellStyle name="Normal 73 6 2 2 4 2" xfId="48217" xr:uid="{00000000-0005-0000-0000-00008CBC0000}"/>
    <cellStyle name="Normal 73 6 2 2 5" xfId="48218" xr:uid="{00000000-0005-0000-0000-00008DBC0000}"/>
    <cellStyle name="Normal 73 6 2 2_Lcc_inputs" xfId="48219" xr:uid="{00000000-0005-0000-0000-00008EBC0000}"/>
    <cellStyle name="Normal 73 6 2 3" xfId="48220" xr:uid="{00000000-0005-0000-0000-00008FBC0000}"/>
    <cellStyle name="Normal 73 6 2 3 2" xfId="48221" xr:uid="{00000000-0005-0000-0000-000090BC0000}"/>
    <cellStyle name="Normal 73 6 2 3 2 2" xfId="48222" xr:uid="{00000000-0005-0000-0000-000091BC0000}"/>
    <cellStyle name="Normal 73 6 2 3 2 3" xfId="48223" xr:uid="{00000000-0005-0000-0000-000092BC0000}"/>
    <cellStyle name="Normal 73 6 2 3 3" xfId="48224" xr:uid="{00000000-0005-0000-0000-000093BC0000}"/>
    <cellStyle name="Normal 73 6 2 3 4" xfId="48225" xr:uid="{00000000-0005-0000-0000-000094BC0000}"/>
    <cellStyle name="Normal 73 6 2 3_Lcc_inputs" xfId="48226" xr:uid="{00000000-0005-0000-0000-000095BC0000}"/>
    <cellStyle name="Normal 73 6 2 4" xfId="48227" xr:uid="{00000000-0005-0000-0000-000096BC0000}"/>
    <cellStyle name="Normal 73 6 2 4 2" xfId="48228" xr:uid="{00000000-0005-0000-0000-000097BC0000}"/>
    <cellStyle name="Normal 73 6 2 4 2 2" xfId="48229" xr:uid="{00000000-0005-0000-0000-000098BC0000}"/>
    <cellStyle name="Normal 73 6 2 4 3" xfId="48230" xr:uid="{00000000-0005-0000-0000-000099BC0000}"/>
    <cellStyle name="Normal 73 6 2 5" xfId="48231" xr:uid="{00000000-0005-0000-0000-00009ABC0000}"/>
    <cellStyle name="Normal 73 6 2 5 2" xfId="48232" xr:uid="{00000000-0005-0000-0000-00009BBC0000}"/>
    <cellStyle name="Normal 73 6 2 6" xfId="48233" xr:uid="{00000000-0005-0000-0000-00009CBC0000}"/>
    <cellStyle name="Normal 73 6 2 7" xfId="48234" xr:uid="{00000000-0005-0000-0000-00009DBC0000}"/>
    <cellStyle name="Normal 73 6 2 8" xfId="48235" xr:uid="{00000000-0005-0000-0000-00009EBC0000}"/>
    <cellStyle name="Normal 73 6 2_Lcc_inputs" xfId="48236" xr:uid="{00000000-0005-0000-0000-00009FBC0000}"/>
    <cellStyle name="Normal 73 6 3" xfId="48237" xr:uid="{00000000-0005-0000-0000-0000A0BC0000}"/>
    <cellStyle name="Normal 73 6 3 2" xfId="48238" xr:uid="{00000000-0005-0000-0000-0000A1BC0000}"/>
    <cellStyle name="Normal 73 6 3 2 2" xfId="48239" xr:uid="{00000000-0005-0000-0000-0000A2BC0000}"/>
    <cellStyle name="Normal 73 6 3 2 2 2" xfId="48240" xr:uid="{00000000-0005-0000-0000-0000A3BC0000}"/>
    <cellStyle name="Normal 73 6 3 2 3" xfId="48241" xr:uid="{00000000-0005-0000-0000-0000A4BC0000}"/>
    <cellStyle name="Normal 73 6 3 3" xfId="48242" xr:uid="{00000000-0005-0000-0000-0000A5BC0000}"/>
    <cellStyle name="Normal 73 6 3 3 2" xfId="48243" xr:uid="{00000000-0005-0000-0000-0000A6BC0000}"/>
    <cellStyle name="Normal 73 6 3 3 2 2" xfId="48244" xr:uid="{00000000-0005-0000-0000-0000A7BC0000}"/>
    <cellStyle name="Normal 73 6 3 3 3" xfId="48245" xr:uid="{00000000-0005-0000-0000-0000A8BC0000}"/>
    <cellStyle name="Normal 73 6 3 4" xfId="48246" xr:uid="{00000000-0005-0000-0000-0000A9BC0000}"/>
    <cellStyle name="Normal 73 6 3 4 2" xfId="48247" xr:uid="{00000000-0005-0000-0000-0000AABC0000}"/>
    <cellStyle name="Normal 73 6 3 5" xfId="48248" xr:uid="{00000000-0005-0000-0000-0000ABBC0000}"/>
    <cellStyle name="Normal 73 6 3_Lcc_inputs" xfId="48249" xr:uid="{00000000-0005-0000-0000-0000ACBC0000}"/>
    <cellStyle name="Normal 73 6 4" xfId="48250" xr:uid="{00000000-0005-0000-0000-0000ADBC0000}"/>
    <cellStyle name="Normal 73 6 4 2" xfId="48251" xr:uid="{00000000-0005-0000-0000-0000AEBC0000}"/>
    <cellStyle name="Normal 73 6 4 2 2" xfId="48252" xr:uid="{00000000-0005-0000-0000-0000AFBC0000}"/>
    <cellStyle name="Normal 73 6 4 2 3" xfId="48253" xr:uid="{00000000-0005-0000-0000-0000B0BC0000}"/>
    <cellStyle name="Normal 73 6 4 3" xfId="48254" xr:uid="{00000000-0005-0000-0000-0000B1BC0000}"/>
    <cellStyle name="Normal 73 6 4 4" xfId="48255" xr:uid="{00000000-0005-0000-0000-0000B2BC0000}"/>
    <cellStyle name="Normal 73 6 4_Lcc_inputs" xfId="48256" xr:uid="{00000000-0005-0000-0000-0000B3BC0000}"/>
    <cellStyle name="Normal 73 6 5" xfId="48257" xr:uid="{00000000-0005-0000-0000-0000B4BC0000}"/>
    <cellStyle name="Normal 73 6 5 2" xfId="48258" xr:uid="{00000000-0005-0000-0000-0000B5BC0000}"/>
    <cellStyle name="Normal 73 6 5 2 2" xfId="48259" xr:uid="{00000000-0005-0000-0000-0000B6BC0000}"/>
    <cellStyle name="Normal 73 6 5 3" xfId="48260" xr:uid="{00000000-0005-0000-0000-0000B7BC0000}"/>
    <cellStyle name="Normal 73 6 6" xfId="48261" xr:uid="{00000000-0005-0000-0000-0000B8BC0000}"/>
    <cellStyle name="Normal 73 6 6 2" xfId="48262" xr:uid="{00000000-0005-0000-0000-0000B9BC0000}"/>
    <cellStyle name="Normal 73 6 7" xfId="48263" xr:uid="{00000000-0005-0000-0000-0000BABC0000}"/>
    <cellStyle name="Normal 73 6 8" xfId="48264" xr:uid="{00000000-0005-0000-0000-0000BBBC0000}"/>
    <cellStyle name="Normal 73 6 9" xfId="48265" xr:uid="{00000000-0005-0000-0000-0000BCBC0000}"/>
    <cellStyle name="Normal 73 6_Lcc_inputs" xfId="48266" xr:uid="{00000000-0005-0000-0000-0000BDBC0000}"/>
    <cellStyle name="Normal 73 7" xfId="48267" xr:uid="{00000000-0005-0000-0000-0000BEBC0000}"/>
    <cellStyle name="Normal 73 7 2" xfId="48268" xr:uid="{00000000-0005-0000-0000-0000BFBC0000}"/>
    <cellStyle name="Normal 73 7 2 2" xfId="48269" xr:uid="{00000000-0005-0000-0000-0000C0BC0000}"/>
    <cellStyle name="Normal 73 7 2 2 2" xfId="48270" xr:uid="{00000000-0005-0000-0000-0000C1BC0000}"/>
    <cellStyle name="Normal 73 7 2 2 2 2" xfId="48271" xr:uid="{00000000-0005-0000-0000-0000C2BC0000}"/>
    <cellStyle name="Normal 73 7 2 2 2 2 2" xfId="48272" xr:uid="{00000000-0005-0000-0000-0000C3BC0000}"/>
    <cellStyle name="Normal 73 7 2 2 2 3" xfId="48273" xr:uid="{00000000-0005-0000-0000-0000C4BC0000}"/>
    <cellStyle name="Normal 73 7 2 2 3" xfId="48274" xr:uid="{00000000-0005-0000-0000-0000C5BC0000}"/>
    <cellStyle name="Normal 73 7 2 2 3 2" xfId="48275" xr:uid="{00000000-0005-0000-0000-0000C6BC0000}"/>
    <cellStyle name="Normal 73 7 2 2 3 2 2" xfId="48276" xr:uid="{00000000-0005-0000-0000-0000C7BC0000}"/>
    <cellStyle name="Normal 73 7 2 2 3 3" xfId="48277" xr:uid="{00000000-0005-0000-0000-0000C8BC0000}"/>
    <cellStyle name="Normal 73 7 2 2 4" xfId="48278" xr:uid="{00000000-0005-0000-0000-0000C9BC0000}"/>
    <cellStyle name="Normal 73 7 2 2 4 2" xfId="48279" xr:uid="{00000000-0005-0000-0000-0000CABC0000}"/>
    <cellStyle name="Normal 73 7 2 2 5" xfId="48280" xr:uid="{00000000-0005-0000-0000-0000CBBC0000}"/>
    <cellStyle name="Normal 73 7 2 2_Lcc_inputs" xfId="48281" xr:uid="{00000000-0005-0000-0000-0000CCBC0000}"/>
    <cellStyle name="Normal 73 7 2 3" xfId="48282" xr:uid="{00000000-0005-0000-0000-0000CDBC0000}"/>
    <cellStyle name="Normal 73 7 2 3 2" xfId="48283" xr:uid="{00000000-0005-0000-0000-0000CEBC0000}"/>
    <cellStyle name="Normal 73 7 2 3 2 2" xfId="48284" xr:uid="{00000000-0005-0000-0000-0000CFBC0000}"/>
    <cellStyle name="Normal 73 7 2 3 2 3" xfId="48285" xr:uid="{00000000-0005-0000-0000-0000D0BC0000}"/>
    <cellStyle name="Normal 73 7 2 3 3" xfId="48286" xr:uid="{00000000-0005-0000-0000-0000D1BC0000}"/>
    <cellStyle name="Normal 73 7 2 3 4" xfId="48287" xr:uid="{00000000-0005-0000-0000-0000D2BC0000}"/>
    <cellStyle name="Normal 73 7 2 3_Lcc_inputs" xfId="48288" xr:uid="{00000000-0005-0000-0000-0000D3BC0000}"/>
    <cellStyle name="Normal 73 7 2 4" xfId="48289" xr:uid="{00000000-0005-0000-0000-0000D4BC0000}"/>
    <cellStyle name="Normal 73 7 2 4 2" xfId="48290" xr:uid="{00000000-0005-0000-0000-0000D5BC0000}"/>
    <cellStyle name="Normal 73 7 2 4 2 2" xfId="48291" xr:uid="{00000000-0005-0000-0000-0000D6BC0000}"/>
    <cellStyle name="Normal 73 7 2 4 3" xfId="48292" xr:uid="{00000000-0005-0000-0000-0000D7BC0000}"/>
    <cellStyle name="Normal 73 7 2 5" xfId="48293" xr:uid="{00000000-0005-0000-0000-0000D8BC0000}"/>
    <cellStyle name="Normal 73 7 2 5 2" xfId="48294" xr:uid="{00000000-0005-0000-0000-0000D9BC0000}"/>
    <cellStyle name="Normal 73 7 2 6" xfId="48295" xr:uid="{00000000-0005-0000-0000-0000DABC0000}"/>
    <cellStyle name="Normal 73 7 2 7" xfId="48296" xr:uid="{00000000-0005-0000-0000-0000DBBC0000}"/>
    <cellStyle name="Normal 73 7 2 8" xfId="48297" xr:uid="{00000000-0005-0000-0000-0000DCBC0000}"/>
    <cellStyle name="Normal 73 7 2_Lcc_inputs" xfId="48298" xr:uid="{00000000-0005-0000-0000-0000DDBC0000}"/>
    <cellStyle name="Normal 73 7 3" xfId="48299" xr:uid="{00000000-0005-0000-0000-0000DEBC0000}"/>
    <cellStyle name="Normal 73 7 3 2" xfId="48300" xr:uid="{00000000-0005-0000-0000-0000DFBC0000}"/>
    <cellStyle name="Normal 73 7 3 2 2" xfId="48301" xr:uid="{00000000-0005-0000-0000-0000E0BC0000}"/>
    <cellStyle name="Normal 73 7 3 2 2 2" xfId="48302" xr:uid="{00000000-0005-0000-0000-0000E1BC0000}"/>
    <cellStyle name="Normal 73 7 3 2 3" xfId="48303" xr:uid="{00000000-0005-0000-0000-0000E2BC0000}"/>
    <cellStyle name="Normal 73 7 3 3" xfId="48304" xr:uid="{00000000-0005-0000-0000-0000E3BC0000}"/>
    <cellStyle name="Normal 73 7 3 3 2" xfId="48305" xr:uid="{00000000-0005-0000-0000-0000E4BC0000}"/>
    <cellStyle name="Normal 73 7 3 3 2 2" xfId="48306" xr:uid="{00000000-0005-0000-0000-0000E5BC0000}"/>
    <cellStyle name="Normal 73 7 3 3 3" xfId="48307" xr:uid="{00000000-0005-0000-0000-0000E6BC0000}"/>
    <cellStyle name="Normal 73 7 3 4" xfId="48308" xr:uid="{00000000-0005-0000-0000-0000E7BC0000}"/>
    <cellStyle name="Normal 73 7 3 4 2" xfId="48309" xr:uid="{00000000-0005-0000-0000-0000E8BC0000}"/>
    <cellStyle name="Normal 73 7 3 5" xfId="48310" xr:uid="{00000000-0005-0000-0000-0000E9BC0000}"/>
    <cellStyle name="Normal 73 7 3_Lcc_inputs" xfId="48311" xr:uid="{00000000-0005-0000-0000-0000EABC0000}"/>
    <cellStyle name="Normal 73 7 4" xfId="48312" xr:uid="{00000000-0005-0000-0000-0000EBBC0000}"/>
    <cellStyle name="Normal 73 7 4 2" xfId="48313" xr:uid="{00000000-0005-0000-0000-0000ECBC0000}"/>
    <cellStyle name="Normal 73 7 4 2 2" xfId="48314" xr:uid="{00000000-0005-0000-0000-0000EDBC0000}"/>
    <cellStyle name="Normal 73 7 4 2 3" xfId="48315" xr:uid="{00000000-0005-0000-0000-0000EEBC0000}"/>
    <cellStyle name="Normal 73 7 4 3" xfId="48316" xr:uid="{00000000-0005-0000-0000-0000EFBC0000}"/>
    <cellStyle name="Normal 73 7 4 4" xfId="48317" xr:uid="{00000000-0005-0000-0000-0000F0BC0000}"/>
    <cellStyle name="Normal 73 7 4_Lcc_inputs" xfId="48318" xr:uid="{00000000-0005-0000-0000-0000F1BC0000}"/>
    <cellStyle name="Normal 73 7 5" xfId="48319" xr:uid="{00000000-0005-0000-0000-0000F2BC0000}"/>
    <cellStyle name="Normal 73 7 5 2" xfId="48320" xr:uid="{00000000-0005-0000-0000-0000F3BC0000}"/>
    <cellStyle name="Normal 73 7 5 2 2" xfId="48321" xr:uid="{00000000-0005-0000-0000-0000F4BC0000}"/>
    <cellStyle name="Normal 73 7 5 3" xfId="48322" xr:uid="{00000000-0005-0000-0000-0000F5BC0000}"/>
    <cellStyle name="Normal 73 7 6" xfId="48323" xr:uid="{00000000-0005-0000-0000-0000F6BC0000}"/>
    <cellStyle name="Normal 73 7 6 2" xfId="48324" xr:uid="{00000000-0005-0000-0000-0000F7BC0000}"/>
    <cellStyle name="Normal 73 7 7" xfId="48325" xr:uid="{00000000-0005-0000-0000-0000F8BC0000}"/>
    <cellStyle name="Normal 73 7 8" xfId="48326" xr:uid="{00000000-0005-0000-0000-0000F9BC0000}"/>
    <cellStyle name="Normal 73 7 9" xfId="48327" xr:uid="{00000000-0005-0000-0000-0000FABC0000}"/>
    <cellStyle name="Normal 73 7_Lcc_inputs" xfId="48328" xr:uid="{00000000-0005-0000-0000-0000FBBC0000}"/>
    <cellStyle name="Normal 73 8" xfId="48329" xr:uid="{00000000-0005-0000-0000-0000FCBC0000}"/>
    <cellStyle name="Normal 73 8 2" xfId="48330" xr:uid="{00000000-0005-0000-0000-0000FDBC0000}"/>
    <cellStyle name="Normal 73 8 2 2" xfId="48331" xr:uid="{00000000-0005-0000-0000-0000FEBC0000}"/>
    <cellStyle name="Normal 73 8 2 2 2" xfId="48332" xr:uid="{00000000-0005-0000-0000-0000FFBC0000}"/>
    <cellStyle name="Normal 73 8 2 2 2 2" xfId="48333" xr:uid="{00000000-0005-0000-0000-000000BD0000}"/>
    <cellStyle name="Normal 73 8 2 2 3" xfId="48334" xr:uid="{00000000-0005-0000-0000-000001BD0000}"/>
    <cellStyle name="Normal 73 8 2 3" xfId="48335" xr:uid="{00000000-0005-0000-0000-000002BD0000}"/>
    <cellStyle name="Normal 73 8 2 3 2" xfId="48336" xr:uid="{00000000-0005-0000-0000-000003BD0000}"/>
    <cellStyle name="Normal 73 8 2 3 2 2" xfId="48337" xr:uid="{00000000-0005-0000-0000-000004BD0000}"/>
    <cellStyle name="Normal 73 8 2 3 3" xfId="48338" xr:uid="{00000000-0005-0000-0000-000005BD0000}"/>
    <cellStyle name="Normal 73 8 2 4" xfId="48339" xr:uid="{00000000-0005-0000-0000-000006BD0000}"/>
    <cellStyle name="Normal 73 8 2 4 2" xfId="48340" xr:uid="{00000000-0005-0000-0000-000007BD0000}"/>
    <cellStyle name="Normal 73 8 2 5" xfId="48341" xr:uid="{00000000-0005-0000-0000-000008BD0000}"/>
    <cellStyle name="Normal 73 8 2_Lcc_inputs" xfId="48342" xr:uid="{00000000-0005-0000-0000-000009BD0000}"/>
    <cellStyle name="Normal 73 8 3" xfId="48343" xr:uid="{00000000-0005-0000-0000-00000ABD0000}"/>
    <cellStyle name="Normal 73 8 3 2" xfId="48344" xr:uid="{00000000-0005-0000-0000-00000BBD0000}"/>
    <cellStyle name="Normal 73 8 3 2 2" xfId="48345" xr:uid="{00000000-0005-0000-0000-00000CBD0000}"/>
    <cellStyle name="Normal 73 8 3 2 3" xfId="48346" xr:uid="{00000000-0005-0000-0000-00000DBD0000}"/>
    <cellStyle name="Normal 73 8 3 3" xfId="48347" xr:uid="{00000000-0005-0000-0000-00000EBD0000}"/>
    <cellStyle name="Normal 73 8 3 4" xfId="48348" xr:uid="{00000000-0005-0000-0000-00000FBD0000}"/>
    <cellStyle name="Normal 73 8 3_Lcc_inputs" xfId="48349" xr:uid="{00000000-0005-0000-0000-000010BD0000}"/>
    <cellStyle name="Normal 73 8 4" xfId="48350" xr:uid="{00000000-0005-0000-0000-000011BD0000}"/>
    <cellStyle name="Normal 73 8 4 2" xfId="48351" xr:uid="{00000000-0005-0000-0000-000012BD0000}"/>
    <cellStyle name="Normal 73 8 4 2 2" xfId="48352" xr:uid="{00000000-0005-0000-0000-000013BD0000}"/>
    <cellStyle name="Normal 73 8 4 3" xfId="48353" xr:uid="{00000000-0005-0000-0000-000014BD0000}"/>
    <cellStyle name="Normal 73 8 5" xfId="48354" xr:uid="{00000000-0005-0000-0000-000015BD0000}"/>
    <cellStyle name="Normal 73 8 5 2" xfId="48355" xr:uid="{00000000-0005-0000-0000-000016BD0000}"/>
    <cellStyle name="Normal 73 8 6" xfId="48356" xr:uid="{00000000-0005-0000-0000-000017BD0000}"/>
    <cellStyle name="Normal 73 8 7" xfId="48357" xr:uid="{00000000-0005-0000-0000-000018BD0000}"/>
    <cellStyle name="Normal 73 8 8" xfId="48358" xr:uid="{00000000-0005-0000-0000-000019BD0000}"/>
    <cellStyle name="Normal 73 8_Lcc_inputs" xfId="48359" xr:uid="{00000000-0005-0000-0000-00001ABD0000}"/>
    <cellStyle name="Normal 73 9" xfId="48360" xr:uid="{00000000-0005-0000-0000-00001BBD0000}"/>
    <cellStyle name="Normal 73 9 2" xfId="48361" xr:uid="{00000000-0005-0000-0000-00001CBD0000}"/>
    <cellStyle name="Normal 73 9 2 2" xfId="48362" xr:uid="{00000000-0005-0000-0000-00001DBD0000}"/>
    <cellStyle name="Normal 73 9 2 2 2" xfId="48363" xr:uid="{00000000-0005-0000-0000-00001EBD0000}"/>
    <cellStyle name="Normal 73 9 2 2 2 2" xfId="48364" xr:uid="{00000000-0005-0000-0000-00001FBD0000}"/>
    <cellStyle name="Normal 73 9 2 2 3" xfId="48365" xr:uid="{00000000-0005-0000-0000-000020BD0000}"/>
    <cellStyle name="Normal 73 9 2 3" xfId="48366" xr:uid="{00000000-0005-0000-0000-000021BD0000}"/>
    <cellStyle name="Normal 73 9 2 3 2" xfId="48367" xr:uid="{00000000-0005-0000-0000-000022BD0000}"/>
    <cellStyle name="Normal 73 9 2 3 2 2" xfId="48368" xr:uid="{00000000-0005-0000-0000-000023BD0000}"/>
    <cellStyle name="Normal 73 9 2 3 3" xfId="48369" xr:uid="{00000000-0005-0000-0000-000024BD0000}"/>
    <cellStyle name="Normal 73 9 2 4" xfId="48370" xr:uid="{00000000-0005-0000-0000-000025BD0000}"/>
    <cellStyle name="Normal 73 9 2 4 2" xfId="48371" xr:uid="{00000000-0005-0000-0000-000026BD0000}"/>
    <cellStyle name="Normal 73 9 2 5" xfId="48372" xr:uid="{00000000-0005-0000-0000-000027BD0000}"/>
    <cellStyle name="Normal 73 9 2_Lcc_inputs" xfId="48373" xr:uid="{00000000-0005-0000-0000-000028BD0000}"/>
    <cellStyle name="Normal 73 9 3" xfId="48374" xr:uid="{00000000-0005-0000-0000-000029BD0000}"/>
    <cellStyle name="Normal 73 9 3 2" xfId="48375" xr:uid="{00000000-0005-0000-0000-00002ABD0000}"/>
    <cellStyle name="Normal 73 9 3 2 2" xfId="48376" xr:uid="{00000000-0005-0000-0000-00002BBD0000}"/>
    <cellStyle name="Normal 73 9 3 2 3" xfId="48377" xr:uid="{00000000-0005-0000-0000-00002CBD0000}"/>
    <cellStyle name="Normal 73 9 3 3" xfId="48378" xr:uid="{00000000-0005-0000-0000-00002DBD0000}"/>
    <cellStyle name="Normal 73 9 3 4" xfId="48379" xr:uid="{00000000-0005-0000-0000-00002EBD0000}"/>
    <cellStyle name="Normal 73 9 3_Lcc_inputs" xfId="48380" xr:uid="{00000000-0005-0000-0000-00002FBD0000}"/>
    <cellStyle name="Normal 73 9 4" xfId="48381" xr:uid="{00000000-0005-0000-0000-000030BD0000}"/>
    <cellStyle name="Normal 73 9 4 2" xfId="48382" xr:uid="{00000000-0005-0000-0000-000031BD0000}"/>
    <cellStyle name="Normal 73 9 4 2 2" xfId="48383" xr:uid="{00000000-0005-0000-0000-000032BD0000}"/>
    <cellStyle name="Normal 73 9 4 3" xfId="48384" xr:uid="{00000000-0005-0000-0000-000033BD0000}"/>
    <cellStyle name="Normal 73 9 5" xfId="48385" xr:uid="{00000000-0005-0000-0000-000034BD0000}"/>
    <cellStyle name="Normal 73 9 5 2" xfId="48386" xr:uid="{00000000-0005-0000-0000-000035BD0000}"/>
    <cellStyle name="Normal 73 9 6" xfId="48387" xr:uid="{00000000-0005-0000-0000-000036BD0000}"/>
    <cellStyle name="Normal 73 9 7" xfId="48388" xr:uid="{00000000-0005-0000-0000-000037BD0000}"/>
    <cellStyle name="Normal 73 9 8" xfId="48389" xr:uid="{00000000-0005-0000-0000-000038BD0000}"/>
    <cellStyle name="Normal 73 9_Lcc_inputs" xfId="48390" xr:uid="{00000000-0005-0000-0000-000039BD0000}"/>
    <cellStyle name="Normal 73_Lcc_inputs" xfId="48391" xr:uid="{00000000-0005-0000-0000-00003ABD0000}"/>
    <cellStyle name="Normal 74" xfId="48392" xr:uid="{00000000-0005-0000-0000-00003BBD0000}"/>
    <cellStyle name="Normal 74 10" xfId="48393" xr:uid="{00000000-0005-0000-0000-00003CBD0000}"/>
    <cellStyle name="Normal 74 10 2" xfId="48394" xr:uid="{00000000-0005-0000-0000-00003DBD0000}"/>
    <cellStyle name="Normal 74 10 2 2" xfId="48395" xr:uid="{00000000-0005-0000-0000-00003EBD0000}"/>
    <cellStyle name="Normal 74 10 2 2 2" xfId="48396" xr:uid="{00000000-0005-0000-0000-00003FBD0000}"/>
    <cellStyle name="Normal 74 10 2 2 3" xfId="48397" xr:uid="{00000000-0005-0000-0000-000040BD0000}"/>
    <cellStyle name="Normal 74 10 2 3" xfId="48398" xr:uid="{00000000-0005-0000-0000-000041BD0000}"/>
    <cellStyle name="Normal 74 10 2 4" xfId="48399" xr:uid="{00000000-0005-0000-0000-000042BD0000}"/>
    <cellStyle name="Normal 74 10 2_Lcc_inputs" xfId="48400" xr:uid="{00000000-0005-0000-0000-000043BD0000}"/>
    <cellStyle name="Normal 74 10 3" xfId="48401" xr:uid="{00000000-0005-0000-0000-000044BD0000}"/>
    <cellStyle name="Normal 74 10 3 2" xfId="48402" xr:uid="{00000000-0005-0000-0000-000045BD0000}"/>
    <cellStyle name="Normal 74 10 3 2 2" xfId="48403" xr:uid="{00000000-0005-0000-0000-000046BD0000}"/>
    <cellStyle name="Normal 74 10 3 3" xfId="48404" xr:uid="{00000000-0005-0000-0000-000047BD0000}"/>
    <cellStyle name="Normal 74 10 4" xfId="48405" xr:uid="{00000000-0005-0000-0000-000048BD0000}"/>
    <cellStyle name="Normal 74 10 4 2" xfId="48406" xr:uid="{00000000-0005-0000-0000-000049BD0000}"/>
    <cellStyle name="Normal 74 10 5" xfId="48407" xr:uid="{00000000-0005-0000-0000-00004ABD0000}"/>
    <cellStyle name="Normal 74 10 6" xfId="48408" xr:uid="{00000000-0005-0000-0000-00004BBD0000}"/>
    <cellStyle name="Normal 74 10 7" xfId="48409" xr:uid="{00000000-0005-0000-0000-00004CBD0000}"/>
    <cellStyle name="Normal 74 10_Lcc_inputs" xfId="48410" xr:uid="{00000000-0005-0000-0000-00004DBD0000}"/>
    <cellStyle name="Normal 74 11" xfId="48411" xr:uid="{00000000-0005-0000-0000-00004EBD0000}"/>
    <cellStyle name="Normal 74 11 2" xfId="48412" xr:uid="{00000000-0005-0000-0000-00004FBD0000}"/>
    <cellStyle name="Normal 74 11 2 2" xfId="48413" xr:uid="{00000000-0005-0000-0000-000050BD0000}"/>
    <cellStyle name="Normal 74 11 2 3" xfId="48414" xr:uid="{00000000-0005-0000-0000-000051BD0000}"/>
    <cellStyle name="Normal 74 11 3" xfId="48415" xr:uid="{00000000-0005-0000-0000-000052BD0000}"/>
    <cellStyle name="Normal 74 11 3 2" xfId="48416" xr:uid="{00000000-0005-0000-0000-000053BD0000}"/>
    <cellStyle name="Normal 74 11 4" xfId="48417" xr:uid="{00000000-0005-0000-0000-000054BD0000}"/>
    <cellStyle name="Normal 74 11 5" xfId="48418" xr:uid="{00000000-0005-0000-0000-000055BD0000}"/>
    <cellStyle name="Normal 74 11_Lcc_inputs" xfId="48419" xr:uid="{00000000-0005-0000-0000-000056BD0000}"/>
    <cellStyle name="Normal 74 12" xfId="48420" xr:uid="{00000000-0005-0000-0000-000057BD0000}"/>
    <cellStyle name="Normal 74 12 2" xfId="48421" xr:uid="{00000000-0005-0000-0000-000058BD0000}"/>
    <cellStyle name="Normal 74 12 2 2" xfId="48422" xr:uid="{00000000-0005-0000-0000-000059BD0000}"/>
    <cellStyle name="Normal 74 12 2 3" xfId="48423" xr:uid="{00000000-0005-0000-0000-00005ABD0000}"/>
    <cellStyle name="Normal 74 12 3" xfId="48424" xr:uid="{00000000-0005-0000-0000-00005BBD0000}"/>
    <cellStyle name="Normal 74 12 4" xfId="48425" xr:uid="{00000000-0005-0000-0000-00005CBD0000}"/>
    <cellStyle name="Normal 74 12_Lcc_inputs" xfId="48426" xr:uid="{00000000-0005-0000-0000-00005DBD0000}"/>
    <cellStyle name="Normal 74 13" xfId="48427" xr:uid="{00000000-0005-0000-0000-00005EBD0000}"/>
    <cellStyle name="Normal 74 13 2" xfId="48428" xr:uid="{00000000-0005-0000-0000-00005FBD0000}"/>
    <cellStyle name="Normal 74 13 3" xfId="48429" xr:uid="{00000000-0005-0000-0000-000060BD0000}"/>
    <cellStyle name="Normal 74 14" xfId="48430" xr:uid="{00000000-0005-0000-0000-000061BD0000}"/>
    <cellStyle name="Normal 74 14 2" xfId="48431" xr:uid="{00000000-0005-0000-0000-000062BD0000}"/>
    <cellStyle name="Normal 74 15" xfId="48432" xr:uid="{00000000-0005-0000-0000-000063BD0000}"/>
    <cellStyle name="Normal 74 16" xfId="48433" xr:uid="{00000000-0005-0000-0000-000064BD0000}"/>
    <cellStyle name="Normal 74 2" xfId="48434" xr:uid="{00000000-0005-0000-0000-000065BD0000}"/>
    <cellStyle name="Normal 74 2 10" xfId="48435" xr:uid="{00000000-0005-0000-0000-000066BD0000}"/>
    <cellStyle name="Normal 74 2 2" xfId="48436" xr:uid="{00000000-0005-0000-0000-000067BD0000}"/>
    <cellStyle name="Normal 74 2 2 2" xfId="48437" xr:uid="{00000000-0005-0000-0000-000068BD0000}"/>
    <cellStyle name="Normal 74 2 2 2 2" xfId="48438" xr:uid="{00000000-0005-0000-0000-000069BD0000}"/>
    <cellStyle name="Normal 74 2 2 2 2 2" xfId="48439" xr:uid="{00000000-0005-0000-0000-00006ABD0000}"/>
    <cellStyle name="Normal 74 2 2 2 2 2 2" xfId="48440" xr:uid="{00000000-0005-0000-0000-00006BBD0000}"/>
    <cellStyle name="Normal 74 2 2 2 2 3" xfId="48441" xr:uid="{00000000-0005-0000-0000-00006CBD0000}"/>
    <cellStyle name="Normal 74 2 2 2 3" xfId="48442" xr:uid="{00000000-0005-0000-0000-00006DBD0000}"/>
    <cellStyle name="Normal 74 2 2 2 3 2" xfId="48443" xr:uid="{00000000-0005-0000-0000-00006EBD0000}"/>
    <cellStyle name="Normal 74 2 2 2 3 2 2" xfId="48444" xr:uid="{00000000-0005-0000-0000-00006FBD0000}"/>
    <cellStyle name="Normal 74 2 2 2 3 3" xfId="48445" xr:uid="{00000000-0005-0000-0000-000070BD0000}"/>
    <cellStyle name="Normal 74 2 2 2 4" xfId="48446" xr:uid="{00000000-0005-0000-0000-000071BD0000}"/>
    <cellStyle name="Normal 74 2 2 2 4 2" xfId="48447" xr:uid="{00000000-0005-0000-0000-000072BD0000}"/>
    <cellStyle name="Normal 74 2 2 2 5" xfId="48448" xr:uid="{00000000-0005-0000-0000-000073BD0000}"/>
    <cellStyle name="Normal 74 2 2 2_Lcc_inputs" xfId="48449" xr:uid="{00000000-0005-0000-0000-000074BD0000}"/>
    <cellStyle name="Normal 74 2 2 3" xfId="48450" xr:uid="{00000000-0005-0000-0000-000075BD0000}"/>
    <cellStyle name="Normal 74 2 2 3 2" xfId="48451" xr:uid="{00000000-0005-0000-0000-000076BD0000}"/>
    <cellStyle name="Normal 74 2 2 3 2 2" xfId="48452" xr:uid="{00000000-0005-0000-0000-000077BD0000}"/>
    <cellStyle name="Normal 74 2 2 3 2 3" xfId="48453" xr:uid="{00000000-0005-0000-0000-000078BD0000}"/>
    <cellStyle name="Normal 74 2 2 3 3" xfId="48454" xr:uid="{00000000-0005-0000-0000-000079BD0000}"/>
    <cellStyle name="Normal 74 2 2 3 4" xfId="48455" xr:uid="{00000000-0005-0000-0000-00007ABD0000}"/>
    <cellStyle name="Normal 74 2 2 3_Lcc_inputs" xfId="48456" xr:uid="{00000000-0005-0000-0000-00007BBD0000}"/>
    <cellStyle name="Normal 74 2 2 4" xfId="48457" xr:uid="{00000000-0005-0000-0000-00007CBD0000}"/>
    <cellStyle name="Normal 74 2 2 4 2" xfId="48458" xr:uid="{00000000-0005-0000-0000-00007DBD0000}"/>
    <cellStyle name="Normal 74 2 2 4 2 2" xfId="48459" xr:uid="{00000000-0005-0000-0000-00007EBD0000}"/>
    <cellStyle name="Normal 74 2 2 4 3" xfId="48460" xr:uid="{00000000-0005-0000-0000-00007FBD0000}"/>
    <cellStyle name="Normal 74 2 2 5" xfId="48461" xr:uid="{00000000-0005-0000-0000-000080BD0000}"/>
    <cellStyle name="Normal 74 2 2 5 2" xfId="48462" xr:uid="{00000000-0005-0000-0000-000081BD0000}"/>
    <cellStyle name="Normal 74 2 2 6" xfId="48463" xr:uid="{00000000-0005-0000-0000-000082BD0000}"/>
    <cellStyle name="Normal 74 2 2 7" xfId="48464" xr:uid="{00000000-0005-0000-0000-000083BD0000}"/>
    <cellStyle name="Normal 74 2 2 8" xfId="48465" xr:uid="{00000000-0005-0000-0000-000084BD0000}"/>
    <cellStyle name="Normal 74 2 2_Lcc_inputs" xfId="48466" xr:uid="{00000000-0005-0000-0000-000085BD0000}"/>
    <cellStyle name="Normal 74 2 3" xfId="48467" xr:uid="{00000000-0005-0000-0000-000086BD0000}"/>
    <cellStyle name="Normal 74 2 3 2" xfId="48468" xr:uid="{00000000-0005-0000-0000-000087BD0000}"/>
    <cellStyle name="Normal 74 2 3 2 2" xfId="48469" xr:uid="{00000000-0005-0000-0000-000088BD0000}"/>
    <cellStyle name="Normal 74 2 3 2 2 2" xfId="48470" xr:uid="{00000000-0005-0000-0000-000089BD0000}"/>
    <cellStyle name="Normal 74 2 3 2 2 3" xfId="48471" xr:uid="{00000000-0005-0000-0000-00008ABD0000}"/>
    <cellStyle name="Normal 74 2 3 2 3" xfId="48472" xr:uid="{00000000-0005-0000-0000-00008BBD0000}"/>
    <cellStyle name="Normal 74 2 3 2 4" xfId="48473" xr:uid="{00000000-0005-0000-0000-00008CBD0000}"/>
    <cellStyle name="Normal 74 2 3 2_Lcc_inputs" xfId="48474" xr:uid="{00000000-0005-0000-0000-00008DBD0000}"/>
    <cellStyle name="Normal 74 2 3 3" xfId="48475" xr:uid="{00000000-0005-0000-0000-00008EBD0000}"/>
    <cellStyle name="Normal 74 2 3 3 2" xfId="48476" xr:uid="{00000000-0005-0000-0000-00008FBD0000}"/>
    <cellStyle name="Normal 74 2 3 3 2 2" xfId="48477" xr:uid="{00000000-0005-0000-0000-000090BD0000}"/>
    <cellStyle name="Normal 74 2 3 3 3" xfId="48478" xr:uid="{00000000-0005-0000-0000-000091BD0000}"/>
    <cellStyle name="Normal 74 2 3 4" xfId="48479" xr:uid="{00000000-0005-0000-0000-000092BD0000}"/>
    <cellStyle name="Normal 74 2 3 4 2" xfId="48480" xr:uid="{00000000-0005-0000-0000-000093BD0000}"/>
    <cellStyle name="Normal 74 2 3 5" xfId="48481" xr:uid="{00000000-0005-0000-0000-000094BD0000}"/>
    <cellStyle name="Normal 74 2 3 6" xfId="48482" xr:uid="{00000000-0005-0000-0000-000095BD0000}"/>
    <cellStyle name="Normal 74 2 3 7" xfId="48483" xr:uid="{00000000-0005-0000-0000-000096BD0000}"/>
    <cellStyle name="Normal 74 2 3_Lcc_inputs" xfId="48484" xr:uid="{00000000-0005-0000-0000-000097BD0000}"/>
    <cellStyle name="Normal 74 2 4" xfId="48485" xr:uid="{00000000-0005-0000-0000-000098BD0000}"/>
    <cellStyle name="Normal 74 2 4 2" xfId="48486" xr:uid="{00000000-0005-0000-0000-000099BD0000}"/>
    <cellStyle name="Normal 74 2 4 2 2" xfId="48487" xr:uid="{00000000-0005-0000-0000-00009ABD0000}"/>
    <cellStyle name="Normal 74 2 4 2 3" xfId="48488" xr:uid="{00000000-0005-0000-0000-00009BBD0000}"/>
    <cellStyle name="Normal 74 2 4 3" xfId="48489" xr:uid="{00000000-0005-0000-0000-00009CBD0000}"/>
    <cellStyle name="Normal 74 2 4 3 2" xfId="48490" xr:uid="{00000000-0005-0000-0000-00009DBD0000}"/>
    <cellStyle name="Normal 74 2 4 4" xfId="48491" xr:uid="{00000000-0005-0000-0000-00009EBD0000}"/>
    <cellStyle name="Normal 74 2 4 5" xfId="48492" xr:uid="{00000000-0005-0000-0000-00009FBD0000}"/>
    <cellStyle name="Normal 74 2 4_Lcc_inputs" xfId="48493" xr:uid="{00000000-0005-0000-0000-0000A0BD0000}"/>
    <cellStyle name="Normal 74 2 5" xfId="48494" xr:uid="{00000000-0005-0000-0000-0000A1BD0000}"/>
    <cellStyle name="Normal 74 2 5 2" xfId="48495" xr:uid="{00000000-0005-0000-0000-0000A2BD0000}"/>
    <cellStyle name="Normal 74 2 5 2 2" xfId="48496" xr:uid="{00000000-0005-0000-0000-0000A3BD0000}"/>
    <cellStyle name="Normal 74 2 5 2 3" xfId="48497" xr:uid="{00000000-0005-0000-0000-0000A4BD0000}"/>
    <cellStyle name="Normal 74 2 5 3" xfId="48498" xr:uid="{00000000-0005-0000-0000-0000A5BD0000}"/>
    <cellStyle name="Normal 74 2 5 3 2" xfId="48499" xr:uid="{00000000-0005-0000-0000-0000A6BD0000}"/>
    <cellStyle name="Normal 74 2 5 4" xfId="48500" xr:uid="{00000000-0005-0000-0000-0000A7BD0000}"/>
    <cellStyle name="Normal 74 2 5 5" xfId="48501" xr:uid="{00000000-0005-0000-0000-0000A8BD0000}"/>
    <cellStyle name="Normal 74 2 5_Lcc_inputs" xfId="48502" xr:uid="{00000000-0005-0000-0000-0000A9BD0000}"/>
    <cellStyle name="Normal 74 2 6" xfId="48503" xr:uid="{00000000-0005-0000-0000-0000AABD0000}"/>
    <cellStyle name="Normal 74 2 6 2" xfId="48504" xr:uid="{00000000-0005-0000-0000-0000ABBD0000}"/>
    <cellStyle name="Normal 74 2 6 2 2" xfId="48505" xr:uid="{00000000-0005-0000-0000-0000ACBD0000}"/>
    <cellStyle name="Normal 74 2 6 3" xfId="48506" xr:uid="{00000000-0005-0000-0000-0000ADBD0000}"/>
    <cellStyle name="Normal 74 2 6 4" xfId="48507" xr:uid="{00000000-0005-0000-0000-0000AEBD0000}"/>
    <cellStyle name="Normal 74 2 6_Lcc_inputs" xfId="48508" xr:uid="{00000000-0005-0000-0000-0000AFBD0000}"/>
    <cellStyle name="Normal 74 2 7" xfId="48509" xr:uid="{00000000-0005-0000-0000-0000B0BD0000}"/>
    <cellStyle name="Normal 74 2 7 2" xfId="48510" xr:uid="{00000000-0005-0000-0000-0000B1BD0000}"/>
    <cellStyle name="Normal 74 2 7 3" xfId="48511" xr:uid="{00000000-0005-0000-0000-0000B2BD0000}"/>
    <cellStyle name="Normal 74 2 8" xfId="48512" xr:uid="{00000000-0005-0000-0000-0000B3BD0000}"/>
    <cellStyle name="Normal 74 2 8 2" xfId="48513" xr:uid="{00000000-0005-0000-0000-0000B4BD0000}"/>
    <cellStyle name="Normal 74 2 9" xfId="48514" xr:uid="{00000000-0005-0000-0000-0000B5BD0000}"/>
    <cellStyle name="Normal 74 2_Lcc_inputs" xfId="48515" xr:uid="{00000000-0005-0000-0000-0000B6BD0000}"/>
    <cellStyle name="Normal 74 3" xfId="48516" xr:uid="{00000000-0005-0000-0000-0000B7BD0000}"/>
    <cellStyle name="Normal 74 3 2" xfId="48517" xr:uid="{00000000-0005-0000-0000-0000B8BD0000}"/>
    <cellStyle name="Normal 74 3 2 2" xfId="48518" xr:uid="{00000000-0005-0000-0000-0000B9BD0000}"/>
    <cellStyle name="Normal 74 3 2 2 2" xfId="48519" xr:uid="{00000000-0005-0000-0000-0000BABD0000}"/>
    <cellStyle name="Normal 74 3 2 2 2 2" xfId="48520" xr:uid="{00000000-0005-0000-0000-0000BBBD0000}"/>
    <cellStyle name="Normal 74 3 2 2 2 2 2" xfId="48521" xr:uid="{00000000-0005-0000-0000-0000BCBD0000}"/>
    <cellStyle name="Normal 74 3 2 2 2 3" xfId="48522" xr:uid="{00000000-0005-0000-0000-0000BDBD0000}"/>
    <cellStyle name="Normal 74 3 2 2 3" xfId="48523" xr:uid="{00000000-0005-0000-0000-0000BEBD0000}"/>
    <cellStyle name="Normal 74 3 2 2 3 2" xfId="48524" xr:uid="{00000000-0005-0000-0000-0000BFBD0000}"/>
    <cellStyle name="Normal 74 3 2 2 3 2 2" xfId="48525" xr:uid="{00000000-0005-0000-0000-0000C0BD0000}"/>
    <cellStyle name="Normal 74 3 2 2 3 3" xfId="48526" xr:uid="{00000000-0005-0000-0000-0000C1BD0000}"/>
    <cellStyle name="Normal 74 3 2 2 4" xfId="48527" xr:uid="{00000000-0005-0000-0000-0000C2BD0000}"/>
    <cellStyle name="Normal 74 3 2 2 4 2" xfId="48528" xr:uid="{00000000-0005-0000-0000-0000C3BD0000}"/>
    <cellStyle name="Normal 74 3 2 2 5" xfId="48529" xr:uid="{00000000-0005-0000-0000-0000C4BD0000}"/>
    <cellStyle name="Normal 74 3 2 2_Lcc_inputs" xfId="48530" xr:uid="{00000000-0005-0000-0000-0000C5BD0000}"/>
    <cellStyle name="Normal 74 3 2 3" xfId="48531" xr:uid="{00000000-0005-0000-0000-0000C6BD0000}"/>
    <cellStyle name="Normal 74 3 2 3 2" xfId="48532" xr:uid="{00000000-0005-0000-0000-0000C7BD0000}"/>
    <cellStyle name="Normal 74 3 2 3 2 2" xfId="48533" xr:uid="{00000000-0005-0000-0000-0000C8BD0000}"/>
    <cellStyle name="Normal 74 3 2 3 2 3" xfId="48534" xr:uid="{00000000-0005-0000-0000-0000C9BD0000}"/>
    <cellStyle name="Normal 74 3 2 3 3" xfId="48535" xr:uid="{00000000-0005-0000-0000-0000CABD0000}"/>
    <cellStyle name="Normal 74 3 2 3 4" xfId="48536" xr:uid="{00000000-0005-0000-0000-0000CBBD0000}"/>
    <cellStyle name="Normal 74 3 2 3_Lcc_inputs" xfId="48537" xr:uid="{00000000-0005-0000-0000-0000CCBD0000}"/>
    <cellStyle name="Normal 74 3 2 4" xfId="48538" xr:uid="{00000000-0005-0000-0000-0000CDBD0000}"/>
    <cellStyle name="Normal 74 3 2 4 2" xfId="48539" xr:uid="{00000000-0005-0000-0000-0000CEBD0000}"/>
    <cellStyle name="Normal 74 3 2 4 2 2" xfId="48540" xr:uid="{00000000-0005-0000-0000-0000CFBD0000}"/>
    <cellStyle name="Normal 74 3 2 4 3" xfId="48541" xr:uid="{00000000-0005-0000-0000-0000D0BD0000}"/>
    <cellStyle name="Normal 74 3 2 5" xfId="48542" xr:uid="{00000000-0005-0000-0000-0000D1BD0000}"/>
    <cellStyle name="Normal 74 3 2 5 2" xfId="48543" xr:uid="{00000000-0005-0000-0000-0000D2BD0000}"/>
    <cellStyle name="Normal 74 3 2 6" xfId="48544" xr:uid="{00000000-0005-0000-0000-0000D3BD0000}"/>
    <cellStyle name="Normal 74 3 2 7" xfId="48545" xr:uid="{00000000-0005-0000-0000-0000D4BD0000}"/>
    <cellStyle name="Normal 74 3 2 8" xfId="48546" xr:uid="{00000000-0005-0000-0000-0000D5BD0000}"/>
    <cellStyle name="Normal 74 3 2_Lcc_inputs" xfId="48547" xr:uid="{00000000-0005-0000-0000-0000D6BD0000}"/>
    <cellStyle name="Normal 74 3 3" xfId="48548" xr:uid="{00000000-0005-0000-0000-0000D7BD0000}"/>
    <cellStyle name="Normal 74 3 3 2" xfId="48549" xr:uid="{00000000-0005-0000-0000-0000D8BD0000}"/>
    <cellStyle name="Normal 74 3 3 2 2" xfId="48550" xr:uid="{00000000-0005-0000-0000-0000D9BD0000}"/>
    <cellStyle name="Normal 74 3 3 2 2 2" xfId="48551" xr:uid="{00000000-0005-0000-0000-0000DABD0000}"/>
    <cellStyle name="Normal 74 3 3 2 2 3" xfId="48552" xr:uid="{00000000-0005-0000-0000-0000DBBD0000}"/>
    <cellStyle name="Normal 74 3 3 2 3" xfId="48553" xr:uid="{00000000-0005-0000-0000-0000DCBD0000}"/>
    <cellStyle name="Normal 74 3 3 2 4" xfId="48554" xr:uid="{00000000-0005-0000-0000-0000DDBD0000}"/>
    <cellStyle name="Normal 74 3 3 2_Lcc_inputs" xfId="48555" xr:uid="{00000000-0005-0000-0000-0000DEBD0000}"/>
    <cellStyle name="Normal 74 3 3 3" xfId="48556" xr:uid="{00000000-0005-0000-0000-0000DFBD0000}"/>
    <cellStyle name="Normal 74 3 3 3 2" xfId="48557" xr:uid="{00000000-0005-0000-0000-0000E0BD0000}"/>
    <cellStyle name="Normal 74 3 3 3 2 2" xfId="48558" xr:uid="{00000000-0005-0000-0000-0000E1BD0000}"/>
    <cellStyle name="Normal 74 3 3 3 3" xfId="48559" xr:uid="{00000000-0005-0000-0000-0000E2BD0000}"/>
    <cellStyle name="Normal 74 3 3 4" xfId="48560" xr:uid="{00000000-0005-0000-0000-0000E3BD0000}"/>
    <cellStyle name="Normal 74 3 3 4 2" xfId="48561" xr:uid="{00000000-0005-0000-0000-0000E4BD0000}"/>
    <cellStyle name="Normal 74 3 3 5" xfId="48562" xr:uid="{00000000-0005-0000-0000-0000E5BD0000}"/>
    <cellStyle name="Normal 74 3 3 6" xfId="48563" xr:uid="{00000000-0005-0000-0000-0000E6BD0000}"/>
    <cellStyle name="Normal 74 3 3 7" xfId="48564" xr:uid="{00000000-0005-0000-0000-0000E7BD0000}"/>
    <cellStyle name="Normal 74 3 3_Lcc_inputs" xfId="48565" xr:uid="{00000000-0005-0000-0000-0000E8BD0000}"/>
    <cellStyle name="Normal 74 3 4" xfId="48566" xr:uid="{00000000-0005-0000-0000-0000E9BD0000}"/>
    <cellStyle name="Normal 74 3 4 2" xfId="48567" xr:uid="{00000000-0005-0000-0000-0000EABD0000}"/>
    <cellStyle name="Normal 74 3 4 2 2" xfId="48568" xr:uid="{00000000-0005-0000-0000-0000EBBD0000}"/>
    <cellStyle name="Normal 74 3 4 2 3" xfId="48569" xr:uid="{00000000-0005-0000-0000-0000ECBD0000}"/>
    <cellStyle name="Normal 74 3 4 3" xfId="48570" xr:uid="{00000000-0005-0000-0000-0000EDBD0000}"/>
    <cellStyle name="Normal 74 3 4 3 2" xfId="48571" xr:uid="{00000000-0005-0000-0000-0000EEBD0000}"/>
    <cellStyle name="Normal 74 3 4 4" xfId="48572" xr:uid="{00000000-0005-0000-0000-0000EFBD0000}"/>
    <cellStyle name="Normal 74 3 4 5" xfId="48573" xr:uid="{00000000-0005-0000-0000-0000F0BD0000}"/>
    <cellStyle name="Normal 74 3 4_Lcc_inputs" xfId="48574" xr:uid="{00000000-0005-0000-0000-0000F1BD0000}"/>
    <cellStyle name="Normal 74 3 5" xfId="48575" xr:uid="{00000000-0005-0000-0000-0000F2BD0000}"/>
    <cellStyle name="Normal 74 3 5 2" xfId="48576" xr:uid="{00000000-0005-0000-0000-0000F3BD0000}"/>
    <cellStyle name="Normal 74 3 5 2 2" xfId="48577" xr:uid="{00000000-0005-0000-0000-0000F4BD0000}"/>
    <cellStyle name="Normal 74 3 5 2 3" xfId="48578" xr:uid="{00000000-0005-0000-0000-0000F5BD0000}"/>
    <cellStyle name="Normal 74 3 5 3" xfId="48579" xr:uid="{00000000-0005-0000-0000-0000F6BD0000}"/>
    <cellStyle name="Normal 74 3 5 4" xfId="48580" xr:uid="{00000000-0005-0000-0000-0000F7BD0000}"/>
    <cellStyle name="Normal 74 3 5_Lcc_inputs" xfId="48581" xr:uid="{00000000-0005-0000-0000-0000F8BD0000}"/>
    <cellStyle name="Normal 74 3 6" xfId="48582" xr:uid="{00000000-0005-0000-0000-0000F9BD0000}"/>
    <cellStyle name="Normal 74 3 6 2" xfId="48583" xr:uid="{00000000-0005-0000-0000-0000FABD0000}"/>
    <cellStyle name="Normal 74 3 6 3" xfId="48584" xr:uid="{00000000-0005-0000-0000-0000FBBD0000}"/>
    <cellStyle name="Normal 74 3 7" xfId="48585" xr:uid="{00000000-0005-0000-0000-0000FCBD0000}"/>
    <cellStyle name="Normal 74 3 7 2" xfId="48586" xr:uid="{00000000-0005-0000-0000-0000FDBD0000}"/>
    <cellStyle name="Normal 74 3 8" xfId="48587" xr:uid="{00000000-0005-0000-0000-0000FEBD0000}"/>
    <cellStyle name="Normal 74 3 9" xfId="48588" xr:uid="{00000000-0005-0000-0000-0000FFBD0000}"/>
    <cellStyle name="Normal 74 3_Lcc_inputs" xfId="48589" xr:uid="{00000000-0005-0000-0000-000000BE0000}"/>
    <cellStyle name="Normal 74 4" xfId="48590" xr:uid="{00000000-0005-0000-0000-000001BE0000}"/>
    <cellStyle name="Normal 74 4 2" xfId="48591" xr:uid="{00000000-0005-0000-0000-000002BE0000}"/>
    <cellStyle name="Normal 74 4 2 2" xfId="48592" xr:uid="{00000000-0005-0000-0000-000003BE0000}"/>
    <cellStyle name="Normal 74 4 2 2 2" xfId="48593" xr:uid="{00000000-0005-0000-0000-000004BE0000}"/>
    <cellStyle name="Normal 74 4 2 2 2 2" xfId="48594" xr:uid="{00000000-0005-0000-0000-000005BE0000}"/>
    <cellStyle name="Normal 74 4 2 2 2 2 2" xfId="48595" xr:uid="{00000000-0005-0000-0000-000006BE0000}"/>
    <cellStyle name="Normal 74 4 2 2 2 3" xfId="48596" xr:uid="{00000000-0005-0000-0000-000007BE0000}"/>
    <cellStyle name="Normal 74 4 2 2 3" xfId="48597" xr:uid="{00000000-0005-0000-0000-000008BE0000}"/>
    <cellStyle name="Normal 74 4 2 2 3 2" xfId="48598" xr:uid="{00000000-0005-0000-0000-000009BE0000}"/>
    <cellStyle name="Normal 74 4 2 2 3 2 2" xfId="48599" xr:uid="{00000000-0005-0000-0000-00000ABE0000}"/>
    <cellStyle name="Normal 74 4 2 2 3 3" xfId="48600" xr:uid="{00000000-0005-0000-0000-00000BBE0000}"/>
    <cellStyle name="Normal 74 4 2 2 4" xfId="48601" xr:uid="{00000000-0005-0000-0000-00000CBE0000}"/>
    <cellStyle name="Normal 74 4 2 2 4 2" xfId="48602" xr:uid="{00000000-0005-0000-0000-00000DBE0000}"/>
    <cellStyle name="Normal 74 4 2 2 5" xfId="48603" xr:uid="{00000000-0005-0000-0000-00000EBE0000}"/>
    <cellStyle name="Normal 74 4 2 2_Lcc_inputs" xfId="48604" xr:uid="{00000000-0005-0000-0000-00000FBE0000}"/>
    <cellStyle name="Normal 74 4 2 3" xfId="48605" xr:uid="{00000000-0005-0000-0000-000010BE0000}"/>
    <cellStyle name="Normal 74 4 2 3 2" xfId="48606" xr:uid="{00000000-0005-0000-0000-000011BE0000}"/>
    <cellStyle name="Normal 74 4 2 3 2 2" xfId="48607" xr:uid="{00000000-0005-0000-0000-000012BE0000}"/>
    <cellStyle name="Normal 74 4 2 3 2 3" xfId="48608" xr:uid="{00000000-0005-0000-0000-000013BE0000}"/>
    <cellStyle name="Normal 74 4 2 3 3" xfId="48609" xr:uid="{00000000-0005-0000-0000-000014BE0000}"/>
    <cellStyle name="Normal 74 4 2 3 4" xfId="48610" xr:uid="{00000000-0005-0000-0000-000015BE0000}"/>
    <cellStyle name="Normal 74 4 2 3_Lcc_inputs" xfId="48611" xr:uid="{00000000-0005-0000-0000-000016BE0000}"/>
    <cellStyle name="Normal 74 4 2 4" xfId="48612" xr:uid="{00000000-0005-0000-0000-000017BE0000}"/>
    <cellStyle name="Normal 74 4 2 4 2" xfId="48613" xr:uid="{00000000-0005-0000-0000-000018BE0000}"/>
    <cellStyle name="Normal 74 4 2 4 2 2" xfId="48614" xr:uid="{00000000-0005-0000-0000-000019BE0000}"/>
    <cellStyle name="Normal 74 4 2 4 3" xfId="48615" xr:uid="{00000000-0005-0000-0000-00001ABE0000}"/>
    <cellStyle name="Normal 74 4 2 5" xfId="48616" xr:uid="{00000000-0005-0000-0000-00001BBE0000}"/>
    <cellStyle name="Normal 74 4 2 5 2" xfId="48617" xr:uid="{00000000-0005-0000-0000-00001CBE0000}"/>
    <cellStyle name="Normal 74 4 2 6" xfId="48618" xr:uid="{00000000-0005-0000-0000-00001DBE0000}"/>
    <cellStyle name="Normal 74 4 2 7" xfId="48619" xr:uid="{00000000-0005-0000-0000-00001EBE0000}"/>
    <cellStyle name="Normal 74 4 2 8" xfId="48620" xr:uid="{00000000-0005-0000-0000-00001FBE0000}"/>
    <cellStyle name="Normal 74 4 2_Lcc_inputs" xfId="48621" xr:uid="{00000000-0005-0000-0000-000020BE0000}"/>
    <cellStyle name="Normal 74 4 3" xfId="48622" xr:uid="{00000000-0005-0000-0000-000021BE0000}"/>
    <cellStyle name="Normal 74 4 3 2" xfId="48623" xr:uid="{00000000-0005-0000-0000-000022BE0000}"/>
    <cellStyle name="Normal 74 4 3 2 2" xfId="48624" xr:uid="{00000000-0005-0000-0000-000023BE0000}"/>
    <cellStyle name="Normal 74 4 3 2 2 2" xfId="48625" xr:uid="{00000000-0005-0000-0000-000024BE0000}"/>
    <cellStyle name="Normal 74 4 3 2 3" xfId="48626" xr:uid="{00000000-0005-0000-0000-000025BE0000}"/>
    <cellStyle name="Normal 74 4 3 3" xfId="48627" xr:uid="{00000000-0005-0000-0000-000026BE0000}"/>
    <cellStyle name="Normal 74 4 3 3 2" xfId="48628" xr:uid="{00000000-0005-0000-0000-000027BE0000}"/>
    <cellStyle name="Normal 74 4 3 3 2 2" xfId="48629" xr:uid="{00000000-0005-0000-0000-000028BE0000}"/>
    <cellStyle name="Normal 74 4 3 3 3" xfId="48630" xr:uid="{00000000-0005-0000-0000-000029BE0000}"/>
    <cellStyle name="Normal 74 4 3 4" xfId="48631" xr:uid="{00000000-0005-0000-0000-00002ABE0000}"/>
    <cellStyle name="Normal 74 4 3 4 2" xfId="48632" xr:uid="{00000000-0005-0000-0000-00002BBE0000}"/>
    <cellStyle name="Normal 74 4 3 5" xfId="48633" xr:uid="{00000000-0005-0000-0000-00002CBE0000}"/>
    <cellStyle name="Normal 74 4 3_Lcc_inputs" xfId="48634" xr:uid="{00000000-0005-0000-0000-00002DBE0000}"/>
    <cellStyle name="Normal 74 4 4" xfId="48635" xr:uid="{00000000-0005-0000-0000-00002EBE0000}"/>
    <cellStyle name="Normal 74 4 4 2" xfId="48636" xr:uid="{00000000-0005-0000-0000-00002FBE0000}"/>
    <cellStyle name="Normal 74 4 4 2 2" xfId="48637" xr:uid="{00000000-0005-0000-0000-000030BE0000}"/>
    <cellStyle name="Normal 74 4 4 2 3" xfId="48638" xr:uid="{00000000-0005-0000-0000-000031BE0000}"/>
    <cellStyle name="Normal 74 4 4 3" xfId="48639" xr:uid="{00000000-0005-0000-0000-000032BE0000}"/>
    <cellStyle name="Normal 74 4 4 4" xfId="48640" xr:uid="{00000000-0005-0000-0000-000033BE0000}"/>
    <cellStyle name="Normal 74 4 4_Lcc_inputs" xfId="48641" xr:uid="{00000000-0005-0000-0000-000034BE0000}"/>
    <cellStyle name="Normal 74 4 5" xfId="48642" xr:uid="{00000000-0005-0000-0000-000035BE0000}"/>
    <cellStyle name="Normal 74 4 5 2" xfId="48643" xr:uid="{00000000-0005-0000-0000-000036BE0000}"/>
    <cellStyle name="Normal 74 4 5 2 2" xfId="48644" xr:uid="{00000000-0005-0000-0000-000037BE0000}"/>
    <cellStyle name="Normal 74 4 5 3" xfId="48645" xr:uid="{00000000-0005-0000-0000-000038BE0000}"/>
    <cellStyle name="Normal 74 4 6" xfId="48646" xr:uid="{00000000-0005-0000-0000-000039BE0000}"/>
    <cellStyle name="Normal 74 4 6 2" xfId="48647" xr:uid="{00000000-0005-0000-0000-00003ABE0000}"/>
    <cellStyle name="Normal 74 4 7" xfId="48648" xr:uid="{00000000-0005-0000-0000-00003BBE0000}"/>
    <cellStyle name="Normal 74 4 8" xfId="48649" xr:uid="{00000000-0005-0000-0000-00003CBE0000}"/>
    <cellStyle name="Normal 74 4 9" xfId="48650" xr:uid="{00000000-0005-0000-0000-00003DBE0000}"/>
    <cellStyle name="Normal 74 4_Lcc_inputs" xfId="48651" xr:uid="{00000000-0005-0000-0000-00003EBE0000}"/>
    <cellStyle name="Normal 74 5" xfId="48652" xr:uid="{00000000-0005-0000-0000-00003FBE0000}"/>
    <cellStyle name="Normal 74 5 2" xfId="48653" xr:uid="{00000000-0005-0000-0000-000040BE0000}"/>
    <cellStyle name="Normal 74 5 2 2" xfId="48654" xr:uid="{00000000-0005-0000-0000-000041BE0000}"/>
    <cellStyle name="Normal 74 5 2 2 2" xfId="48655" xr:uid="{00000000-0005-0000-0000-000042BE0000}"/>
    <cellStyle name="Normal 74 5 2 2 2 2" xfId="48656" xr:uid="{00000000-0005-0000-0000-000043BE0000}"/>
    <cellStyle name="Normal 74 5 2 2 2 2 2" xfId="48657" xr:uid="{00000000-0005-0000-0000-000044BE0000}"/>
    <cellStyle name="Normal 74 5 2 2 2 3" xfId="48658" xr:uid="{00000000-0005-0000-0000-000045BE0000}"/>
    <cellStyle name="Normal 74 5 2 2 3" xfId="48659" xr:uid="{00000000-0005-0000-0000-000046BE0000}"/>
    <cellStyle name="Normal 74 5 2 2 3 2" xfId="48660" xr:uid="{00000000-0005-0000-0000-000047BE0000}"/>
    <cellStyle name="Normal 74 5 2 2 3 2 2" xfId="48661" xr:uid="{00000000-0005-0000-0000-000048BE0000}"/>
    <cellStyle name="Normal 74 5 2 2 3 3" xfId="48662" xr:uid="{00000000-0005-0000-0000-000049BE0000}"/>
    <cellStyle name="Normal 74 5 2 2 4" xfId="48663" xr:uid="{00000000-0005-0000-0000-00004ABE0000}"/>
    <cellStyle name="Normal 74 5 2 2 4 2" xfId="48664" xr:uid="{00000000-0005-0000-0000-00004BBE0000}"/>
    <cellStyle name="Normal 74 5 2 2 5" xfId="48665" xr:uid="{00000000-0005-0000-0000-00004CBE0000}"/>
    <cellStyle name="Normal 74 5 2 2_Lcc_inputs" xfId="48666" xr:uid="{00000000-0005-0000-0000-00004DBE0000}"/>
    <cellStyle name="Normal 74 5 2 3" xfId="48667" xr:uid="{00000000-0005-0000-0000-00004EBE0000}"/>
    <cellStyle name="Normal 74 5 2 3 2" xfId="48668" xr:uid="{00000000-0005-0000-0000-00004FBE0000}"/>
    <cellStyle name="Normal 74 5 2 3 2 2" xfId="48669" xr:uid="{00000000-0005-0000-0000-000050BE0000}"/>
    <cellStyle name="Normal 74 5 2 3 2 3" xfId="48670" xr:uid="{00000000-0005-0000-0000-000051BE0000}"/>
    <cellStyle name="Normal 74 5 2 3 3" xfId="48671" xr:uid="{00000000-0005-0000-0000-000052BE0000}"/>
    <cellStyle name="Normal 74 5 2 3 4" xfId="48672" xr:uid="{00000000-0005-0000-0000-000053BE0000}"/>
    <cellStyle name="Normal 74 5 2 3_Lcc_inputs" xfId="48673" xr:uid="{00000000-0005-0000-0000-000054BE0000}"/>
    <cellStyle name="Normal 74 5 2 4" xfId="48674" xr:uid="{00000000-0005-0000-0000-000055BE0000}"/>
    <cellStyle name="Normal 74 5 2 4 2" xfId="48675" xr:uid="{00000000-0005-0000-0000-000056BE0000}"/>
    <cellStyle name="Normal 74 5 2 4 2 2" xfId="48676" xr:uid="{00000000-0005-0000-0000-000057BE0000}"/>
    <cellStyle name="Normal 74 5 2 4 3" xfId="48677" xr:uid="{00000000-0005-0000-0000-000058BE0000}"/>
    <cellStyle name="Normal 74 5 2 5" xfId="48678" xr:uid="{00000000-0005-0000-0000-000059BE0000}"/>
    <cellStyle name="Normal 74 5 2 5 2" xfId="48679" xr:uid="{00000000-0005-0000-0000-00005ABE0000}"/>
    <cellStyle name="Normal 74 5 2 6" xfId="48680" xr:uid="{00000000-0005-0000-0000-00005BBE0000}"/>
    <cellStyle name="Normal 74 5 2 7" xfId="48681" xr:uid="{00000000-0005-0000-0000-00005CBE0000}"/>
    <cellStyle name="Normal 74 5 2 8" xfId="48682" xr:uid="{00000000-0005-0000-0000-00005DBE0000}"/>
    <cellStyle name="Normal 74 5 2_Lcc_inputs" xfId="48683" xr:uid="{00000000-0005-0000-0000-00005EBE0000}"/>
    <cellStyle name="Normal 74 5 3" xfId="48684" xr:uid="{00000000-0005-0000-0000-00005FBE0000}"/>
    <cellStyle name="Normal 74 5 3 2" xfId="48685" xr:uid="{00000000-0005-0000-0000-000060BE0000}"/>
    <cellStyle name="Normal 74 5 3 2 2" xfId="48686" xr:uid="{00000000-0005-0000-0000-000061BE0000}"/>
    <cellStyle name="Normal 74 5 3 2 2 2" xfId="48687" xr:uid="{00000000-0005-0000-0000-000062BE0000}"/>
    <cellStyle name="Normal 74 5 3 2 3" xfId="48688" xr:uid="{00000000-0005-0000-0000-000063BE0000}"/>
    <cellStyle name="Normal 74 5 3 3" xfId="48689" xr:uid="{00000000-0005-0000-0000-000064BE0000}"/>
    <cellStyle name="Normal 74 5 3 3 2" xfId="48690" xr:uid="{00000000-0005-0000-0000-000065BE0000}"/>
    <cellStyle name="Normal 74 5 3 3 2 2" xfId="48691" xr:uid="{00000000-0005-0000-0000-000066BE0000}"/>
    <cellStyle name="Normal 74 5 3 3 3" xfId="48692" xr:uid="{00000000-0005-0000-0000-000067BE0000}"/>
    <cellStyle name="Normal 74 5 3 4" xfId="48693" xr:uid="{00000000-0005-0000-0000-000068BE0000}"/>
    <cellStyle name="Normal 74 5 3 4 2" xfId="48694" xr:uid="{00000000-0005-0000-0000-000069BE0000}"/>
    <cellStyle name="Normal 74 5 3 5" xfId="48695" xr:uid="{00000000-0005-0000-0000-00006ABE0000}"/>
    <cellStyle name="Normal 74 5 3_Lcc_inputs" xfId="48696" xr:uid="{00000000-0005-0000-0000-00006BBE0000}"/>
    <cellStyle name="Normal 74 5 4" xfId="48697" xr:uid="{00000000-0005-0000-0000-00006CBE0000}"/>
    <cellStyle name="Normal 74 5 4 2" xfId="48698" xr:uid="{00000000-0005-0000-0000-00006DBE0000}"/>
    <cellStyle name="Normal 74 5 4 2 2" xfId="48699" xr:uid="{00000000-0005-0000-0000-00006EBE0000}"/>
    <cellStyle name="Normal 74 5 4 2 3" xfId="48700" xr:uid="{00000000-0005-0000-0000-00006FBE0000}"/>
    <cellStyle name="Normal 74 5 4 3" xfId="48701" xr:uid="{00000000-0005-0000-0000-000070BE0000}"/>
    <cellStyle name="Normal 74 5 4 4" xfId="48702" xr:uid="{00000000-0005-0000-0000-000071BE0000}"/>
    <cellStyle name="Normal 74 5 4_Lcc_inputs" xfId="48703" xr:uid="{00000000-0005-0000-0000-000072BE0000}"/>
    <cellStyle name="Normal 74 5 5" xfId="48704" xr:uid="{00000000-0005-0000-0000-000073BE0000}"/>
    <cellStyle name="Normal 74 5 5 2" xfId="48705" xr:uid="{00000000-0005-0000-0000-000074BE0000}"/>
    <cellStyle name="Normal 74 5 5 2 2" xfId="48706" xr:uid="{00000000-0005-0000-0000-000075BE0000}"/>
    <cellStyle name="Normal 74 5 5 3" xfId="48707" xr:uid="{00000000-0005-0000-0000-000076BE0000}"/>
    <cellStyle name="Normal 74 5 6" xfId="48708" xr:uid="{00000000-0005-0000-0000-000077BE0000}"/>
    <cellStyle name="Normal 74 5 6 2" xfId="48709" xr:uid="{00000000-0005-0000-0000-000078BE0000}"/>
    <cellStyle name="Normal 74 5 7" xfId="48710" xr:uid="{00000000-0005-0000-0000-000079BE0000}"/>
    <cellStyle name="Normal 74 5 8" xfId="48711" xr:uid="{00000000-0005-0000-0000-00007ABE0000}"/>
    <cellStyle name="Normal 74 5 9" xfId="48712" xr:uid="{00000000-0005-0000-0000-00007BBE0000}"/>
    <cellStyle name="Normal 74 5_Lcc_inputs" xfId="48713" xr:uid="{00000000-0005-0000-0000-00007CBE0000}"/>
    <cellStyle name="Normal 74 6" xfId="48714" xr:uid="{00000000-0005-0000-0000-00007DBE0000}"/>
    <cellStyle name="Normal 74 6 2" xfId="48715" xr:uid="{00000000-0005-0000-0000-00007EBE0000}"/>
    <cellStyle name="Normal 74 6 2 2" xfId="48716" xr:uid="{00000000-0005-0000-0000-00007FBE0000}"/>
    <cellStyle name="Normal 74 6 2 2 2" xfId="48717" xr:uid="{00000000-0005-0000-0000-000080BE0000}"/>
    <cellStyle name="Normal 74 6 2 2 2 2" xfId="48718" xr:uid="{00000000-0005-0000-0000-000081BE0000}"/>
    <cellStyle name="Normal 74 6 2 2 2 2 2" xfId="48719" xr:uid="{00000000-0005-0000-0000-000082BE0000}"/>
    <cellStyle name="Normal 74 6 2 2 2 3" xfId="48720" xr:uid="{00000000-0005-0000-0000-000083BE0000}"/>
    <cellStyle name="Normal 74 6 2 2 3" xfId="48721" xr:uid="{00000000-0005-0000-0000-000084BE0000}"/>
    <cellStyle name="Normal 74 6 2 2 3 2" xfId="48722" xr:uid="{00000000-0005-0000-0000-000085BE0000}"/>
    <cellStyle name="Normal 74 6 2 2 3 2 2" xfId="48723" xr:uid="{00000000-0005-0000-0000-000086BE0000}"/>
    <cellStyle name="Normal 74 6 2 2 3 3" xfId="48724" xr:uid="{00000000-0005-0000-0000-000087BE0000}"/>
    <cellStyle name="Normal 74 6 2 2 4" xfId="48725" xr:uid="{00000000-0005-0000-0000-000088BE0000}"/>
    <cellStyle name="Normal 74 6 2 2 4 2" xfId="48726" xr:uid="{00000000-0005-0000-0000-000089BE0000}"/>
    <cellStyle name="Normal 74 6 2 2 5" xfId="48727" xr:uid="{00000000-0005-0000-0000-00008ABE0000}"/>
    <cellStyle name="Normal 74 6 2 2_Lcc_inputs" xfId="48728" xr:uid="{00000000-0005-0000-0000-00008BBE0000}"/>
    <cellStyle name="Normal 74 6 2 3" xfId="48729" xr:uid="{00000000-0005-0000-0000-00008CBE0000}"/>
    <cellStyle name="Normal 74 6 2 3 2" xfId="48730" xr:uid="{00000000-0005-0000-0000-00008DBE0000}"/>
    <cellStyle name="Normal 74 6 2 3 2 2" xfId="48731" xr:uid="{00000000-0005-0000-0000-00008EBE0000}"/>
    <cellStyle name="Normal 74 6 2 3 2 3" xfId="48732" xr:uid="{00000000-0005-0000-0000-00008FBE0000}"/>
    <cellStyle name="Normal 74 6 2 3 3" xfId="48733" xr:uid="{00000000-0005-0000-0000-000090BE0000}"/>
    <cellStyle name="Normal 74 6 2 3 4" xfId="48734" xr:uid="{00000000-0005-0000-0000-000091BE0000}"/>
    <cellStyle name="Normal 74 6 2 3_Lcc_inputs" xfId="48735" xr:uid="{00000000-0005-0000-0000-000092BE0000}"/>
    <cellStyle name="Normal 74 6 2 4" xfId="48736" xr:uid="{00000000-0005-0000-0000-000093BE0000}"/>
    <cellStyle name="Normal 74 6 2 4 2" xfId="48737" xr:uid="{00000000-0005-0000-0000-000094BE0000}"/>
    <cellStyle name="Normal 74 6 2 4 2 2" xfId="48738" xr:uid="{00000000-0005-0000-0000-000095BE0000}"/>
    <cellStyle name="Normal 74 6 2 4 3" xfId="48739" xr:uid="{00000000-0005-0000-0000-000096BE0000}"/>
    <cellStyle name="Normal 74 6 2 5" xfId="48740" xr:uid="{00000000-0005-0000-0000-000097BE0000}"/>
    <cellStyle name="Normal 74 6 2 5 2" xfId="48741" xr:uid="{00000000-0005-0000-0000-000098BE0000}"/>
    <cellStyle name="Normal 74 6 2 6" xfId="48742" xr:uid="{00000000-0005-0000-0000-000099BE0000}"/>
    <cellStyle name="Normal 74 6 2 7" xfId="48743" xr:uid="{00000000-0005-0000-0000-00009ABE0000}"/>
    <cellStyle name="Normal 74 6 2 8" xfId="48744" xr:uid="{00000000-0005-0000-0000-00009BBE0000}"/>
    <cellStyle name="Normal 74 6 2_Lcc_inputs" xfId="48745" xr:uid="{00000000-0005-0000-0000-00009CBE0000}"/>
    <cellStyle name="Normal 74 6 3" xfId="48746" xr:uid="{00000000-0005-0000-0000-00009DBE0000}"/>
    <cellStyle name="Normal 74 6 3 2" xfId="48747" xr:uid="{00000000-0005-0000-0000-00009EBE0000}"/>
    <cellStyle name="Normal 74 6 3 2 2" xfId="48748" xr:uid="{00000000-0005-0000-0000-00009FBE0000}"/>
    <cellStyle name="Normal 74 6 3 2 2 2" xfId="48749" xr:uid="{00000000-0005-0000-0000-0000A0BE0000}"/>
    <cellStyle name="Normal 74 6 3 2 3" xfId="48750" xr:uid="{00000000-0005-0000-0000-0000A1BE0000}"/>
    <cellStyle name="Normal 74 6 3 3" xfId="48751" xr:uid="{00000000-0005-0000-0000-0000A2BE0000}"/>
    <cellStyle name="Normal 74 6 3 3 2" xfId="48752" xr:uid="{00000000-0005-0000-0000-0000A3BE0000}"/>
    <cellStyle name="Normal 74 6 3 3 2 2" xfId="48753" xr:uid="{00000000-0005-0000-0000-0000A4BE0000}"/>
    <cellStyle name="Normal 74 6 3 3 3" xfId="48754" xr:uid="{00000000-0005-0000-0000-0000A5BE0000}"/>
    <cellStyle name="Normal 74 6 3 4" xfId="48755" xr:uid="{00000000-0005-0000-0000-0000A6BE0000}"/>
    <cellStyle name="Normal 74 6 3 4 2" xfId="48756" xr:uid="{00000000-0005-0000-0000-0000A7BE0000}"/>
    <cellStyle name="Normal 74 6 3 5" xfId="48757" xr:uid="{00000000-0005-0000-0000-0000A8BE0000}"/>
    <cellStyle name="Normal 74 6 3_Lcc_inputs" xfId="48758" xr:uid="{00000000-0005-0000-0000-0000A9BE0000}"/>
    <cellStyle name="Normal 74 6 4" xfId="48759" xr:uid="{00000000-0005-0000-0000-0000AABE0000}"/>
    <cellStyle name="Normal 74 6 4 2" xfId="48760" xr:uid="{00000000-0005-0000-0000-0000ABBE0000}"/>
    <cellStyle name="Normal 74 6 4 2 2" xfId="48761" xr:uid="{00000000-0005-0000-0000-0000ACBE0000}"/>
    <cellStyle name="Normal 74 6 4 2 3" xfId="48762" xr:uid="{00000000-0005-0000-0000-0000ADBE0000}"/>
    <cellStyle name="Normal 74 6 4 3" xfId="48763" xr:uid="{00000000-0005-0000-0000-0000AEBE0000}"/>
    <cellStyle name="Normal 74 6 4 4" xfId="48764" xr:uid="{00000000-0005-0000-0000-0000AFBE0000}"/>
    <cellStyle name="Normal 74 6 4_Lcc_inputs" xfId="48765" xr:uid="{00000000-0005-0000-0000-0000B0BE0000}"/>
    <cellStyle name="Normal 74 6 5" xfId="48766" xr:uid="{00000000-0005-0000-0000-0000B1BE0000}"/>
    <cellStyle name="Normal 74 6 5 2" xfId="48767" xr:uid="{00000000-0005-0000-0000-0000B2BE0000}"/>
    <cellStyle name="Normal 74 6 5 2 2" xfId="48768" xr:uid="{00000000-0005-0000-0000-0000B3BE0000}"/>
    <cellStyle name="Normal 74 6 5 3" xfId="48769" xr:uid="{00000000-0005-0000-0000-0000B4BE0000}"/>
    <cellStyle name="Normal 74 6 6" xfId="48770" xr:uid="{00000000-0005-0000-0000-0000B5BE0000}"/>
    <cellStyle name="Normal 74 6 6 2" xfId="48771" xr:uid="{00000000-0005-0000-0000-0000B6BE0000}"/>
    <cellStyle name="Normal 74 6 7" xfId="48772" xr:uid="{00000000-0005-0000-0000-0000B7BE0000}"/>
    <cellStyle name="Normal 74 6 8" xfId="48773" xr:uid="{00000000-0005-0000-0000-0000B8BE0000}"/>
    <cellStyle name="Normal 74 6 9" xfId="48774" xr:uid="{00000000-0005-0000-0000-0000B9BE0000}"/>
    <cellStyle name="Normal 74 6_Lcc_inputs" xfId="48775" xr:uid="{00000000-0005-0000-0000-0000BABE0000}"/>
    <cellStyle name="Normal 74 7" xfId="48776" xr:uid="{00000000-0005-0000-0000-0000BBBE0000}"/>
    <cellStyle name="Normal 74 7 2" xfId="48777" xr:uid="{00000000-0005-0000-0000-0000BCBE0000}"/>
    <cellStyle name="Normal 74 7 2 2" xfId="48778" xr:uid="{00000000-0005-0000-0000-0000BDBE0000}"/>
    <cellStyle name="Normal 74 7 2 2 2" xfId="48779" xr:uid="{00000000-0005-0000-0000-0000BEBE0000}"/>
    <cellStyle name="Normal 74 7 2 2 2 2" xfId="48780" xr:uid="{00000000-0005-0000-0000-0000BFBE0000}"/>
    <cellStyle name="Normal 74 7 2 2 2 2 2" xfId="48781" xr:uid="{00000000-0005-0000-0000-0000C0BE0000}"/>
    <cellStyle name="Normal 74 7 2 2 2 3" xfId="48782" xr:uid="{00000000-0005-0000-0000-0000C1BE0000}"/>
    <cellStyle name="Normal 74 7 2 2 3" xfId="48783" xr:uid="{00000000-0005-0000-0000-0000C2BE0000}"/>
    <cellStyle name="Normal 74 7 2 2 3 2" xfId="48784" xr:uid="{00000000-0005-0000-0000-0000C3BE0000}"/>
    <cellStyle name="Normal 74 7 2 2 3 2 2" xfId="48785" xr:uid="{00000000-0005-0000-0000-0000C4BE0000}"/>
    <cellStyle name="Normal 74 7 2 2 3 3" xfId="48786" xr:uid="{00000000-0005-0000-0000-0000C5BE0000}"/>
    <cellStyle name="Normal 74 7 2 2 4" xfId="48787" xr:uid="{00000000-0005-0000-0000-0000C6BE0000}"/>
    <cellStyle name="Normal 74 7 2 2 4 2" xfId="48788" xr:uid="{00000000-0005-0000-0000-0000C7BE0000}"/>
    <cellStyle name="Normal 74 7 2 2 5" xfId="48789" xr:uid="{00000000-0005-0000-0000-0000C8BE0000}"/>
    <cellStyle name="Normal 74 7 2 2_Lcc_inputs" xfId="48790" xr:uid="{00000000-0005-0000-0000-0000C9BE0000}"/>
    <cellStyle name="Normal 74 7 2 3" xfId="48791" xr:uid="{00000000-0005-0000-0000-0000CABE0000}"/>
    <cellStyle name="Normal 74 7 2 3 2" xfId="48792" xr:uid="{00000000-0005-0000-0000-0000CBBE0000}"/>
    <cellStyle name="Normal 74 7 2 3 2 2" xfId="48793" xr:uid="{00000000-0005-0000-0000-0000CCBE0000}"/>
    <cellStyle name="Normal 74 7 2 3 2 3" xfId="48794" xr:uid="{00000000-0005-0000-0000-0000CDBE0000}"/>
    <cellStyle name="Normal 74 7 2 3 3" xfId="48795" xr:uid="{00000000-0005-0000-0000-0000CEBE0000}"/>
    <cellStyle name="Normal 74 7 2 3 4" xfId="48796" xr:uid="{00000000-0005-0000-0000-0000CFBE0000}"/>
    <cellStyle name="Normal 74 7 2 3_Lcc_inputs" xfId="48797" xr:uid="{00000000-0005-0000-0000-0000D0BE0000}"/>
    <cellStyle name="Normal 74 7 2 4" xfId="48798" xr:uid="{00000000-0005-0000-0000-0000D1BE0000}"/>
    <cellStyle name="Normal 74 7 2 4 2" xfId="48799" xr:uid="{00000000-0005-0000-0000-0000D2BE0000}"/>
    <cellStyle name="Normal 74 7 2 4 2 2" xfId="48800" xr:uid="{00000000-0005-0000-0000-0000D3BE0000}"/>
    <cellStyle name="Normal 74 7 2 4 3" xfId="48801" xr:uid="{00000000-0005-0000-0000-0000D4BE0000}"/>
    <cellStyle name="Normal 74 7 2 5" xfId="48802" xr:uid="{00000000-0005-0000-0000-0000D5BE0000}"/>
    <cellStyle name="Normal 74 7 2 5 2" xfId="48803" xr:uid="{00000000-0005-0000-0000-0000D6BE0000}"/>
    <cellStyle name="Normal 74 7 2 6" xfId="48804" xr:uid="{00000000-0005-0000-0000-0000D7BE0000}"/>
    <cellStyle name="Normal 74 7 2 7" xfId="48805" xr:uid="{00000000-0005-0000-0000-0000D8BE0000}"/>
    <cellStyle name="Normal 74 7 2 8" xfId="48806" xr:uid="{00000000-0005-0000-0000-0000D9BE0000}"/>
    <cellStyle name="Normal 74 7 2_Lcc_inputs" xfId="48807" xr:uid="{00000000-0005-0000-0000-0000DABE0000}"/>
    <cellStyle name="Normal 74 7 3" xfId="48808" xr:uid="{00000000-0005-0000-0000-0000DBBE0000}"/>
    <cellStyle name="Normal 74 7 3 2" xfId="48809" xr:uid="{00000000-0005-0000-0000-0000DCBE0000}"/>
    <cellStyle name="Normal 74 7 3 2 2" xfId="48810" xr:uid="{00000000-0005-0000-0000-0000DDBE0000}"/>
    <cellStyle name="Normal 74 7 3 2 2 2" xfId="48811" xr:uid="{00000000-0005-0000-0000-0000DEBE0000}"/>
    <cellStyle name="Normal 74 7 3 2 3" xfId="48812" xr:uid="{00000000-0005-0000-0000-0000DFBE0000}"/>
    <cellStyle name="Normal 74 7 3 3" xfId="48813" xr:uid="{00000000-0005-0000-0000-0000E0BE0000}"/>
    <cellStyle name="Normal 74 7 3 3 2" xfId="48814" xr:uid="{00000000-0005-0000-0000-0000E1BE0000}"/>
    <cellStyle name="Normal 74 7 3 3 2 2" xfId="48815" xr:uid="{00000000-0005-0000-0000-0000E2BE0000}"/>
    <cellStyle name="Normal 74 7 3 3 3" xfId="48816" xr:uid="{00000000-0005-0000-0000-0000E3BE0000}"/>
    <cellStyle name="Normal 74 7 3 4" xfId="48817" xr:uid="{00000000-0005-0000-0000-0000E4BE0000}"/>
    <cellStyle name="Normal 74 7 3 4 2" xfId="48818" xr:uid="{00000000-0005-0000-0000-0000E5BE0000}"/>
    <cellStyle name="Normal 74 7 3 5" xfId="48819" xr:uid="{00000000-0005-0000-0000-0000E6BE0000}"/>
    <cellStyle name="Normal 74 7 3_Lcc_inputs" xfId="48820" xr:uid="{00000000-0005-0000-0000-0000E7BE0000}"/>
    <cellStyle name="Normal 74 7 4" xfId="48821" xr:uid="{00000000-0005-0000-0000-0000E8BE0000}"/>
    <cellStyle name="Normal 74 7 4 2" xfId="48822" xr:uid="{00000000-0005-0000-0000-0000E9BE0000}"/>
    <cellStyle name="Normal 74 7 4 2 2" xfId="48823" xr:uid="{00000000-0005-0000-0000-0000EABE0000}"/>
    <cellStyle name="Normal 74 7 4 2 3" xfId="48824" xr:uid="{00000000-0005-0000-0000-0000EBBE0000}"/>
    <cellStyle name="Normal 74 7 4 3" xfId="48825" xr:uid="{00000000-0005-0000-0000-0000ECBE0000}"/>
    <cellStyle name="Normal 74 7 4 4" xfId="48826" xr:uid="{00000000-0005-0000-0000-0000EDBE0000}"/>
    <cellStyle name="Normal 74 7 4_Lcc_inputs" xfId="48827" xr:uid="{00000000-0005-0000-0000-0000EEBE0000}"/>
    <cellStyle name="Normal 74 7 5" xfId="48828" xr:uid="{00000000-0005-0000-0000-0000EFBE0000}"/>
    <cellStyle name="Normal 74 7 5 2" xfId="48829" xr:uid="{00000000-0005-0000-0000-0000F0BE0000}"/>
    <cellStyle name="Normal 74 7 5 2 2" xfId="48830" xr:uid="{00000000-0005-0000-0000-0000F1BE0000}"/>
    <cellStyle name="Normal 74 7 5 3" xfId="48831" xr:uid="{00000000-0005-0000-0000-0000F2BE0000}"/>
    <cellStyle name="Normal 74 7 6" xfId="48832" xr:uid="{00000000-0005-0000-0000-0000F3BE0000}"/>
    <cellStyle name="Normal 74 7 6 2" xfId="48833" xr:uid="{00000000-0005-0000-0000-0000F4BE0000}"/>
    <cellStyle name="Normal 74 7 7" xfId="48834" xr:uid="{00000000-0005-0000-0000-0000F5BE0000}"/>
    <cellStyle name="Normal 74 7 8" xfId="48835" xr:uid="{00000000-0005-0000-0000-0000F6BE0000}"/>
    <cellStyle name="Normal 74 7 9" xfId="48836" xr:uid="{00000000-0005-0000-0000-0000F7BE0000}"/>
    <cellStyle name="Normal 74 7_Lcc_inputs" xfId="48837" xr:uid="{00000000-0005-0000-0000-0000F8BE0000}"/>
    <cellStyle name="Normal 74 8" xfId="48838" xr:uid="{00000000-0005-0000-0000-0000F9BE0000}"/>
    <cellStyle name="Normal 74 8 2" xfId="48839" xr:uid="{00000000-0005-0000-0000-0000FABE0000}"/>
    <cellStyle name="Normal 74 8 2 2" xfId="48840" xr:uid="{00000000-0005-0000-0000-0000FBBE0000}"/>
    <cellStyle name="Normal 74 8 2 2 2" xfId="48841" xr:uid="{00000000-0005-0000-0000-0000FCBE0000}"/>
    <cellStyle name="Normal 74 8 2 2 2 2" xfId="48842" xr:uid="{00000000-0005-0000-0000-0000FDBE0000}"/>
    <cellStyle name="Normal 74 8 2 2 3" xfId="48843" xr:uid="{00000000-0005-0000-0000-0000FEBE0000}"/>
    <cellStyle name="Normal 74 8 2 3" xfId="48844" xr:uid="{00000000-0005-0000-0000-0000FFBE0000}"/>
    <cellStyle name="Normal 74 8 2 3 2" xfId="48845" xr:uid="{00000000-0005-0000-0000-000000BF0000}"/>
    <cellStyle name="Normal 74 8 2 3 2 2" xfId="48846" xr:uid="{00000000-0005-0000-0000-000001BF0000}"/>
    <cellStyle name="Normal 74 8 2 3 3" xfId="48847" xr:uid="{00000000-0005-0000-0000-000002BF0000}"/>
    <cellStyle name="Normal 74 8 2 4" xfId="48848" xr:uid="{00000000-0005-0000-0000-000003BF0000}"/>
    <cellStyle name="Normal 74 8 2 4 2" xfId="48849" xr:uid="{00000000-0005-0000-0000-000004BF0000}"/>
    <cellStyle name="Normal 74 8 2 5" xfId="48850" xr:uid="{00000000-0005-0000-0000-000005BF0000}"/>
    <cellStyle name="Normal 74 8 2_Lcc_inputs" xfId="48851" xr:uid="{00000000-0005-0000-0000-000006BF0000}"/>
    <cellStyle name="Normal 74 8 3" xfId="48852" xr:uid="{00000000-0005-0000-0000-000007BF0000}"/>
    <cellStyle name="Normal 74 8 3 2" xfId="48853" xr:uid="{00000000-0005-0000-0000-000008BF0000}"/>
    <cellStyle name="Normal 74 8 3 2 2" xfId="48854" xr:uid="{00000000-0005-0000-0000-000009BF0000}"/>
    <cellStyle name="Normal 74 8 3 2 3" xfId="48855" xr:uid="{00000000-0005-0000-0000-00000ABF0000}"/>
    <cellStyle name="Normal 74 8 3 3" xfId="48856" xr:uid="{00000000-0005-0000-0000-00000BBF0000}"/>
    <cellStyle name="Normal 74 8 3 4" xfId="48857" xr:uid="{00000000-0005-0000-0000-00000CBF0000}"/>
    <cellStyle name="Normal 74 8 3_Lcc_inputs" xfId="48858" xr:uid="{00000000-0005-0000-0000-00000DBF0000}"/>
    <cellStyle name="Normal 74 8 4" xfId="48859" xr:uid="{00000000-0005-0000-0000-00000EBF0000}"/>
    <cellStyle name="Normal 74 8 4 2" xfId="48860" xr:uid="{00000000-0005-0000-0000-00000FBF0000}"/>
    <cellStyle name="Normal 74 8 4 2 2" xfId="48861" xr:uid="{00000000-0005-0000-0000-000010BF0000}"/>
    <cellStyle name="Normal 74 8 4 3" xfId="48862" xr:uid="{00000000-0005-0000-0000-000011BF0000}"/>
    <cellStyle name="Normal 74 8 5" xfId="48863" xr:uid="{00000000-0005-0000-0000-000012BF0000}"/>
    <cellStyle name="Normal 74 8 5 2" xfId="48864" xr:uid="{00000000-0005-0000-0000-000013BF0000}"/>
    <cellStyle name="Normal 74 8 6" xfId="48865" xr:uid="{00000000-0005-0000-0000-000014BF0000}"/>
    <cellStyle name="Normal 74 8 7" xfId="48866" xr:uid="{00000000-0005-0000-0000-000015BF0000}"/>
    <cellStyle name="Normal 74 8 8" xfId="48867" xr:uid="{00000000-0005-0000-0000-000016BF0000}"/>
    <cellStyle name="Normal 74 8_Lcc_inputs" xfId="48868" xr:uid="{00000000-0005-0000-0000-000017BF0000}"/>
    <cellStyle name="Normal 74 9" xfId="48869" xr:uid="{00000000-0005-0000-0000-000018BF0000}"/>
    <cellStyle name="Normal 74 9 2" xfId="48870" xr:uid="{00000000-0005-0000-0000-000019BF0000}"/>
    <cellStyle name="Normal 74 9 2 2" xfId="48871" xr:uid="{00000000-0005-0000-0000-00001ABF0000}"/>
    <cellStyle name="Normal 74 9 2 2 2" xfId="48872" xr:uid="{00000000-0005-0000-0000-00001BBF0000}"/>
    <cellStyle name="Normal 74 9 2 2 2 2" xfId="48873" xr:uid="{00000000-0005-0000-0000-00001CBF0000}"/>
    <cellStyle name="Normal 74 9 2 2 3" xfId="48874" xr:uid="{00000000-0005-0000-0000-00001DBF0000}"/>
    <cellStyle name="Normal 74 9 2 3" xfId="48875" xr:uid="{00000000-0005-0000-0000-00001EBF0000}"/>
    <cellStyle name="Normal 74 9 2 3 2" xfId="48876" xr:uid="{00000000-0005-0000-0000-00001FBF0000}"/>
    <cellStyle name="Normal 74 9 2 3 2 2" xfId="48877" xr:uid="{00000000-0005-0000-0000-000020BF0000}"/>
    <cellStyle name="Normal 74 9 2 3 3" xfId="48878" xr:uid="{00000000-0005-0000-0000-000021BF0000}"/>
    <cellStyle name="Normal 74 9 2 4" xfId="48879" xr:uid="{00000000-0005-0000-0000-000022BF0000}"/>
    <cellStyle name="Normal 74 9 2 4 2" xfId="48880" xr:uid="{00000000-0005-0000-0000-000023BF0000}"/>
    <cellStyle name="Normal 74 9 2 5" xfId="48881" xr:uid="{00000000-0005-0000-0000-000024BF0000}"/>
    <cellStyle name="Normal 74 9 2_Lcc_inputs" xfId="48882" xr:uid="{00000000-0005-0000-0000-000025BF0000}"/>
    <cellStyle name="Normal 74 9 3" xfId="48883" xr:uid="{00000000-0005-0000-0000-000026BF0000}"/>
    <cellStyle name="Normal 74 9 3 2" xfId="48884" xr:uid="{00000000-0005-0000-0000-000027BF0000}"/>
    <cellStyle name="Normal 74 9 3 2 2" xfId="48885" xr:uid="{00000000-0005-0000-0000-000028BF0000}"/>
    <cellStyle name="Normal 74 9 3 2 3" xfId="48886" xr:uid="{00000000-0005-0000-0000-000029BF0000}"/>
    <cellStyle name="Normal 74 9 3 3" xfId="48887" xr:uid="{00000000-0005-0000-0000-00002ABF0000}"/>
    <cellStyle name="Normal 74 9 3 4" xfId="48888" xr:uid="{00000000-0005-0000-0000-00002BBF0000}"/>
    <cellStyle name="Normal 74 9 3_Lcc_inputs" xfId="48889" xr:uid="{00000000-0005-0000-0000-00002CBF0000}"/>
    <cellStyle name="Normal 74 9 4" xfId="48890" xr:uid="{00000000-0005-0000-0000-00002DBF0000}"/>
    <cellStyle name="Normal 74 9 4 2" xfId="48891" xr:uid="{00000000-0005-0000-0000-00002EBF0000}"/>
    <cellStyle name="Normal 74 9 4 2 2" xfId="48892" xr:uid="{00000000-0005-0000-0000-00002FBF0000}"/>
    <cellStyle name="Normal 74 9 4 3" xfId="48893" xr:uid="{00000000-0005-0000-0000-000030BF0000}"/>
    <cellStyle name="Normal 74 9 5" xfId="48894" xr:uid="{00000000-0005-0000-0000-000031BF0000}"/>
    <cellStyle name="Normal 74 9 5 2" xfId="48895" xr:uid="{00000000-0005-0000-0000-000032BF0000}"/>
    <cellStyle name="Normal 74 9 6" xfId="48896" xr:uid="{00000000-0005-0000-0000-000033BF0000}"/>
    <cellStyle name="Normal 74 9 7" xfId="48897" xr:uid="{00000000-0005-0000-0000-000034BF0000}"/>
    <cellStyle name="Normal 74 9 8" xfId="48898" xr:uid="{00000000-0005-0000-0000-000035BF0000}"/>
    <cellStyle name="Normal 74 9_Lcc_inputs" xfId="48899" xr:uid="{00000000-0005-0000-0000-000036BF0000}"/>
    <cellStyle name="Normal 74_Lcc_inputs" xfId="48900" xr:uid="{00000000-0005-0000-0000-000037BF0000}"/>
    <cellStyle name="Normal 75" xfId="48901" xr:uid="{00000000-0005-0000-0000-000038BF0000}"/>
    <cellStyle name="Normal 75 10" xfId="48902" xr:uid="{00000000-0005-0000-0000-000039BF0000}"/>
    <cellStyle name="Normal 75 10 2" xfId="48903" xr:uid="{00000000-0005-0000-0000-00003ABF0000}"/>
    <cellStyle name="Normal 75 10 2 2" xfId="48904" xr:uid="{00000000-0005-0000-0000-00003BBF0000}"/>
    <cellStyle name="Normal 75 10 2 2 2" xfId="48905" xr:uid="{00000000-0005-0000-0000-00003CBF0000}"/>
    <cellStyle name="Normal 75 10 2 2 3" xfId="48906" xr:uid="{00000000-0005-0000-0000-00003DBF0000}"/>
    <cellStyle name="Normal 75 10 2 3" xfId="48907" xr:uid="{00000000-0005-0000-0000-00003EBF0000}"/>
    <cellStyle name="Normal 75 10 2 4" xfId="48908" xr:uid="{00000000-0005-0000-0000-00003FBF0000}"/>
    <cellStyle name="Normal 75 10 2_Lcc_inputs" xfId="48909" xr:uid="{00000000-0005-0000-0000-000040BF0000}"/>
    <cellStyle name="Normal 75 10 3" xfId="48910" xr:uid="{00000000-0005-0000-0000-000041BF0000}"/>
    <cellStyle name="Normal 75 10 3 2" xfId="48911" xr:uid="{00000000-0005-0000-0000-000042BF0000}"/>
    <cellStyle name="Normal 75 10 3 2 2" xfId="48912" xr:uid="{00000000-0005-0000-0000-000043BF0000}"/>
    <cellStyle name="Normal 75 10 3 3" xfId="48913" xr:uid="{00000000-0005-0000-0000-000044BF0000}"/>
    <cellStyle name="Normal 75 10 4" xfId="48914" xr:uid="{00000000-0005-0000-0000-000045BF0000}"/>
    <cellStyle name="Normal 75 10 4 2" xfId="48915" xr:uid="{00000000-0005-0000-0000-000046BF0000}"/>
    <cellStyle name="Normal 75 10 5" xfId="48916" xr:uid="{00000000-0005-0000-0000-000047BF0000}"/>
    <cellStyle name="Normal 75 10 6" xfId="48917" xr:uid="{00000000-0005-0000-0000-000048BF0000}"/>
    <cellStyle name="Normal 75 10 7" xfId="48918" xr:uid="{00000000-0005-0000-0000-000049BF0000}"/>
    <cellStyle name="Normal 75 10_Lcc_inputs" xfId="48919" xr:uid="{00000000-0005-0000-0000-00004ABF0000}"/>
    <cellStyle name="Normal 75 11" xfId="48920" xr:uid="{00000000-0005-0000-0000-00004BBF0000}"/>
    <cellStyle name="Normal 75 11 2" xfId="48921" xr:uid="{00000000-0005-0000-0000-00004CBF0000}"/>
    <cellStyle name="Normal 75 11 2 2" xfId="48922" xr:uid="{00000000-0005-0000-0000-00004DBF0000}"/>
    <cellStyle name="Normal 75 11 2 3" xfId="48923" xr:uid="{00000000-0005-0000-0000-00004EBF0000}"/>
    <cellStyle name="Normal 75 11 3" xfId="48924" xr:uid="{00000000-0005-0000-0000-00004FBF0000}"/>
    <cellStyle name="Normal 75 11 3 2" xfId="48925" xr:uid="{00000000-0005-0000-0000-000050BF0000}"/>
    <cellStyle name="Normal 75 11 4" xfId="48926" xr:uid="{00000000-0005-0000-0000-000051BF0000}"/>
    <cellStyle name="Normal 75 11 5" xfId="48927" xr:uid="{00000000-0005-0000-0000-000052BF0000}"/>
    <cellStyle name="Normal 75 11_Lcc_inputs" xfId="48928" xr:uid="{00000000-0005-0000-0000-000053BF0000}"/>
    <cellStyle name="Normal 75 12" xfId="48929" xr:uid="{00000000-0005-0000-0000-000054BF0000}"/>
    <cellStyle name="Normal 75 12 2" xfId="48930" xr:uid="{00000000-0005-0000-0000-000055BF0000}"/>
    <cellStyle name="Normal 75 12 2 2" xfId="48931" xr:uid="{00000000-0005-0000-0000-000056BF0000}"/>
    <cellStyle name="Normal 75 12 2 3" xfId="48932" xr:uid="{00000000-0005-0000-0000-000057BF0000}"/>
    <cellStyle name="Normal 75 12 3" xfId="48933" xr:uid="{00000000-0005-0000-0000-000058BF0000}"/>
    <cellStyle name="Normal 75 12 4" xfId="48934" xr:uid="{00000000-0005-0000-0000-000059BF0000}"/>
    <cellStyle name="Normal 75 12_Lcc_inputs" xfId="48935" xr:uid="{00000000-0005-0000-0000-00005ABF0000}"/>
    <cellStyle name="Normal 75 13" xfId="48936" xr:uid="{00000000-0005-0000-0000-00005BBF0000}"/>
    <cellStyle name="Normal 75 13 2" xfId="48937" xr:uid="{00000000-0005-0000-0000-00005CBF0000}"/>
    <cellStyle name="Normal 75 13 3" xfId="48938" xr:uid="{00000000-0005-0000-0000-00005DBF0000}"/>
    <cellStyle name="Normal 75 14" xfId="48939" xr:uid="{00000000-0005-0000-0000-00005EBF0000}"/>
    <cellStyle name="Normal 75 14 2" xfId="48940" xr:uid="{00000000-0005-0000-0000-00005FBF0000}"/>
    <cellStyle name="Normal 75 15" xfId="48941" xr:uid="{00000000-0005-0000-0000-000060BF0000}"/>
    <cellStyle name="Normal 75 16" xfId="48942" xr:uid="{00000000-0005-0000-0000-000061BF0000}"/>
    <cellStyle name="Normal 75 2" xfId="48943" xr:uid="{00000000-0005-0000-0000-000062BF0000}"/>
    <cellStyle name="Normal 75 2 10" xfId="48944" xr:uid="{00000000-0005-0000-0000-000063BF0000}"/>
    <cellStyle name="Normal 75 2 2" xfId="48945" xr:uid="{00000000-0005-0000-0000-000064BF0000}"/>
    <cellStyle name="Normal 75 2 2 2" xfId="48946" xr:uid="{00000000-0005-0000-0000-000065BF0000}"/>
    <cellStyle name="Normal 75 2 2 2 2" xfId="48947" xr:uid="{00000000-0005-0000-0000-000066BF0000}"/>
    <cellStyle name="Normal 75 2 2 2 2 2" xfId="48948" xr:uid="{00000000-0005-0000-0000-000067BF0000}"/>
    <cellStyle name="Normal 75 2 2 2 2 2 2" xfId="48949" xr:uid="{00000000-0005-0000-0000-000068BF0000}"/>
    <cellStyle name="Normal 75 2 2 2 2 3" xfId="48950" xr:uid="{00000000-0005-0000-0000-000069BF0000}"/>
    <cellStyle name="Normal 75 2 2 2 3" xfId="48951" xr:uid="{00000000-0005-0000-0000-00006ABF0000}"/>
    <cellStyle name="Normal 75 2 2 2 3 2" xfId="48952" xr:uid="{00000000-0005-0000-0000-00006BBF0000}"/>
    <cellStyle name="Normal 75 2 2 2 3 2 2" xfId="48953" xr:uid="{00000000-0005-0000-0000-00006CBF0000}"/>
    <cellStyle name="Normal 75 2 2 2 3 3" xfId="48954" xr:uid="{00000000-0005-0000-0000-00006DBF0000}"/>
    <cellStyle name="Normal 75 2 2 2 4" xfId="48955" xr:uid="{00000000-0005-0000-0000-00006EBF0000}"/>
    <cellStyle name="Normal 75 2 2 2 4 2" xfId="48956" xr:uid="{00000000-0005-0000-0000-00006FBF0000}"/>
    <cellStyle name="Normal 75 2 2 2 5" xfId="48957" xr:uid="{00000000-0005-0000-0000-000070BF0000}"/>
    <cellStyle name="Normal 75 2 2 2_Lcc_inputs" xfId="48958" xr:uid="{00000000-0005-0000-0000-000071BF0000}"/>
    <cellStyle name="Normal 75 2 2 3" xfId="48959" xr:uid="{00000000-0005-0000-0000-000072BF0000}"/>
    <cellStyle name="Normal 75 2 2 3 2" xfId="48960" xr:uid="{00000000-0005-0000-0000-000073BF0000}"/>
    <cellStyle name="Normal 75 2 2 3 2 2" xfId="48961" xr:uid="{00000000-0005-0000-0000-000074BF0000}"/>
    <cellStyle name="Normal 75 2 2 3 2 3" xfId="48962" xr:uid="{00000000-0005-0000-0000-000075BF0000}"/>
    <cellStyle name="Normal 75 2 2 3 3" xfId="48963" xr:uid="{00000000-0005-0000-0000-000076BF0000}"/>
    <cellStyle name="Normal 75 2 2 3 4" xfId="48964" xr:uid="{00000000-0005-0000-0000-000077BF0000}"/>
    <cellStyle name="Normal 75 2 2 3_Lcc_inputs" xfId="48965" xr:uid="{00000000-0005-0000-0000-000078BF0000}"/>
    <cellStyle name="Normal 75 2 2 4" xfId="48966" xr:uid="{00000000-0005-0000-0000-000079BF0000}"/>
    <cellStyle name="Normal 75 2 2 4 2" xfId="48967" xr:uid="{00000000-0005-0000-0000-00007ABF0000}"/>
    <cellStyle name="Normal 75 2 2 4 2 2" xfId="48968" xr:uid="{00000000-0005-0000-0000-00007BBF0000}"/>
    <cellStyle name="Normal 75 2 2 4 3" xfId="48969" xr:uid="{00000000-0005-0000-0000-00007CBF0000}"/>
    <cellStyle name="Normal 75 2 2 5" xfId="48970" xr:uid="{00000000-0005-0000-0000-00007DBF0000}"/>
    <cellStyle name="Normal 75 2 2 5 2" xfId="48971" xr:uid="{00000000-0005-0000-0000-00007EBF0000}"/>
    <cellStyle name="Normal 75 2 2 6" xfId="48972" xr:uid="{00000000-0005-0000-0000-00007FBF0000}"/>
    <cellStyle name="Normal 75 2 2 7" xfId="48973" xr:uid="{00000000-0005-0000-0000-000080BF0000}"/>
    <cellStyle name="Normal 75 2 2 8" xfId="48974" xr:uid="{00000000-0005-0000-0000-000081BF0000}"/>
    <cellStyle name="Normal 75 2 2_Lcc_inputs" xfId="48975" xr:uid="{00000000-0005-0000-0000-000082BF0000}"/>
    <cellStyle name="Normal 75 2 3" xfId="48976" xr:uid="{00000000-0005-0000-0000-000083BF0000}"/>
    <cellStyle name="Normal 75 2 3 2" xfId="48977" xr:uid="{00000000-0005-0000-0000-000084BF0000}"/>
    <cellStyle name="Normal 75 2 3 2 2" xfId="48978" xr:uid="{00000000-0005-0000-0000-000085BF0000}"/>
    <cellStyle name="Normal 75 2 3 2 2 2" xfId="48979" xr:uid="{00000000-0005-0000-0000-000086BF0000}"/>
    <cellStyle name="Normal 75 2 3 2 2 3" xfId="48980" xr:uid="{00000000-0005-0000-0000-000087BF0000}"/>
    <cellStyle name="Normal 75 2 3 2 3" xfId="48981" xr:uid="{00000000-0005-0000-0000-000088BF0000}"/>
    <cellStyle name="Normal 75 2 3 2 4" xfId="48982" xr:uid="{00000000-0005-0000-0000-000089BF0000}"/>
    <cellStyle name="Normal 75 2 3 2_Lcc_inputs" xfId="48983" xr:uid="{00000000-0005-0000-0000-00008ABF0000}"/>
    <cellStyle name="Normal 75 2 3 3" xfId="48984" xr:uid="{00000000-0005-0000-0000-00008BBF0000}"/>
    <cellStyle name="Normal 75 2 3 3 2" xfId="48985" xr:uid="{00000000-0005-0000-0000-00008CBF0000}"/>
    <cellStyle name="Normal 75 2 3 3 2 2" xfId="48986" xr:uid="{00000000-0005-0000-0000-00008DBF0000}"/>
    <cellStyle name="Normal 75 2 3 3 3" xfId="48987" xr:uid="{00000000-0005-0000-0000-00008EBF0000}"/>
    <cellStyle name="Normal 75 2 3 4" xfId="48988" xr:uid="{00000000-0005-0000-0000-00008FBF0000}"/>
    <cellStyle name="Normal 75 2 3 4 2" xfId="48989" xr:uid="{00000000-0005-0000-0000-000090BF0000}"/>
    <cellStyle name="Normal 75 2 3 5" xfId="48990" xr:uid="{00000000-0005-0000-0000-000091BF0000}"/>
    <cellStyle name="Normal 75 2 3 6" xfId="48991" xr:uid="{00000000-0005-0000-0000-000092BF0000}"/>
    <cellStyle name="Normal 75 2 3 7" xfId="48992" xr:uid="{00000000-0005-0000-0000-000093BF0000}"/>
    <cellStyle name="Normal 75 2 3_Lcc_inputs" xfId="48993" xr:uid="{00000000-0005-0000-0000-000094BF0000}"/>
    <cellStyle name="Normal 75 2 4" xfId="48994" xr:uid="{00000000-0005-0000-0000-000095BF0000}"/>
    <cellStyle name="Normal 75 2 4 2" xfId="48995" xr:uid="{00000000-0005-0000-0000-000096BF0000}"/>
    <cellStyle name="Normal 75 2 4 2 2" xfId="48996" xr:uid="{00000000-0005-0000-0000-000097BF0000}"/>
    <cellStyle name="Normal 75 2 4 2 3" xfId="48997" xr:uid="{00000000-0005-0000-0000-000098BF0000}"/>
    <cellStyle name="Normal 75 2 4 3" xfId="48998" xr:uid="{00000000-0005-0000-0000-000099BF0000}"/>
    <cellStyle name="Normal 75 2 4 3 2" xfId="48999" xr:uid="{00000000-0005-0000-0000-00009ABF0000}"/>
    <cellStyle name="Normal 75 2 4 4" xfId="49000" xr:uid="{00000000-0005-0000-0000-00009BBF0000}"/>
    <cellStyle name="Normal 75 2 4 5" xfId="49001" xr:uid="{00000000-0005-0000-0000-00009CBF0000}"/>
    <cellStyle name="Normal 75 2 4_Lcc_inputs" xfId="49002" xr:uid="{00000000-0005-0000-0000-00009DBF0000}"/>
    <cellStyle name="Normal 75 2 5" xfId="49003" xr:uid="{00000000-0005-0000-0000-00009EBF0000}"/>
    <cellStyle name="Normal 75 2 5 2" xfId="49004" xr:uid="{00000000-0005-0000-0000-00009FBF0000}"/>
    <cellStyle name="Normal 75 2 5 2 2" xfId="49005" xr:uid="{00000000-0005-0000-0000-0000A0BF0000}"/>
    <cellStyle name="Normal 75 2 5 2 3" xfId="49006" xr:uid="{00000000-0005-0000-0000-0000A1BF0000}"/>
    <cellStyle name="Normal 75 2 5 3" xfId="49007" xr:uid="{00000000-0005-0000-0000-0000A2BF0000}"/>
    <cellStyle name="Normal 75 2 5 3 2" xfId="49008" xr:uid="{00000000-0005-0000-0000-0000A3BF0000}"/>
    <cellStyle name="Normal 75 2 5 4" xfId="49009" xr:uid="{00000000-0005-0000-0000-0000A4BF0000}"/>
    <cellStyle name="Normal 75 2 5 5" xfId="49010" xr:uid="{00000000-0005-0000-0000-0000A5BF0000}"/>
    <cellStyle name="Normal 75 2 5_Lcc_inputs" xfId="49011" xr:uid="{00000000-0005-0000-0000-0000A6BF0000}"/>
    <cellStyle name="Normal 75 2 6" xfId="49012" xr:uid="{00000000-0005-0000-0000-0000A7BF0000}"/>
    <cellStyle name="Normal 75 2 6 2" xfId="49013" xr:uid="{00000000-0005-0000-0000-0000A8BF0000}"/>
    <cellStyle name="Normal 75 2 6 2 2" xfId="49014" xr:uid="{00000000-0005-0000-0000-0000A9BF0000}"/>
    <cellStyle name="Normal 75 2 6 3" xfId="49015" xr:uid="{00000000-0005-0000-0000-0000AABF0000}"/>
    <cellStyle name="Normal 75 2 6 4" xfId="49016" xr:uid="{00000000-0005-0000-0000-0000ABBF0000}"/>
    <cellStyle name="Normal 75 2 6_Lcc_inputs" xfId="49017" xr:uid="{00000000-0005-0000-0000-0000ACBF0000}"/>
    <cellStyle name="Normal 75 2 7" xfId="49018" xr:uid="{00000000-0005-0000-0000-0000ADBF0000}"/>
    <cellStyle name="Normal 75 2 7 2" xfId="49019" xr:uid="{00000000-0005-0000-0000-0000AEBF0000}"/>
    <cellStyle name="Normal 75 2 7 3" xfId="49020" xr:uid="{00000000-0005-0000-0000-0000AFBF0000}"/>
    <cellStyle name="Normal 75 2 8" xfId="49021" xr:uid="{00000000-0005-0000-0000-0000B0BF0000}"/>
    <cellStyle name="Normal 75 2 8 2" xfId="49022" xr:uid="{00000000-0005-0000-0000-0000B1BF0000}"/>
    <cellStyle name="Normal 75 2 9" xfId="49023" xr:uid="{00000000-0005-0000-0000-0000B2BF0000}"/>
    <cellStyle name="Normal 75 2_Lcc_inputs" xfId="49024" xr:uid="{00000000-0005-0000-0000-0000B3BF0000}"/>
    <cellStyle name="Normal 75 3" xfId="49025" xr:uid="{00000000-0005-0000-0000-0000B4BF0000}"/>
    <cellStyle name="Normal 75 3 2" xfId="49026" xr:uid="{00000000-0005-0000-0000-0000B5BF0000}"/>
    <cellStyle name="Normal 75 3 2 2" xfId="49027" xr:uid="{00000000-0005-0000-0000-0000B6BF0000}"/>
    <cellStyle name="Normal 75 3 2 2 2" xfId="49028" xr:uid="{00000000-0005-0000-0000-0000B7BF0000}"/>
    <cellStyle name="Normal 75 3 2 2 2 2" xfId="49029" xr:uid="{00000000-0005-0000-0000-0000B8BF0000}"/>
    <cellStyle name="Normal 75 3 2 2 2 2 2" xfId="49030" xr:uid="{00000000-0005-0000-0000-0000B9BF0000}"/>
    <cellStyle name="Normal 75 3 2 2 2 3" xfId="49031" xr:uid="{00000000-0005-0000-0000-0000BABF0000}"/>
    <cellStyle name="Normal 75 3 2 2 3" xfId="49032" xr:uid="{00000000-0005-0000-0000-0000BBBF0000}"/>
    <cellStyle name="Normal 75 3 2 2 3 2" xfId="49033" xr:uid="{00000000-0005-0000-0000-0000BCBF0000}"/>
    <cellStyle name="Normal 75 3 2 2 3 2 2" xfId="49034" xr:uid="{00000000-0005-0000-0000-0000BDBF0000}"/>
    <cellStyle name="Normal 75 3 2 2 3 3" xfId="49035" xr:uid="{00000000-0005-0000-0000-0000BEBF0000}"/>
    <cellStyle name="Normal 75 3 2 2 4" xfId="49036" xr:uid="{00000000-0005-0000-0000-0000BFBF0000}"/>
    <cellStyle name="Normal 75 3 2 2 4 2" xfId="49037" xr:uid="{00000000-0005-0000-0000-0000C0BF0000}"/>
    <cellStyle name="Normal 75 3 2 2 5" xfId="49038" xr:uid="{00000000-0005-0000-0000-0000C1BF0000}"/>
    <cellStyle name="Normal 75 3 2 2_Lcc_inputs" xfId="49039" xr:uid="{00000000-0005-0000-0000-0000C2BF0000}"/>
    <cellStyle name="Normal 75 3 2 3" xfId="49040" xr:uid="{00000000-0005-0000-0000-0000C3BF0000}"/>
    <cellStyle name="Normal 75 3 2 3 2" xfId="49041" xr:uid="{00000000-0005-0000-0000-0000C4BF0000}"/>
    <cellStyle name="Normal 75 3 2 3 2 2" xfId="49042" xr:uid="{00000000-0005-0000-0000-0000C5BF0000}"/>
    <cellStyle name="Normal 75 3 2 3 2 3" xfId="49043" xr:uid="{00000000-0005-0000-0000-0000C6BF0000}"/>
    <cellStyle name="Normal 75 3 2 3 3" xfId="49044" xr:uid="{00000000-0005-0000-0000-0000C7BF0000}"/>
    <cellStyle name="Normal 75 3 2 3 4" xfId="49045" xr:uid="{00000000-0005-0000-0000-0000C8BF0000}"/>
    <cellStyle name="Normal 75 3 2 3_Lcc_inputs" xfId="49046" xr:uid="{00000000-0005-0000-0000-0000C9BF0000}"/>
    <cellStyle name="Normal 75 3 2 4" xfId="49047" xr:uid="{00000000-0005-0000-0000-0000CABF0000}"/>
    <cellStyle name="Normal 75 3 2 4 2" xfId="49048" xr:uid="{00000000-0005-0000-0000-0000CBBF0000}"/>
    <cellStyle name="Normal 75 3 2 4 2 2" xfId="49049" xr:uid="{00000000-0005-0000-0000-0000CCBF0000}"/>
    <cellStyle name="Normal 75 3 2 4 3" xfId="49050" xr:uid="{00000000-0005-0000-0000-0000CDBF0000}"/>
    <cellStyle name="Normal 75 3 2 5" xfId="49051" xr:uid="{00000000-0005-0000-0000-0000CEBF0000}"/>
    <cellStyle name="Normal 75 3 2 5 2" xfId="49052" xr:uid="{00000000-0005-0000-0000-0000CFBF0000}"/>
    <cellStyle name="Normal 75 3 2 6" xfId="49053" xr:uid="{00000000-0005-0000-0000-0000D0BF0000}"/>
    <cellStyle name="Normal 75 3 2 7" xfId="49054" xr:uid="{00000000-0005-0000-0000-0000D1BF0000}"/>
    <cellStyle name="Normal 75 3 2 8" xfId="49055" xr:uid="{00000000-0005-0000-0000-0000D2BF0000}"/>
    <cellStyle name="Normal 75 3 2_Lcc_inputs" xfId="49056" xr:uid="{00000000-0005-0000-0000-0000D3BF0000}"/>
    <cellStyle name="Normal 75 3 3" xfId="49057" xr:uid="{00000000-0005-0000-0000-0000D4BF0000}"/>
    <cellStyle name="Normal 75 3 3 2" xfId="49058" xr:uid="{00000000-0005-0000-0000-0000D5BF0000}"/>
    <cellStyle name="Normal 75 3 3 2 2" xfId="49059" xr:uid="{00000000-0005-0000-0000-0000D6BF0000}"/>
    <cellStyle name="Normal 75 3 3 2 2 2" xfId="49060" xr:uid="{00000000-0005-0000-0000-0000D7BF0000}"/>
    <cellStyle name="Normal 75 3 3 2 2 3" xfId="49061" xr:uid="{00000000-0005-0000-0000-0000D8BF0000}"/>
    <cellStyle name="Normal 75 3 3 2 3" xfId="49062" xr:uid="{00000000-0005-0000-0000-0000D9BF0000}"/>
    <cellStyle name="Normal 75 3 3 2 4" xfId="49063" xr:uid="{00000000-0005-0000-0000-0000DABF0000}"/>
    <cellStyle name="Normal 75 3 3 2_Lcc_inputs" xfId="49064" xr:uid="{00000000-0005-0000-0000-0000DBBF0000}"/>
    <cellStyle name="Normal 75 3 3 3" xfId="49065" xr:uid="{00000000-0005-0000-0000-0000DCBF0000}"/>
    <cellStyle name="Normal 75 3 3 3 2" xfId="49066" xr:uid="{00000000-0005-0000-0000-0000DDBF0000}"/>
    <cellStyle name="Normal 75 3 3 3 2 2" xfId="49067" xr:uid="{00000000-0005-0000-0000-0000DEBF0000}"/>
    <cellStyle name="Normal 75 3 3 3 3" xfId="49068" xr:uid="{00000000-0005-0000-0000-0000DFBF0000}"/>
    <cellStyle name="Normal 75 3 3 4" xfId="49069" xr:uid="{00000000-0005-0000-0000-0000E0BF0000}"/>
    <cellStyle name="Normal 75 3 3 4 2" xfId="49070" xr:uid="{00000000-0005-0000-0000-0000E1BF0000}"/>
    <cellStyle name="Normal 75 3 3 5" xfId="49071" xr:uid="{00000000-0005-0000-0000-0000E2BF0000}"/>
    <cellStyle name="Normal 75 3 3 6" xfId="49072" xr:uid="{00000000-0005-0000-0000-0000E3BF0000}"/>
    <cellStyle name="Normal 75 3 3 7" xfId="49073" xr:uid="{00000000-0005-0000-0000-0000E4BF0000}"/>
    <cellStyle name="Normal 75 3 3_Lcc_inputs" xfId="49074" xr:uid="{00000000-0005-0000-0000-0000E5BF0000}"/>
    <cellStyle name="Normal 75 3 4" xfId="49075" xr:uid="{00000000-0005-0000-0000-0000E6BF0000}"/>
    <cellStyle name="Normal 75 3 4 2" xfId="49076" xr:uid="{00000000-0005-0000-0000-0000E7BF0000}"/>
    <cellStyle name="Normal 75 3 4 2 2" xfId="49077" xr:uid="{00000000-0005-0000-0000-0000E8BF0000}"/>
    <cellStyle name="Normal 75 3 4 2 3" xfId="49078" xr:uid="{00000000-0005-0000-0000-0000E9BF0000}"/>
    <cellStyle name="Normal 75 3 4 3" xfId="49079" xr:uid="{00000000-0005-0000-0000-0000EABF0000}"/>
    <cellStyle name="Normal 75 3 4 3 2" xfId="49080" xr:uid="{00000000-0005-0000-0000-0000EBBF0000}"/>
    <cellStyle name="Normal 75 3 4 4" xfId="49081" xr:uid="{00000000-0005-0000-0000-0000ECBF0000}"/>
    <cellStyle name="Normal 75 3 4 5" xfId="49082" xr:uid="{00000000-0005-0000-0000-0000EDBF0000}"/>
    <cellStyle name="Normal 75 3 4_Lcc_inputs" xfId="49083" xr:uid="{00000000-0005-0000-0000-0000EEBF0000}"/>
    <cellStyle name="Normal 75 3 5" xfId="49084" xr:uid="{00000000-0005-0000-0000-0000EFBF0000}"/>
    <cellStyle name="Normal 75 3 5 2" xfId="49085" xr:uid="{00000000-0005-0000-0000-0000F0BF0000}"/>
    <cellStyle name="Normal 75 3 5 2 2" xfId="49086" xr:uid="{00000000-0005-0000-0000-0000F1BF0000}"/>
    <cellStyle name="Normal 75 3 5 2 3" xfId="49087" xr:uid="{00000000-0005-0000-0000-0000F2BF0000}"/>
    <cellStyle name="Normal 75 3 5 3" xfId="49088" xr:uid="{00000000-0005-0000-0000-0000F3BF0000}"/>
    <cellStyle name="Normal 75 3 5 4" xfId="49089" xr:uid="{00000000-0005-0000-0000-0000F4BF0000}"/>
    <cellStyle name="Normal 75 3 5_Lcc_inputs" xfId="49090" xr:uid="{00000000-0005-0000-0000-0000F5BF0000}"/>
    <cellStyle name="Normal 75 3 6" xfId="49091" xr:uid="{00000000-0005-0000-0000-0000F6BF0000}"/>
    <cellStyle name="Normal 75 3 6 2" xfId="49092" xr:uid="{00000000-0005-0000-0000-0000F7BF0000}"/>
    <cellStyle name="Normal 75 3 6 3" xfId="49093" xr:uid="{00000000-0005-0000-0000-0000F8BF0000}"/>
    <cellStyle name="Normal 75 3 7" xfId="49094" xr:uid="{00000000-0005-0000-0000-0000F9BF0000}"/>
    <cellStyle name="Normal 75 3 7 2" xfId="49095" xr:uid="{00000000-0005-0000-0000-0000FABF0000}"/>
    <cellStyle name="Normal 75 3 8" xfId="49096" xr:uid="{00000000-0005-0000-0000-0000FBBF0000}"/>
    <cellStyle name="Normal 75 3 9" xfId="49097" xr:uid="{00000000-0005-0000-0000-0000FCBF0000}"/>
    <cellStyle name="Normal 75 3_Lcc_inputs" xfId="49098" xr:uid="{00000000-0005-0000-0000-0000FDBF0000}"/>
    <cellStyle name="Normal 75 4" xfId="49099" xr:uid="{00000000-0005-0000-0000-0000FEBF0000}"/>
    <cellStyle name="Normal 75 4 2" xfId="49100" xr:uid="{00000000-0005-0000-0000-0000FFBF0000}"/>
    <cellStyle name="Normal 75 4 2 2" xfId="49101" xr:uid="{00000000-0005-0000-0000-000000C00000}"/>
    <cellStyle name="Normal 75 4 2 2 2" xfId="49102" xr:uid="{00000000-0005-0000-0000-000001C00000}"/>
    <cellStyle name="Normal 75 4 2 2 2 2" xfId="49103" xr:uid="{00000000-0005-0000-0000-000002C00000}"/>
    <cellStyle name="Normal 75 4 2 2 2 2 2" xfId="49104" xr:uid="{00000000-0005-0000-0000-000003C00000}"/>
    <cellStyle name="Normal 75 4 2 2 2 3" xfId="49105" xr:uid="{00000000-0005-0000-0000-000004C00000}"/>
    <cellStyle name="Normal 75 4 2 2 3" xfId="49106" xr:uid="{00000000-0005-0000-0000-000005C00000}"/>
    <cellStyle name="Normal 75 4 2 2 3 2" xfId="49107" xr:uid="{00000000-0005-0000-0000-000006C00000}"/>
    <cellStyle name="Normal 75 4 2 2 3 2 2" xfId="49108" xr:uid="{00000000-0005-0000-0000-000007C00000}"/>
    <cellStyle name="Normal 75 4 2 2 3 3" xfId="49109" xr:uid="{00000000-0005-0000-0000-000008C00000}"/>
    <cellStyle name="Normal 75 4 2 2 4" xfId="49110" xr:uid="{00000000-0005-0000-0000-000009C00000}"/>
    <cellStyle name="Normal 75 4 2 2 4 2" xfId="49111" xr:uid="{00000000-0005-0000-0000-00000AC00000}"/>
    <cellStyle name="Normal 75 4 2 2 5" xfId="49112" xr:uid="{00000000-0005-0000-0000-00000BC00000}"/>
    <cellStyle name="Normal 75 4 2 2_Lcc_inputs" xfId="49113" xr:uid="{00000000-0005-0000-0000-00000CC00000}"/>
    <cellStyle name="Normal 75 4 2 3" xfId="49114" xr:uid="{00000000-0005-0000-0000-00000DC00000}"/>
    <cellStyle name="Normal 75 4 2 3 2" xfId="49115" xr:uid="{00000000-0005-0000-0000-00000EC00000}"/>
    <cellStyle name="Normal 75 4 2 3 2 2" xfId="49116" xr:uid="{00000000-0005-0000-0000-00000FC00000}"/>
    <cellStyle name="Normal 75 4 2 3 2 3" xfId="49117" xr:uid="{00000000-0005-0000-0000-000010C00000}"/>
    <cellStyle name="Normal 75 4 2 3 3" xfId="49118" xr:uid="{00000000-0005-0000-0000-000011C00000}"/>
    <cellStyle name="Normal 75 4 2 3 4" xfId="49119" xr:uid="{00000000-0005-0000-0000-000012C00000}"/>
    <cellStyle name="Normal 75 4 2 3_Lcc_inputs" xfId="49120" xr:uid="{00000000-0005-0000-0000-000013C00000}"/>
    <cellStyle name="Normal 75 4 2 4" xfId="49121" xr:uid="{00000000-0005-0000-0000-000014C00000}"/>
    <cellStyle name="Normal 75 4 2 4 2" xfId="49122" xr:uid="{00000000-0005-0000-0000-000015C00000}"/>
    <cellStyle name="Normal 75 4 2 4 2 2" xfId="49123" xr:uid="{00000000-0005-0000-0000-000016C00000}"/>
    <cellStyle name="Normal 75 4 2 4 3" xfId="49124" xr:uid="{00000000-0005-0000-0000-000017C00000}"/>
    <cellStyle name="Normal 75 4 2 5" xfId="49125" xr:uid="{00000000-0005-0000-0000-000018C00000}"/>
    <cellStyle name="Normal 75 4 2 5 2" xfId="49126" xr:uid="{00000000-0005-0000-0000-000019C00000}"/>
    <cellStyle name="Normal 75 4 2 6" xfId="49127" xr:uid="{00000000-0005-0000-0000-00001AC00000}"/>
    <cellStyle name="Normal 75 4 2 7" xfId="49128" xr:uid="{00000000-0005-0000-0000-00001BC00000}"/>
    <cellStyle name="Normal 75 4 2 8" xfId="49129" xr:uid="{00000000-0005-0000-0000-00001CC00000}"/>
    <cellStyle name="Normal 75 4 2_Lcc_inputs" xfId="49130" xr:uid="{00000000-0005-0000-0000-00001DC00000}"/>
    <cellStyle name="Normal 75 4 3" xfId="49131" xr:uid="{00000000-0005-0000-0000-00001EC00000}"/>
    <cellStyle name="Normal 75 4 3 2" xfId="49132" xr:uid="{00000000-0005-0000-0000-00001FC00000}"/>
    <cellStyle name="Normal 75 4 3 2 2" xfId="49133" xr:uid="{00000000-0005-0000-0000-000020C00000}"/>
    <cellStyle name="Normal 75 4 3 2 2 2" xfId="49134" xr:uid="{00000000-0005-0000-0000-000021C00000}"/>
    <cellStyle name="Normal 75 4 3 2 3" xfId="49135" xr:uid="{00000000-0005-0000-0000-000022C00000}"/>
    <cellStyle name="Normal 75 4 3 3" xfId="49136" xr:uid="{00000000-0005-0000-0000-000023C00000}"/>
    <cellStyle name="Normal 75 4 3 3 2" xfId="49137" xr:uid="{00000000-0005-0000-0000-000024C00000}"/>
    <cellStyle name="Normal 75 4 3 3 2 2" xfId="49138" xr:uid="{00000000-0005-0000-0000-000025C00000}"/>
    <cellStyle name="Normal 75 4 3 3 3" xfId="49139" xr:uid="{00000000-0005-0000-0000-000026C00000}"/>
    <cellStyle name="Normal 75 4 3 4" xfId="49140" xr:uid="{00000000-0005-0000-0000-000027C00000}"/>
    <cellStyle name="Normal 75 4 3 4 2" xfId="49141" xr:uid="{00000000-0005-0000-0000-000028C00000}"/>
    <cellStyle name="Normal 75 4 3 5" xfId="49142" xr:uid="{00000000-0005-0000-0000-000029C00000}"/>
    <cellStyle name="Normal 75 4 3_Lcc_inputs" xfId="49143" xr:uid="{00000000-0005-0000-0000-00002AC00000}"/>
    <cellStyle name="Normal 75 4 4" xfId="49144" xr:uid="{00000000-0005-0000-0000-00002BC00000}"/>
    <cellStyle name="Normal 75 4 4 2" xfId="49145" xr:uid="{00000000-0005-0000-0000-00002CC00000}"/>
    <cellStyle name="Normal 75 4 4 2 2" xfId="49146" xr:uid="{00000000-0005-0000-0000-00002DC00000}"/>
    <cellStyle name="Normal 75 4 4 2 3" xfId="49147" xr:uid="{00000000-0005-0000-0000-00002EC00000}"/>
    <cellStyle name="Normal 75 4 4 3" xfId="49148" xr:uid="{00000000-0005-0000-0000-00002FC00000}"/>
    <cellStyle name="Normal 75 4 4 4" xfId="49149" xr:uid="{00000000-0005-0000-0000-000030C00000}"/>
    <cellStyle name="Normal 75 4 4_Lcc_inputs" xfId="49150" xr:uid="{00000000-0005-0000-0000-000031C00000}"/>
    <cellStyle name="Normal 75 4 5" xfId="49151" xr:uid="{00000000-0005-0000-0000-000032C00000}"/>
    <cellStyle name="Normal 75 4 5 2" xfId="49152" xr:uid="{00000000-0005-0000-0000-000033C00000}"/>
    <cellStyle name="Normal 75 4 5 2 2" xfId="49153" xr:uid="{00000000-0005-0000-0000-000034C00000}"/>
    <cellStyle name="Normal 75 4 5 3" xfId="49154" xr:uid="{00000000-0005-0000-0000-000035C00000}"/>
    <cellStyle name="Normal 75 4 6" xfId="49155" xr:uid="{00000000-0005-0000-0000-000036C00000}"/>
    <cellStyle name="Normal 75 4 6 2" xfId="49156" xr:uid="{00000000-0005-0000-0000-000037C00000}"/>
    <cellStyle name="Normal 75 4 7" xfId="49157" xr:uid="{00000000-0005-0000-0000-000038C00000}"/>
    <cellStyle name="Normal 75 4 8" xfId="49158" xr:uid="{00000000-0005-0000-0000-000039C00000}"/>
    <cellStyle name="Normal 75 4 9" xfId="49159" xr:uid="{00000000-0005-0000-0000-00003AC00000}"/>
    <cellStyle name="Normal 75 4_Lcc_inputs" xfId="49160" xr:uid="{00000000-0005-0000-0000-00003BC00000}"/>
    <cellStyle name="Normal 75 5" xfId="49161" xr:uid="{00000000-0005-0000-0000-00003CC00000}"/>
    <cellStyle name="Normal 75 5 2" xfId="49162" xr:uid="{00000000-0005-0000-0000-00003DC00000}"/>
    <cellStyle name="Normal 75 5 2 2" xfId="49163" xr:uid="{00000000-0005-0000-0000-00003EC00000}"/>
    <cellStyle name="Normal 75 5 2 2 2" xfId="49164" xr:uid="{00000000-0005-0000-0000-00003FC00000}"/>
    <cellStyle name="Normal 75 5 2 2 2 2" xfId="49165" xr:uid="{00000000-0005-0000-0000-000040C00000}"/>
    <cellStyle name="Normal 75 5 2 2 2 2 2" xfId="49166" xr:uid="{00000000-0005-0000-0000-000041C00000}"/>
    <cellStyle name="Normal 75 5 2 2 2 3" xfId="49167" xr:uid="{00000000-0005-0000-0000-000042C00000}"/>
    <cellStyle name="Normal 75 5 2 2 3" xfId="49168" xr:uid="{00000000-0005-0000-0000-000043C00000}"/>
    <cellStyle name="Normal 75 5 2 2 3 2" xfId="49169" xr:uid="{00000000-0005-0000-0000-000044C00000}"/>
    <cellStyle name="Normal 75 5 2 2 3 2 2" xfId="49170" xr:uid="{00000000-0005-0000-0000-000045C00000}"/>
    <cellStyle name="Normal 75 5 2 2 3 3" xfId="49171" xr:uid="{00000000-0005-0000-0000-000046C00000}"/>
    <cellStyle name="Normal 75 5 2 2 4" xfId="49172" xr:uid="{00000000-0005-0000-0000-000047C00000}"/>
    <cellStyle name="Normal 75 5 2 2 4 2" xfId="49173" xr:uid="{00000000-0005-0000-0000-000048C00000}"/>
    <cellStyle name="Normal 75 5 2 2 5" xfId="49174" xr:uid="{00000000-0005-0000-0000-000049C00000}"/>
    <cellStyle name="Normal 75 5 2 2_Lcc_inputs" xfId="49175" xr:uid="{00000000-0005-0000-0000-00004AC00000}"/>
    <cellStyle name="Normal 75 5 2 3" xfId="49176" xr:uid="{00000000-0005-0000-0000-00004BC00000}"/>
    <cellStyle name="Normal 75 5 2 3 2" xfId="49177" xr:uid="{00000000-0005-0000-0000-00004CC00000}"/>
    <cellStyle name="Normal 75 5 2 3 2 2" xfId="49178" xr:uid="{00000000-0005-0000-0000-00004DC00000}"/>
    <cellStyle name="Normal 75 5 2 3 2 3" xfId="49179" xr:uid="{00000000-0005-0000-0000-00004EC00000}"/>
    <cellStyle name="Normal 75 5 2 3 3" xfId="49180" xr:uid="{00000000-0005-0000-0000-00004FC00000}"/>
    <cellStyle name="Normal 75 5 2 3 4" xfId="49181" xr:uid="{00000000-0005-0000-0000-000050C00000}"/>
    <cellStyle name="Normal 75 5 2 3_Lcc_inputs" xfId="49182" xr:uid="{00000000-0005-0000-0000-000051C00000}"/>
    <cellStyle name="Normal 75 5 2 4" xfId="49183" xr:uid="{00000000-0005-0000-0000-000052C00000}"/>
    <cellStyle name="Normal 75 5 2 4 2" xfId="49184" xr:uid="{00000000-0005-0000-0000-000053C00000}"/>
    <cellStyle name="Normal 75 5 2 4 2 2" xfId="49185" xr:uid="{00000000-0005-0000-0000-000054C00000}"/>
    <cellStyle name="Normal 75 5 2 4 3" xfId="49186" xr:uid="{00000000-0005-0000-0000-000055C00000}"/>
    <cellStyle name="Normal 75 5 2 5" xfId="49187" xr:uid="{00000000-0005-0000-0000-000056C00000}"/>
    <cellStyle name="Normal 75 5 2 5 2" xfId="49188" xr:uid="{00000000-0005-0000-0000-000057C00000}"/>
    <cellStyle name="Normal 75 5 2 6" xfId="49189" xr:uid="{00000000-0005-0000-0000-000058C00000}"/>
    <cellStyle name="Normal 75 5 2 7" xfId="49190" xr:uid="{00000000-0005-0000-0000-000059C00000}"/>
    <cellStyle name="Normal 75 5 2 8" xfId="49191" xr:uid="{00000000-0005-0000-0000-00005AC00000}"/>
    <cellStyle name="Normal 75 5 2_Lcc_inputs" xfId="49192" xr:uid="{00000000-0005-0000-0000-00005BC00000}"/>
    <cellStyle name="Normal 75 5 3" xfId="49193" xr:uid="{00000000-0005-0000-0000-00005CC00000}"/>
    <cellStyle name="Normal 75 5 3 2" xfId="49194" xr:uid="{00000000-0005-0000-0000-00005DC00000}"/>
    <cellStyle name="Normal 75 5 3 2 2" xfId="49195" xr:uid="{00000000-0005-0000-0000-00005EC00000}"/>
    <cellStyle name="Normal 75 5 3 2 2 2" xfId="49196" xr:uid="{00000000-0005-0000-0000-00005FC00000}"/>
    <cellStyle name="Normal 75 5 3 2 3" xfId="49197" xr:uid="{00000000-0005-0000-0000-000060C00000}"/>
    <cellStyle name="Normal 75 5 3 3" xfId="49198" xr:uid="{00000000-0005-0000-0000-000061C00000}"/>
    <cellStyle name="Normal 75 5 3 3 2" xfId="49199" xr:uid="{00000000-0005-0000-0000-000062C00000}"/>
    <cellStyle name="Normal 75 5 3 3 2 2" xfId="49200" xr:uid="{00000000-0005-0000-0000-000063C00000}"/>
    <cellStyle name="Normal 75 5 3 3 3" xfId="49201" xr:uid="{00000000-0005-0000-0000-000064C00000}"/>
    <cellStyle name="Normal 75 5 3 4" xfId="49202" xr:uid="{00000000-0005-0000-0000-000065C00000}"/>
    <cellStyle name="Normal 75 5 3 4 2" xfId="49203" xr:uid="{00000000-0005-0000-0000-000066C00000}"/>
    <cellStyle name="Normal 75 5 3 5" xfId="49204" xr:uid="{00000000-0005-0000-0000-000067C00000}"/>
    <cellStyle name="Normal 75 5 3_Lcc_inputs" xfId="49205" xr:uid="{00000000-0005-0000-0000-000068C00000}"/>
    <cellStyle name="Normal 75 5 4" xfId="49206" xr:uid="{00000000-0005-0000-0000-000069C00000}"/>
    <cellStyle name="Normal 75 5 4 2" xfId="49207" xr:uid="{00000000-0005-0000-0000-00006AC00000}"/>
    <cellStyle name="Normal 75 5 4 2 2" xfId="49208" xr:uid="{00000000-0005-0000-0000-00006BC00000}"/>
    <cellStyle name="Normal 75 5 4 2 3" xfId="49209" xr:uid="{00000000-0005-0000-0000-00006CC00000}"/>
    <cellStyle name="Normal 75 5 4 3" xfId="49210" xr:uid="{00000000-0005-0000-0000-00006DC00000}"/>
    <cellStyle name="Normal 75 5 4 4" xfId="49211" xr:uid="{00000000-0005-0000-0000-00006EC00000}"/>
    <cellStyle name="Normal 75 5 4_Lcc_inputs" xfId="49212" xr:uid="{00000000-0005-0000-0000-00006FC00000}"/>
    <cellStyle name="Normal 75 5 5" xfId="49213" xr:uid="{00000000-0005-0000-0000-000070C00000}"/>
    <cellStyle name="Normal 75 5 5 2" xfId="49214" xr:uid="{00000000-0005-0000-0000-000071C00000}"/>
    <cellStyle name="Normal 75 5 5 2 2" xfId="49215" xr:uid="{00000000-0005-0000-0000-000072C00000}"/>
    <cellStyle name="Normal 75 5 5 3" xfId="49216" xr:uid="{00000000-0005-0000-0000-000073C00000}"/>
    <cellStyle name="Normal 75 5 6" xfId="49217" xr:uid="{00000000-0005-0000-0000-000074C00000}"/>
    <cellStyle name="Normal 75 5 6 2" xfId="49218" xr:uid="{00000000-0005-0000-0000-000075C00000}"/>
    <cellStyle name="Normal 75 5 7" xfId="49219" xr:uid="{00000000-0005-0000-0000-000076C00000}"/>
    <cellStyle name="Normal 75 5 8" xfId="49220" xr:uid="{00000000-0005-0000-0000-000077C00000}"/>
    <cellStyle name="Normal 75 5 9" xfId="49221" xr:uid="{00000000-0005-0000-0000-000078C00000}"/>
    <cellStyle name="Normal 75 5_Lcc_inputs" xfId="49222" xr:uid="{00000000-0005-0000-0000-000079C00000}"/>
    <cellStyle name="Normal 75 6" xfId="49223" xr:uid="{00000000-0005-0000-0000-00007AC00000}"/>
    <cellStyle name="Normal 75 6 2" xfId="49224" xr:uid="{00000000-0005-0000-0000-00007BC00000}"/>
    <cellStyle name="Normal 75 6 2 2" xfId="49225" xr:uid="{00000000-0005-0000-0000-00007CC00000}"/>
    <cellStyle name="Normal 75 6 2 2 2" xfId="49226" xr:uid="{00000000-0005-0000-0000-00007DC00000}"/>
    <cellStyle name="Normal 75 6 2 2 2 2" xfId="49227" xr:uid="{00000000-0005-0000-0000-00007EC00000}"/>
    <cellStyle name="Normal 75 6 2 2 2 2 2" xfId="49228" xr:uid="{00000000-0005-0000-0000-00007FC00000}"/>
    <cellStyle name="Normal 75 6 2 2 2 3" xfId="49229" xr:uid="{00000000-0005-0000-0000-000080C00000}"/>
    <cellStyle name="Normal 75 6 2 2 3" xfId="49230" xr:uid="{00000000-0005-0000-0000-000081C00000}"/>
    <cellStyle name="Normal 75 6 2 2 3 2" xfId="49231" xr:uid="{00000000-0005-0000-0000-000082C00000}"/>
    <cellStyle name="Normal 75 6 2 2 3 2 2" xfId="49232" xr:uid="{00000000-0005-0000-0000-000083C00000}"/>
    <cellStyle name="Normal 75 6 2 2 3 3" xfId="49233" xr:uid="{00000000-0005-0000-0000-000084C00000}"/>
    <cellStyle name="Normal 75 6 2 2 4" xfId="49234" xr:uid="{00000000-0005-0000-0000-000085C00000}"/>
    <cellStyle name="Normal 75 6 2 2 4 2" xfId="49235" xr:uid="{00000000-0005-0000-0000-000086C00000}"/>
    <cellStyle name="Normal 75 6 2 2 5" xfId="49236" xr:uid="{00000000-0005-0000-0000-000087C00000}"/>
    <cellStyle name="Normal 75 6 2 2_Lcc_inputs" xfId="49237" xr:uid="{00000000-0005-0000-0000-000088C00000}"/>
    <cellStyle name="Normal 75 6 2 3" xfId="49238" xr:uid="{00000000-0005-0000-0000-000089C00000}"/>
    <cellStyle name="Normal 75 6 2 3 2" xfId="49239" xr:uid="{00000000-0005-0000-0000-00008AC00000}"/>
    <cellStyle name="Normal 75 6 2 3 2 2" xfId="49240" xr:uid="{00000000-0005-0000-0000-00008BC00000}"/>
    <cellStyle name="Normal 75 6 2 3 2 3" xfId="49241" xr:uid="{00000000-0005-0000-0000-00008CC00000}"/>
    <cellStyle name="Normal 75 6 2 3 3" xfId="49242" xr:uid="{00000000-0005-0000-0000-00008DC00000}"/>
    <cellStyle name="Normal 75 6 2 3 4" xfId="49243" xr:uid="{00000000-0005-0000-0000-00008EC00000}"/>
    <cellStyle name="Normal 75 6 2 3_Lcc_inputs" xfId="49244" xr:uid="{00000000-0005-0000-0000-00008FC00000}"/>
    <cellStyle name="Normal 75 6 2 4" xfId="49245" xr:uid="{00000000-0005-0000-0000-000090C00000}"/>
    <cellStyle name="Normal 75 6 2 4 2" xfId="49246" xr:uid="{00000000-0005-0000-0000-000091C00000}"/>
    <cellStyle name="Normal 75 6 2 4 2 2" xfId="49247" xr:uid="{00000000-0005-0000-0000-000092C00000}"/>
    <cellStyle name="Normal 75 6 2 4 3" xfId="49248" xr:uid="{00000000-0005-0000-0000-000093C00000}"/>
    <cellStyle name="Normal 75 6 2 5" xfId="49249" xr:uid="{00000000-0005-0000-0000-000094C00000}"/>
    <cellStyle name="Normal 75 6 2 5 2" xfId="49250" xr:uid="{00000000-0005-0000-0000-000095C00000}"/>
    <cellStyle name="Normal 75 6 2 6" xfId="49251" xr:uid="{00000000-0005-0000-0000-000096C00000}"/>
    <cellStyle name="Normal 75 6 2 7" xfId="49252" xr:uid="{00000000-0005-0000-0000-000097C00000}"/>
    <cellStyle name="Normal 75 6 2 8" xfId="49253" xr:uid="{00000000-0005-0000-0000-000098C00000}"/>
    <cellStyle name="Normal 75 6 2_Lcc_inputs" xfId="49254" xr:uid="{00000000-0005-0000-0000-000099C00000}"/>
    <cellStyle name="Normal 75 6 3" xfId="49255" xr:uid="{00000000-0005-0000-0000-00009AC00000}"/>
    <cellStyle name="Normal 75 6 3 2" xfId="49256" xr:uid="{00000000-0005-0000-0000-00009BC00000}"/>
    <cellStyle name="Normal 75 6 3 2 2" xfId="49257" xr:uid="{00000000-0005-0000-0000-00009CC00000}"/>
    <cellStyle name="Normal 75 6 3 2 2 2" xfId="49258" xr:uid="{00000000-0005-0000-0000-00009DC00000}"/>
    <cellStyle name="Normal 75 6 3 2 3" xfId="49259" xr:uid="{00000000-0005-0000-0000-00009EC00000}"/>
    <cellStyle name="Normal 75 6 3 3" xfId="49260" xr:uid="{00000000-0005-0000-0000-00009FC00000}"/>
    <cellStyle name="Normal 75 6 3 3 2" xfId="49261" xr:uid="{00000000-0005-0000-0000-0000A0C00000}"/>
    <cellStyle name="Normal 75 6 3 3 2 2" xfId="49262" xr:uid="{00000000-0005-0000-0000-0000A1C00000}"/>
    <cellStyle name="Normal 75 6 3 3 3" xfId="49263" xr:uid="{00000000-0005-0000-0000-0000A2C00000}"/>
    <cellStyle name="Normal 75 6 3 4" xfId="49264" xr:uid="{00000000-0005-0000-0000-0000A3C00000}"/>
    <cellStyle name="Normal 75 6 3 4 2" xfId="49265" xr:uid="{00000000-0005-0000-0000-0000A4C00000}"/>
    <cellStyle name="Normal 75 6 3 5" xfId="49266" xr:uid="{00000000-0005-0000-0000-0000A5C00000}"/>
    <cellStyle name="Normal 75 6 3_Lcc_inputs" xfId="49267" xr:uid="{00000000-0005-0000-0000-0000A6C00000}"/>
    <cellStyle name="Normal 75 6 4" xfId="49268" xr:uid="{00000000-0005-0000-0000-0000A7C00000}"/>
    <cellStyle name="Normal 75 6 4 2" xfId="49269" xr:uid="{00000000-0005-0000-0000-0000A8C00000}"/>
    <cellStyle name="Normal 75 6 4 2 2" xfId="49270" xr:uid="{00000000-0005-0000-0000-0000A9C00000}"/>
    <cellStyle name="Normal 75 6 4 2 3" xfId="49271" xr:uid="{00000000-0005-0000-0000-0000AAC00000}"/>
    <cellStyle name="Normal 75 6 4 3" xfId="49272" xr:uid="{00000000-0005-0000-0000-0000ABC00000}"/>
    <cellStyle name="Normal 75 6 4 4" xfId="49273" xr:uid="{00000000-0005-0000-0000-0000ACC00000}"/>
    <cellStyle name="Normal 75 6 4_Lcc_inputs" xfId="49274" xr:uid="{00000000-0005-0000-0000-0000ADC00000}"/>
    <cellStyle name="Normal 75 6 5" xfId="49275" xr:uid="{00000000-0005-0000-0000-0000AEC00000}"/>
    <cellStyle name="Normal 75 6 5 2" xfId="49276" xr:uid="{00000000-0005-0000-0000-0000AFC00000}"/>
    <cellStyle name="Normal 75 6 5 2 2" xfId="49277" xr:uid="{00000000-0005-0000-0000-0000B0C00000}"/>
    <cellStyle name="Normal 75 6 5 3" xfId="49278" xr:uid="{00000000-0005-0000-0000-0000B1C00000}"/>
    <cellStyle name="Normal 75 6 6" xfId="49279" xr:uid="{00000000-0005-0000-0000-0000B2C00000}"/>
    <cellStyle name="Normal 75 6 6 2" xfId="49280" xr:uid="{00000000-0005-0000-0000-0000B3C00000}"/>
    <cellStyle name="Normal 75 6 7" xfId="49281" xr:uid="{00000000-0005-0000-0000-0000B4C00000}"/>
    <cellStyle name="Normal 75 6 8" xfId="49282" xr:uid="{00000000-0005-0000-0000-0000B5C00000}"/>
    <cellStyle name="Normal 75 6 9" xfId="49283" xr:uid="{00000000-0005-0000-0000-0000B6C00000}"/>
    <cellStyle name="Normal 75 6_Lcc_inputs" xfId="49284" xr:uid="{00000000-0005-0000-0000-0000B7C00000}"/>
    <cellStyle name="Normal 75 7" xfId="49285" xr:uid="{00000000-0005-0000-0000-0000B8C00000}"/>
    <cellStyle name="Normal 75 7 2" xfId="49286" xr:uid="{00000000-0005-0000-0000-0000B9C00000}"/>
    <cellStyle name="Normal 75 7 2 2" xfId="49287" xr:uid="{00000000-0005-0000-0000-0000BAC00000}"/>
    <cellStyle name="Normal 75 7 2 2 2" xfId="49288" xr:uid="{00000000-0005-0000-0000-0000BBC00000}"/>
    <cellStyle name="Normal 75 7 2 2 2 2" xfId="49289" xr:uid="{00000000-0005-0000-0000-0000BCC00000}"/>
    <cellStyle name="Normal 75 7 2 2 2 2 2" xfId="49290" xr:uid="{00000000-0005-0000-0000-0000BDC00000}"/>
    <cellStyle name="Normal 75 7 2 2 2 3" xfId="49291" xr:uid="{00000000-0005-0000-0000-0000BEC00000}"/>
    <cellStyle name="Normal 75 7 2 2 3" xfId="49292" xr:uid="{00000000-0005-0000-0000-0000BFC00000}"/>
    <cellStyle name="Normal 75 7 2 2 3 2" xfId="49293" xr:uid="{00000000-0005-0000-0000-0000C0C00000}"/>
    <cellStyle name="Normal 75 7 2 2 3 2 2" xfId="49294" xr:uid="{00000000-0005-0000-0000-0000C1C00000}"/>
    <cellStyle name="Normal 75 7 2 2 3 3" xfId="49295" xr:uid="{00000000-0005-0000-0000-0000C2C00000}"/>
    <cellStyle name="Normal 75 7 2 2 4" xfId="49296" xr:uid="{00000000-0005-0000-0000-0000C3C00000}"/>
    <cellStyle name="Normal 75 7 2 2 4 2" xfId="49297" xr:uid="{00000000-0005-0000-0000-0000C4C00000}"/>
    <cellStyle name="Normal 75 7 2 2 5" xfId="49298" xr:uid="{00000000-0005-0000-0000-0000C5C00000}"/>
    <cellStyle name="Normal 75 7 2 2_Lcc_inputs" xfId="49299" xr:uid="{00000000-0005-0000-0000-0000C6C00000}"/>
    <cellStyle name="Normal 75 7 2 3" xfId="49300" xr:uid="{00000000-0005-0000-0000-0000C7C00000}"/>
    <cellStyle name="Normal 75 7 2 3 2" xfId="49301" xr:uid="{00000000-0005-0000-0000-0000C8C00000}"/>
    <cellStyle name="Normal 75 7 2 3 2 2" xfId="49302" xr:uid="{00000000-0005-0000-0000-0000C9C00000}"/>
    <cellStyle name="Normal 75 7 2 3 2 3" xfId="49303" xr:uid="{00000000-0005-0000-0000-0000CAC00000}"/>
    <cellStyle name="Normal 75 7 2 3 3" xfId="49304" xr:uid="{00000000-0005-0000-0000-0000CBC00000}"/>
    <cellStyle name="Normal 75 7 2 3 4" xfId="49305" xr:uid="{00000000-0005-0000-0000-0000CCC00000}"/>
    <cellStyle name="Normal 75 7 2 3_Lcc_inputs" xfId="49306" xr:uid="{00000000-0005-0000-0000-0000CDC00000}"/>
    <cellStyle name="Normal 75 7 2 4" xfId="49307" xr:uid="{00000000-0005-0000-0000-0000CEC00000}"/>
    <cellStyle name="Normal 75 7 2 4 2" xfId="49308" xr:uid="{00000000-0005-0000-0000-0000CFC00000}"/>
    <cellStyle name="Normal 75 7 2 4 2 2" xfId="49309" xr:uid="{00000000-0005-0000-0000-0000D0C00000}"/>
    <cellStyle name="Normal 75 7 2 4 3" xfId="49310" xr:uid="{00000000-0005-0000-0000-0000D1C00000}"/>
    <cellStyle name="Normal 75 7 2 5" xfId="49311" xr:uid="{00000000-0005-0000-0000-0000D2C00000}"/>
    <cellStyle name="Normal 75 7 2 5 2" xfId="49312" xr:uid="{00000000-0005-0000-0000-0000D3C00000}"/>
    <cellStyle name="Normal 75 7 2 6" xfId="49313" xr:uid="{00000000-0005-0000-0000-0000D4C00000}"/>
    <cellStyle name="Normal 75 7 2 7" xfId="49314" xr:uid="{00000000-0005-0000-0000-0000D5C00000}"/>
    <cellStyle name="Normal 75 7 2 8" xfId="49315" xr:uid="{00000000-0005-0000-0000-0000D6C00000}"/>
    <cellStyle name="Normal 75 7 2_Lcc_inputs" xfId="49316" xr:uid="{00000000-0005-0000-0000-0000D7C00000}"/>
    <cellStyle name="Normal 75 7 3" xfId="49317" xr:uid="{00000000-0005-0000-0000-0000D8C00000}"/>
    <cellStyle name="Normal 75 7 3 2" xfId="49318" xr:uid="{00000000-0005-0000-0000-0000D9C00000}"/>
    <cellStyle name="Normal 75 7 3 2 2" xfId="49319" xr:uid="{00000000-0005-0000-0000-0000DAC00000}"/>
    <cellStyle name="Normal 75 7 3 2 2 2" xfId="49320" xr:uid="{00000000-0005-0000-0000-0000DBC00000}"/>
    <cellStyle name="Normal 75 7 3 2 3" xfId="49321" xr:uid="{00000000-0005-0000-0000-0000DCC00000}"/>
    <cellStyle name="Normal 75 7 3 3" xfId="49322" xr:uid="{00000000-0005-0000-0000-0000DDC00000}"/>
    <cellStyle name="Normal 75 7 3 3 2" xfId="49323" xr:uid="{00000000-0005-0000-0000-0000DEC00000}"/>
    <cellStyle name="Normal 75 7 3 3 2 2" xfId="49324" xr:uid="{00000000-0005-0000-0000-0000DFC00000}"/>
    <cellStyle name="Normal 75 7 3 3 3" xfId="49325" xr:uid="{00000000-0005-0000-0000-0000E0C00000}"/>
    <cellStyle name="Normal 75 7 3 4" xfId="49326" xr:uid="{00000000-0005-0000-0000-0000E1C00000}"/>
    <cellStyle name="Normal 75 7 3 4 2" xfId="49327" xr:uid="{00000000-0005-0000-0000-0000E2C00000}"/>
    <cellStyle name="Normal 75 7 3 5" xfId="49328" xr:uid="{00000000-0005-0000-0000-0000E3C00000}"/>
    <cellStyle name="Normal 75 7 3_Lcc_inputs" xfId="49329" xr:uid="{00000000-0005-0000-0000-0000E4C00000}"/>
    <cellStyle name="Normal 75 7 4" xfId="49330" xr:uid="{00000000-0005-0000-0000-0000E5C00000}"/>
    <cellStyle name="Normal 75 7 4 2" xfId="49331" xr:uid="{00000000-0005-0000-0000-0000E6C00000}"/>
    <cellStyle name="Normal 75 7 4 2 2" xfId="49332" xr:uid="{00000000-0005-0000-0000-0000E7C00000}"/>
    <cellStyle name="Normal 75 7 4 2 3" xfId="49333" xr:uid="{00000000-0005-0000-0000-0000E8C00000}"/>
    <cellStyle name="Normal 75 7 4 3" xfId="49334" xr:uid="{00000000-0005-0000-0000-0000E9C00000}"/>
    <cellStyle name="Normal 75 7 4 4" xfId="49335" xr:uid="{00000000-0005-0000-0000-0000EAC00000}"/>
    <cellStyle name="Normal 75 7 4_Lcc_inputs" xfId="49336" xr:uid="{00000000-0005-0000-0000-0000EBC00000}"/>
    <cellStyle name="Normal 75 7 5" xfId="49337" xr:uid="{00000000-0005-0000-0000-0000ECC00000}"/>
    <cellStyle name="Normal 75 7 5 2" xfId="49338" xr:uid="{00000000-0005-0000-0000-0000EDC00000}"/>
    <cellStyle name="Normal 75 7 5 2 2" xfId="49339" xr:uid="{00000000-0005-0000-0000-0000EEC00000}"/>
    <cellStyle name="Normal 75 7 5 3" xfId="49340" xr:uid="{00000000-0005-0000-0000-0000EFC00000}"/>
    <cellStyle name="Normal 75 7 6" xfId="49341" xr:uid="{00000000-0005-0000-0000-0000F0C00000}"/>
    <cellStyle name="Normal 75 7 6 2" xfId="49342" xr:uid="{00000000-0005-0000-0000-0000F1C00000}"/>
    <cellStyle name="Normal 75 7 7" xfId="49343" xr:uid="{00000000-0005-0000-0000-0000F2C00000}"/>
    <cellStyle name="Normal 75 7 8" xfId="49344" xr:uid="{00000000-0005-0000-0000-0000F3C00000}"/>
    <cellStyle name="Normal 75 7 9" xfId="49345" xr:uid="{00000000-0005-0000-0000-0000F4C00000}"/>
    <cellStyle name="Normal 75 7_Lcc_inputs" xfId="49346" xr:uid="{00000000-0005-0000-0000-0000F5C00000}"/>
    <cellStyle name="Normal 75 8" xfId="49347" xr:uid="{00000000-0005-0000-0000-0000F6C00000}"/>
    <cellStyle name="Normal 75 8 2" xfId="49348" xr:uid="{00000000-0005-0000-0000-0000F7C00000}"/>
    <cellStyle name="Normal 75 8 2 2" xfId="49349" xr:uid="{00000000-0005-0000-0000-0000F8C00000}"/>
    <cellStyle name="Normal 75 8 2 2 2" xfId="49350" xr:uid="{00000000-0005-0000-0000-0000F9C00000}"/>
    <cellStyle name="Normal 75 8 2 2 2 2" xfId="49351" xr:uid="{00000000-0005-0000-0000-0000FAC00000}"/>
    <cellStyle name="Normal 75 8 2 2 3" xfId="49352" xr:uid="{00000000-0005-0000-0000-0000FBC00000}"/>
    <cellStyle name="Normal 75 8 2 3" xfId="49353" xr:uid="{00000000-0005-0000-0000-0000FCC00000}"/>
    <cellStyle name="Normal 75 8 2 3 2" xfId="49354" xr:uid="{00000000-0005-0000-0000-0000FDC00000}"/>
    <cellStyle name="Normal 75 8 2 3 2 2" xfId="49355" xr:uid="{00000000-0005-0000-0000-0000FEC00000}"/>
    <cellStyle name="Normal 75 8 2 3 3" xfId="49356" xr:uid="{00000000-0005-0000-0000-0000FFC00000}"/>
    <cellStyle name="Normal 75 8 2 4" xfId="49357" xr:uid="{00000000-0005-0000-0000-000000C10000}"/>
    <cellStyle name="Normal 75 8 2 4 2" xfId="49358" xr:uid="{00000000-0005-0000-0000-000001C10000}"/>
    <cellStyle name="Normal 75 8 2 5" xfId="49359" xr:uid="{00000000-0005-0000-0000-000002C10000}"/>
    <cellStyle name="Normal 75 8 2_Lcc_inputs" xfId="49360" xr:uid="{00000000-0005-0000-0000-000003C10000}"/>
    <cellStyle name="Normal 75 8 3" xfId="49361" xr:uid="{00000000-0005-0000-0000-000004C10000}"/>
    <cellStyle name="Normal 75 8 3 2" xfId="49362" xr:uid="{00000000-0005-0000-0000-000005C10000}"/>
    <cellStyle name="Normal 75 8 3 2 2" xfId="49363" xr:uid="{00000000-0005-0000-0000-000006C10000}"/>
    <cellStyle name="Normal 75 8 3 2 3" xfId="49364" xr:uid="{00000000-0005-0000-0000-000007C10000}"/>
    <cellStyle name="Normal 75 8 3 3" xfId="49365" xr:uid="{00000000-0005-0000-0000-000008C10000}"/>
    <cellStyle name="Normal 75 8 3 4" xfId="49366" xr:uid="{00000000-0005-0000-0000-000009C10000}"/>
    <cellStyle name="Normal 75 8 3_Lcc_inputs" xfId="49367" xr:uid="{00000000-0005-0000-0000-00000AC10000}"/>
    <cellStyle name="Normal 75 8 4" xfId="49368" xr:uid="{00000000-0005-0000-0000-00000BC10000}"/>
    <cellStyle name="Normal 75 8 4 2" xfId="49369" xr:uid="{00000000-0005-0000-0000-00000CC10000}"/>
    <cellStyle name="Normal 75 8 4 2 2" xfId="49370" xr:uid="{00000000-0005-0000-0000-00000DC10000}"/>
    <cellStyle name="Normal 75 8 4 3" xfId="49371" xr:uid="{00000000-0005-0000-0000-00000EC10000}"/>
    <cellStyle name="Normal 75 8 5" xfId="49372" xr:uid="{00000000-0005-0000-0000-00000FC10000}"/>
    <cellStyle name="Normal 75 8 5 2" xfId="49373" xr:uid="{00000000-0005-0000-0000-000010C10000}"/>
    <cellStyle name="Normal 75 8 6" xfId="49374" xr:uid="{00000000-0005-0000-0000-000011C10000}"/>
    <cellStyle name="Normal 75 8 7" xfId="49375" xr:uid="{00000000-0005-0000-0000-000012C10000}"/>
    <cellStyle name="Normal 75 8 8" xfId="49376" xr:uid="{00000000-0005-0000-0000-000013C10000}"/>
    <cellStyle name="Normal 75 8_Lcc_inputs" xfId="49377" xr:uid="{00000000-0005-0000-0000-000014C10000}"/>
    <cellStyle name="Normal 75 9" xfId="49378" xr:uid="{00000000-0005-0000-0000-000015C10000}"/>
    <cellStyle name="Normal 75 9 2" xfId="49379" xr:uid="{00000000-0005-0000-0000-000016C10000}"/>
    <cellStyle name="Normal 75 9 2 2" xfId="49380" xr:uid="{00000000-0005-0000-0000-000017C10000}"/>
    <cellStyle name="Normal 75 9 2 2 2" xfId="49381" xr:uid="{00000000-0005-0000-0000-000018C10000}"/>
    <cellStyle name="Normal 75 9 2 2 2 2" xfId="49382" xr:uid="{00000000-0005-0000-0000-000019C10000}"/>
    <cellStyle name="Normal 75 9 2 2 3" xfId="49383" xr:uid="{00000000-0005-0000-0000-00001AC10000}"/>
    <cellStyle name="Normal 75 9 2 3" xfId="49384" xr:uid="{00000000-0005-0000-0000-00001BC10000}"/>
    <cellStyle name="Normal 75 9 2 3 2" xfId="49385" xr:uid="{00000000-0005-0000-0000-00001CC10000}"/>
    <cellStyle name="Normal 75 9 2 3 2 2" xfId="49386" xr:uid="{00000000-0005-0000-0000-00001DC10000}"/>
    <cellStyle name="Normal 75 9 2 3 3" xfId="49387" xr:uid="{00000000-0005-0000-0000-00001EC10000}"/>
    <cellStyle name="Normal 75 9 2 4" xfId="49388" xr:uid="{00000000-0005-0000-0000-00001FC10000}"/>
    <cellStyle name="Normal 75 9 2 4 2" xfId="49389" xr:uid="{00000000-0005-0000-0000-000020C10000}"/>
    <cellStyle name="Normal 75 9 2 5" xfId="49390" xr:uid="{00000000-0005-0000-0000-000021C10000}"/>
    <cellStyle name="Normal 75 9 2_Lcc_inputs" xfId="49391" xr:uid="{00000000-0005-0000-0000-000022C10000}"/>
    <cellStyle name="Normal 75 9 3" xfId="49392" xr:uid="{00000000-0005-0000-0000-000023C10000}"/>
    <cellStyle name="Normal 75 9 3 2" xfId="49393" xr:uid="{00000000-0005-0000-0000-000024C10000}"/>
    <cellStyle name="Normal 75 9 3 2 2" xfId="49394" xr:uid="{00000000-0005-0000-0000-000025C10000}"/>
    <cellStyle name="Normal 75 9 3 2 3" xfId="49395" xr:uid="{00000000-0005-0000-0000-000026C10000}"/>
    <cellStyle name="Normal 75 9 3 3" xfId="49396" xr:uid="{00000000-0005-0000-0000-000027C10000}"/>
    <cellStyle name="Normal 75 9 3 4" xfId="49397" xr:uid="{00000000-0005-0000-0000-000028C10000}"/>
    <cellStyle name="Normal 75 9 3_Lcc_inputs" xfId="49398" xr:uid="{00000000-0005-0000-0000-000029C10000}"/>
    <cellStyle name="Normal 75 9 4" xfId="49399" xr:uid="{00000000-0005-0000-0000-00002AC10000}"/>
    <cellStyle name="Normal 75 9 4 2" xfId="49400" xr:uid="{00000000-0005-0000-0000-00002BC10000}"/>
    <cellStyle name="Normal 75 9 4 2 2" xfId="49401" xr:uid="{00000000-0005-0000-0000-00002CC10000}"/>
    <cellStyle name="Normal 75 9 4 3" xfId="49402" xr:uid="{00000000-0005-0000-0000-00002DC10000}"/>
    <cellStyle name="Normal 75 9 5" xfId="49403" xr:uid="{00000000-0005-0000-0000-00002EC10000}"/>
    <cellStyle name="Normal 75 9 5 2" xfId="49404" xr:uid="{00000000-0005-0000-0000-00002FC10000}"/>
    <cellStyle name="Normal 75 9 6" xfId="49405" xr:uid="{00000000-0005-0000-0000-000030C10000}"/>
    <cellStyle name="Normal 75 9 7" xfId="49406" xr:uid="{00000000-0005-0000-0000-000031C10000}"/>
    <cellStyle name="Normal 75 9 8" xfId="49407" xr:uid="{00000000-0005-0000-0000-000032C10000}"/>
    <cellStyle name="Normal 75 9_Lcc_inputs" xfId="49408" xr:uid="{00000000-0005-0000-0000-000033C10000}"/>
    <cellStyle name="Normal 75_Lcc_inputs" xfId="49409" xr:uid="{00000000-0005-0000-0000-000034C10000}"/>
    <cellStyle name="Normal 76" xfId="49410" xr:uid="{00000000-0005-0000-0000-000035C10000}"/>
    <cellStyle name="Normal 76 10" xfId="49411" xr:uid="{00000000-0005-0000-0000-000036C10000}"/>
    <cellStyle name="Normal 76 10 2" xfId="49412" xr:uid="{00000000-0005-0000-0000-000037C10000}"/>
    <cellStyle name="Normal 76 10 2 2" xfId="49413" xr:uid="{00000000-0005-0000-0000-000038C10000}"/>
    <cellStyle name="Normal 76 10 2 2 2" xfId="49414" xr:uid="{00000000-0005-0000-0000-000039C10000}"/>
    <cellStyle name="Normal 76 10 2 2 3" xfId="49415" xr:uid="{00000000-0005-0000-0000-00003AC10000}"/>
    <cellStyle name="Normal 76 10 2 3" xfId="49416" xr:uid="{00000000-0005-0000-0000-00003BC10000}"/>
    <cellStyle name="Normal 76 10 2 4" xfId="49417" xr:uid="{00000000-0005-0000-0000-00003CC10000}"/>
    <cellStyle name="Normal 76 10 2_Lcc_inputs" xfId="49418" xr:uid="{00000000-0005-0000-0000-00003DC10000}"/>
    <cellStyle name="Normal 76 10 3" xfId="49419" xr:uid="{00000000-0005-0000-0000-00003EC10000}"/>
    <cellStyle name="Normal 76 10 3 2" xfId="49420" xr:uid="{00000000-0005-0000-0000-00003FC10000}"/>
    <cellStyle name="Normal 76 10 3 2 2" xfId="49421" xr:uid="{00000000-0005-0000-0000-000040C10000}"/>
    <cellStyle name="Normal 76 10 3 3" xfId="49422" xr:uid="{00000000-0005-0000-0000-000041C10000}"/>
    <cellStyle name="Normal 76 10 4" xfId="49423" xr:uid="{00000000-0005-0000-0000-000042C10000}"/>
    <cellStyle name="Normal 76 10 4 2" xfId="49424" xr:uid="{00000000-0005-0000-0000-000043C10000}"/>
    <cellStyle name="Normal 76 10 5" xfId="49425" xr:uid="{00000000-0005-0000-0000-000044C10000}"/>
    <cellStyle name="Normal 76 10 6" xfId="49426" xr:uid="{00000000-0005-0000-0000-000045C10000}"/>
    <cellStyle name="Normal 76 10 7" xfId="49427" xr:uid="{00000000-0005-0000-0000-000046C10000}"/>
    <cellStyle name="Normal 76 10_Lcc_inputs" xfId="49428" xr:uid="{00000000-0005-0000-0000-000047C10000}"/>
    <cellStyle name="Normal 76 11" xfId="49429" xr:uid="{00000000-0005-0000-0000-000048C10000}"/>
    <cellStyle name="Normal 76 11 2" xfId="49430" xr:uid="{00000000-0005-0000-0000-000049C10000}"/>
    <cellStyle name="Normal 76 11 2 2" xfId="49431" xr:uid="{00000000-0005-0000-0000-00004AC10000}"/>
    <cellStyle name="Normal 76 11 2 3" xfId="49432" xr:uid="{00000000-0005-0000-0000-00004BC10000}"/>
    <cellStyle name="Normal 76 11 3" xfId="49433" xr:uid="{00000000-0005-0000-0000-00004CC10000}"/>
    <cellStyle name="Normal 76 11 3 2" xfId="49434" xr:uid="{00000000-0005-0000-0000-00004DC10000}"/>
    <cellStyle name="Normal 76 11 4" xfId="49435" xr:uid="{00000000-0005-0000-0000-00004EC10000}"/>
    <cellStyle name="Normal 76 11 5" xfId="49436" xr:uid="{00000000-0005-0000-0000-00004FC10000}"/>
    <cellStyle name="Normal 76 11_Lcc_inputs" xfId="49437" xr:uid="{00000000-0005-0000-0000-000050C10000}"/>
    <cellStyle name="Normal 76 12" xfId="49438" xr:uid="{00000000-0005-0000-0000-000051C10000}"/>
    <cellStyle name="Normal 76 12 2" xfId="49439" xr:uid="{00000000-0005-0000-0000-000052C10000}"/>
    <cellStyle name="Normal 76 12 2 2" xfId="49440" xr:uid="{00000000-0005-0000-0000-000053C10000}"/>
    <cellStyle name="Normal 76 12 2 3" xfId="49441" xr:uid="{00000000-0005-0000-0000-000054C10000}"/>
    <cellStyle name="Normal 76 12 3" xfId="49442" xr:uid="{00000000-0005-0000-0000-000055C10000}"/>
    <cellStyle name="Normal 76 12 4" xfId="49443" xr:uid="{00000000-0005-0000-0000-000056C10000}"/>
    <cellStyle name="Normal 76 12_Lcc_inputs" xfId="49444" xr:uid="{00000000-0005-0000-0000-000057C10000}"/>
    <cellStyle name="Normal 76 13" xfId="49445" xr:uid="{00000000-0005-0000-0000-000058C10000}"/>
    <cellStyle name="Normal 76 13 2" xfId="49446" xr:uid="{00000000-0005-0000-0000-000059C10000}"/>
    <cellStyle name="Normal 76 13 3" xfId="49447" xr:uid="{00000000-0005-0000-0000-00005AC10000}"/>
    <cellStyle name="Normal 76 14" xfId="49448" xr:uid="{00000000-0005-0000-0000-00005BC10000}"/>
    <cellStyle name="Normal 76 14 2" xfId="49449" xr:uid="{00000000-0005-0000-0000-00005CC10000}"/>
    <cellStyle name="Normal 76 15" xfId="49450" xr:uid="{00000000-0005-0000-0000-00005DC10000}"/>
    <cellStyle name="Normal 76 16" xfId="49451" xr:uid="{00000000-0005-0000-0000-00005EC10000}"/>
    <cellStyle name="Normal 76 2" xfId="49452" xr:uid="{00000000-0005-0000-0000-00005FC10000}"/>
    <cellStyle name="Normal 76 2 10" xfId="49453" xr:uid="{00000000-0005-0000-0000-000060C10000}"/>
    <cellStyle name="Normal 76 2 2" xfId="49454" xr:uid="{00000000-0005-0000-0000-000061C10000}"/>
    <cellStyle name="Normal 76 2 2 2" xfId="49455" xr:uid="{00000000-0005-0000-0000-000062C10000}"/>
    <cellStyle name="Normal 76 2 2 2 2" xfId="49456" xr:uid="{00000000-0005-0000-0000-000063C10000}"/>
    <cellStyle name="Normal 76 2 2 2 2 2" xfId="49457" xr:uid="{00000000-0005-0000-0000-000064C10000}"/>
    <cellStyle name="Normal 76 2 2 2 2 2 2" xfId="49458" xr:uid="{00000000-0005-0000-0000-000065C10000}"/>
    <cellStyle name="Normal 76 2 2 2 2 3" xfId="49459" xr:uid="{00000000-0005-0000-0000-000066C10000}"/>
    <cellStyle name="Normal 76 2 2 2 3" xfId="49460" xr:uid="{00000000-0005-0000-0000-000067C10000}"/>
    <cellStyle name="Normal 76 2 2 2 3 2" xfId="49461" xr:uid="{00000000-0005-0000-0000-000068C10000}"/>
    <cellStyle name="Normal 76 2 2 2 3 2 2" xfId="49462" xr:uid="{00000000-0005-0000-0000-000069C10000}"/>
    <cellStyle name="Normal 76 2 2 2 3 3" xfId="49463" xr:uid="{00000000-0005-0000-0000-00006AC10000}"/>
    <cellStyle name="Normal 76 2 2 2 4" xfId="49464" xr:uid="{00000000-0005-0000-0000-00006BC10000}"/>
    <cellStyle name="Normal 76 2 2 2 4 2" xfId="49465" xr:uid="{00000000-0005-0000-0000-00006CC10000}"/>
    <cellStyle name="Normal 76 2 2 2 5" xfId="49466" xr:uid="{00000000-0005-0000-0000-00006DC10000}"/>
    <cellStyle name="Normal 76 2 2 2_Lcc_inputs" xfId="49467" xr:uid="{00000000-0005-0000-0000-00006EC10000}"/>
    <cellStyle name="Normal 76 2 2 3" xfId="49468" xr:uid="{00000000-0005-0000-0000-00006FC10000}"/>
    <cellStyle name="Normal 76 2 2 3 2" xfId="49469" xr:uid="{00000000-0005-0000-0000-000070C10000}"/>
    <cellStyle name="Normal 76 2 2 3 2 2" xfId="49470" xr:uid="{00000000-0005-0000-0000-000071C10000}"/>
    <cellStyle name="Normal 76 2 2 3 2 3" xfId="49471" xr:uid="{00000000-0005-0000-0000-000072C10000}"/>
    <cellStyle name="Normal 76 2 2 3 3" xfId="49472" xr:uid="{00000000-0005-0000-0000-000073C10000}"/>
    <cellStyle name="Normal 76 2 2 3 4" xfId="49473" xr:uid="{00000000-0005-0000-0000-000074C10000}"/>
    <cellStyle name="Normal 76 2 2 3_Lcc_inputs" xfId="49474" xr:uid="{00000000-0005-0000-0000-000075C10000}"/>
    <cellStyle name="Normal 76 2 2 4" xfId="49475" xr:uid="{00000000-0005-0000-0000-000076C10000}"/>
    <cellStyle name="Normal 76 2 2 4 2" xfId="49476" xr:uid="{00000000-0005-0000-0000-000077C10000}"/>
    <cellStyle name="Normal 76 2 2 4 2 2" xfId="49477" xr:uid="{00000000-0005-0000-0000-000078C10000}"/>
    <cellStyle name="Normal 76 2 2 4 3" xfId="49478" xr:uid="{00000000-0005-0000-0000-000079C10000}"/>
    <cellStyle name="Normal 76 2 2 5" xfId="49479" xr:uid="{00000000-0005-0000-0000-00007AC10000}"/>
    <cellStyle name="Normal 76 2 2 5 2" xfId="49480" xr:uid="{00000000-0005-0000-0000-00007BC10000}"/>
    <cellStyle name="Normal 76 2 2 6" xfId="49481" xr:uid="{00000000-0005-0000-0000-00007CC10000}"/>
    <cellStyle name="Normal 76 2 2 7" xfId="49482" xr:uid="{00000000-0005-0000-0000-00007DC10000}"/>
    <cellStyle name="Normal 76 2 2 8" xfId="49483" xr:uid="{00000000-0005-0000-0000-00007EC10000}"/>
    <cellStyle name="Normal 76 2 2_Lcc_inputs" xfId="49484" xr:uid="{00000000-0005-0000-0000-00007FC10000}"/>
    <cellStyle name="Normal 76 2 3" xfId="49485" xr:uid="{00000000-0005-0000-0000-000080C10000}"/>
    <cellStyle name="Normal 76 2 3 2" xfId="49486" xr:uid="{00000000-0005-0000-0000-000081C10000}"/>
    <cellStyle name="Normal 76 2 3 2 2" xfId="49487" xr:uid="{00000000-0005-0000-0000-000082C10000}"/>
    <cellStyle name="Normal 76 2 3 2 2 2" xfId="49488" xr:uid="{00000000-0005-0000-0000-000083C10000}"/>
    <cellStyle name="Normal 76 2 3 2 2 3" xfId="49489" xr:uid="{00000000-0005-0000-0000-000084C10000}"/>
    <cellStyle name="Normal 76 2 3 2 3" xfId="49490" xr:uid="{00000000-0005-0000-0000-000085C10000}"/>
    <cellStyle name="Normal 76 2 3 2 4" xfId="49491" xr:uid="{00000000-0005-0000-0000-000086C10000}"/>
    <cellStyle name="Normal 76 2 3 2_Lcc_inputs" xfId="49492" xr:uid="{00000000-0005-0000-0000-000087C10000}"/>
    <cellStyle name="Normal 76 2 3 3" xfId="49493" xr:uid="{00000000-0005-0000-0000-000088C10000}"/>
    <cellStyle name="Normal 76 2 3 3 2" xfId="49494" xr:uid="{00000000-0005-0000-0000-000089C10000}"/>
    <cellStyle name="Normal 76 2 3 3 2 2" xfId="49495" xr:uid="{00000000-0005-0000-0000-00008AC10000}"/>
    <cellStyle name="Normal 76 2 3 3 3" xfId="49496" xr:uid="{00000000-0005-0000-0000-00008BC10000}"/>
    <cellStyle name="Normal 76 2 3 4" xfId="49497" xr:uid="{00000000-0005-0000-0000-00008CC10000}"/>
    <cellStyle name="Normal 76 2 3 4 2" xfId="49498" xr:uid="{00000000-0005-0000-0000-00008DC10000}"/>
    <cellStyle name="Normal 76 2 3 5" xfId="49499" xr:uid="{00000000-0005-0000-0000-00008EC10000}"/>
    <cellStyle name="Normal 76 2 3 6" xfId="49500" xr:uid="{00000000-0005-0000-0000-00008FC10000}"/>
    <cellStyle name="Normal 76 2 3 7" xfId="49501" xr:uid="{00000000-0005-0000-0000-000090C10000}"/>
    <cellStyle name="Normal 76 2 3_Lcc_inputs" xfId="49502" xr:uid="{00000000-0005-0000-0000-000091C10000}"/>
    <cellStyle name="Normal 76 2 4" xfId="49503" xr:uid="{00000000-0005-0000-0000-000092C10000}"/>
    <cellStyle name="Normal 76 2 4 2" xfId="49504" xr:uid="{00000000-0005-0000-0000-000093C10000}"/>
    <cellStyle name="Normal 76 2 4 2 2" xfId="49505" xr:uid="{00000000-0005-0000-0000-000094C10000}"/>
    <cellStyle name="Normal 76 2 4 2 3" xfId="49506" xr:uid="{00000000-0005-0000-0000-000095C10000}"/>
    <cellStyle name="Normal 76 2 4 3" xfId="49507" xr:uid="{00000000-0005-0000-0000-000096C10000}"/>
    <cellStyle name="Normal 76 2 4 3 2" xfId="49508" xr:uid="{00000000-0005-0000-0000-000097C10000}"/>
    <cellStyle name="Normal 76 2 4 4" xfId="49509" xr:uid="{00000000-0005-0000-0000-000098C10000}"/>
    <cellStyle name="Normal 76 2 4 5" xfId="49510" xr:uid="{00000000-0005-0000-0000-000099C10000}"/>
    <cellStyle name="Normal 76 2 4_Lcc_inputs" xfId="49511" xr:uid="{00000000-0005-0000-0000-00009AC10000}"/>
    <cellStyle name="Normal 76 2 5" xfId="49512" xr:uid="{00000000-0005-0000-0000-00009BC10000}"/>
    <cellStyle name="Normal 76 2 5 2" xfId="49513" xr:uid="{00000000-0005-0000-0000-00009CC10000}"/>
    <cellStyle name="Normal 76 2 5 2 2" xfId="49514" xr:uid="{00000000-0005-0000-0000-00009DC10000}"/>
    <cellStyle name="Normal 76 2 5 2 3" xfId="49515" xr:uid="{00000000-0005-0000-0000-00009EC10000}"/>
    <cellStyle name="Normal 76 2 5 3" xfId="49516" xr:uid="{00000000-0005-0000-0000-00009FC10000}"/>
    <cellStyle name="Normal 76 2 5 3 2" xfId="49517" xr:uid="{00000000-0005-0000-0000-0000A0C10000}"/>
    <cellStyle name="Normal 76 2 5 4" xfId="49518" xr:uid="{00000000-0005-0000-0000-0000A1C10000}"/>
    <cellStyle name="Normal 76 2 5 5" xfId="49519" xr:uid="{00000000-0005-0000-0000-0000A2C10000}"/>
    <cellStyle name="Normal 76 2 5_Lcc_inputs" xfId="49520" xr:uid="{00000000-0005-0000-0000-0000A3C10000}"/>
    <cellStyle name="Normal 76 2 6" xfId="49521" xr:uid="{00000000-0005-0000-0000-0000A4C10000}"/>
    <cellStyle name="Normal 76 2 6 2" xfId="49522" xr:uid="{00000000-0005-0000-0000-0000A5C10000}"/>
    <cellStyle name="Normal 76 2 6 2 2" xfId="49523" xr:uid="{00000000-0005-0000-0000-0000A6C10000}"/>
    <cellStyle name="Normal 76 2 6 3" xfId="49524" xr:uid="{00000000-0005-0000-0000-0000A7C10000}"/>
    <cellStyle name="Normal 76 2 6 4" xfId="49525" xr:uid="{00000000-0005-0000-0000-0000A8C10000}"/>
    <cellStyle name="Normal 76 2 6_Lcc_inputs" xfId="49526" xr:uid="{00000000-0005-0000-0000-0000A9C10000}"/>
    <cellStyle name="Normal 76 2 7" xfId="49527" xr:uid="{00000000-0005-0000-0000-0000AAC10000}"/>
    <cellStyle name="Normal 76 2 7 2" xfId="49528" xr:uid="{00000000-0005-0000-0000-0000ABC10000}"/>
    <cellStyle name="Normal 76 2 7 3" xfId="49529" xr:uid="{00000000-0005-0000-0000-0000ACC10000}"/>
    <cellStyle name="Normal 76 2 8" xfId="49530" xr:uid="{00000000-0005-0000-0000-0000ADC10000}"/>
    <cellStyle name="Normal 76 2 8 2" xfId="49531" xr:uid="{00000000-0005-0000-0000-0000AEC10000}"/>
    <cellStyle name="Normal 76 2 9" xfId="49532" xr:uid="{00000000-0005-0000-0000-0000AFC10000}"/>
    <cellStyle name="Normal 76 2_Lcc_inputs" xfId="49533" xr:uid="{00000000-0005-0000-0000-0000B0C10000}"/>
    <cellStyle name="Normal 76 3" xfId="49534" xr:uid="{00000000-0005-0000-0000-0000B1C10000}"/>
    <cellStyle name="Normal 76 3 2" xfId="49535" xr:uid="{00000000-0005-0000-0000-0000B2C10000}"/>
    <cellStyle name="Normal 76 3 2 2" xfId="49536" xr:uid="{00000000-0005-0000-0000-0000B3C10000}"/>
    <cellStyle name="Normal 76 3 2 2 2" xfId="49537" xr:uid="{00000000-0005-0000-0000-0000B4C10000}"/>
    <cellStyle name="Normal 76 3 2 2 2 2" xfId="49538" xr:uid="{00000000-0005-0000-0000-0000B5C10000}"/>
    <cellStyle name="Normal 76 3 2 2 2 2 2" xfId="49539" xr:uid="{00000000-0005-0000-0000-0000B6C10000}"/>
    <cellStyle name="Normal 76 3 2 2 2 3" xfId="49540" xr:uid="{00000000-0005-0000-0000-0000B7C10000}"/>
    <cellStyle name="Normal 76 3 2 2 3" xfId="49541" xr:uid="{00000000-0005-0000-0000-0000B8C10000}"/>
    <cellStyle name="Normal 76 3 2 2 3 2" xfId="49542" xr:uid="{00000000-0005-0000-0000-0000B9C10000}"/>
    <cellStyle name="Normal 76 3 2 2 3 2 2" xfId="49543" xr:uid="{00000000-0005-0000-0000-0000BAC10000}"/>
    <cellStyle name="Normal 76 3 2 2 3 3" xfId="49544" xr:uid="{00000000-0005-0000-0000-0000BBC10000}"/>
    <cellStyle name="Normal 76 3 2 2 4" xfId="49545" xr:uid="{00000000-0005-0000-0000-0000BCC10000}"/>
    <cellStyle name="Normal 76 3 2 2 4 2" xfId="49546" xr:uid="{00000000-0005-0000-0000-0000BDC10000}"/>
    <cellStyle name="Normal 76 3 2 2 5" xfId="49547" xr:uid="{00000000-0005-0000-0000-0000BEC10000}"/>
    <cellStyle name="Normal 76 3 2 2_Lcc_inputs" xfId="49548" xr:uid="{00000000-0005-0000-0000-0000BFC10000}"/>
    <cellStyle name="Normal 76 3 2 3" xfId="49549" xr:uid="{00000000-0005-0000-0000-0000C0C10000}"/>
    <cellStyle name="Normal 76 3 2 3 2" xfId="49550" xr:uid="{00000000-0005-0000-0000-0000C1C10000}"/>
    <cellStyle name="Normal 76 3 2 3 2 2" xfId="49551" xr:uid="{00000000-0005-0000-0000-0000C2C10000}"/>
    <cellStyle name="Normal 76 3 2 3 2 3" xfId="49552" xr:uid="{00000000-0005-0000-0000-0000C3C10000}"/>
    <cellStyle name="Normal 76 3 2 3 3" xfId="49553" xr:uid="{00000000-0005-0000-0000-0000C4C10000}"/>
    <cellStyle name="Normal 76 3 2 3 4" xfId="49554" xr:uid="{00000000-0005-0000-0000-0000C5C10000}"/>
    <cellStyle name="Normal 76 3 2 3_Lcc_inputs" xfId="49555" xr:uid="{00000000-0005-0000-0000-0000C6C10000}"/>
    <cellStyle name="Normal 76 3 2 4" xfId="49556" xr:uid="{00000000-0005-0000-0000-0000C7C10000}"/>
    <cellStyle name="Normal 76 3 2 4 2" xfId="49557" xr:uid="{00000000-0005-0000-0000-0000C8C10000}"/>
    <cellStyle name="Normal 76 3 2 4 2 2" xfId="49558" xr:uid="{00000000-0005-0000-0000-0000C9C10000}"/>
    <cellStyle name="Normal 76 3 2 4 3" xfId="49559" xr:uid="{00000000-0005-0000-0000-0000CAC10000}"/>
    <cellStyle name="Normal 76 3 2 5" xfId="49560" xr:uid="{00000000-0005-0000-0000-0000CBC10000}"/>
    <cellStyle name="Normal 76 3 2 5 2" xfId="49561" xr:uid="{00000000-0005-0000-0000-0000CCC10000}"/>
    <cellStyle name="Normal 76 3 2 6" xfId="49562" xr:uid="{00000000-0005-0000-0000-0000CDC10000}"/>
    <cellStyle name="Normal 76 3 2 7" xfId="49563" xr:uid="{00000000-0005-0000-0000-0000CEC10000}"/>
    <cellStyle name="Normal 76 3 2 8" xfId="49564" xr:uid="{00000000-0005-0000-0000-0000CFC10000}"/>
    <cellStyle name="Normal 76 3 2_Lcc_inputs" xfId="49565" xr:uid="{00000000-0005-0000-0000-0000D0C10000}"/>
    <cellStyle name="Normal 76 3 3" xfId="49566" xr:uid="{00000000-0005-0000-0000-0000D1C10000}"/>
    <cellStyle name="Normal 76 3 3 2" xfId="49567" xr:uid="{00000000-0005-0000-0000-0000D2C10000}"/>
    <cellStyle name="Normal 76 3 3 2 2" xfId="49568" xr:uid="{00000000-0005-0000-0000-0000D3C10000}"/>
    <cellStyle name="Normal 76 3 3 2 2 2" xfId="49569" xr:uid="{00000000-0005-0000-0000-0000D4C10000}"/>
    <cellStyle name="Normal 76 3 3 2 2 3" xfId="49570" xr:uid="{00000000-0005-0000-0000-0000D5C10000}"/>
    <cellStyle name="Normal 76 3 3 2 3" xfId="49571" xr:uid="{00000000-0005-0000-0000-0000D6C10000}"/>
    <cellStyle name="Normal 76 3 3 2 4" xfId="49572" xr:uid="{00000000-0005-0000-0000-0000D7C10000}"/>
    <cellStyle name="Normal 76 3 3 2_Lcc_inputs" xfId="49573" xr:uid="{00000000-0005-0000-0000-0000D8C10000}"/>
    <cellStyle name="Normal 76 3 3 3" xfId="49574" xr:uid="{00000000-0005-0000-0000-0000D9C10000}"/>
    <cellStyle name="Normal 76 3 3 3 2" xfId="49575" xr:uid="{00000000-0005-0000-0000-0000DAC10000}"/>
    <cellStyle name="Normal 76 3 3 3 2 2" xfId="49576" xr:uid="{00000000-0005-0000-0000-0000DBC10000}"/>
    <cellStyle name="Normal 76 3 3 3 3" xfId="49577" xr:uid="{00000000-0005-0000-0000-0000DCC10000}"/>
    <cellStyle name="Normal 76 3 3 4" xfId="49578" xr:uid="{00000000-0005-0000-0000-0000DDC10000}"/>
    <cellStyle name="Normal 76 3 3 4 2" xfId="49579" xr:uid="{00000000-0005-0000-0000-0000DEC10000}"/>
    <cellStyle name="Normal 76 3 3 5" xfId="49580" xr:uid="{00000000-0005-0000-0000-0000DFC10000}"/>
    <cellStyle name="Normal 76 3 3 6" xfId="49581" xr:uid="{00000000-0005-0000-0000-0000E0C10000}"/>
    <cellStyle name="Normal 76 3 3 7" xfId="49582" xr:uid="{00000000-0005-0000-0000-0000E1C10000}"/>
    <cellStyle name="Normal 76 3 3_Lcc_inputs" xfId="49583" xr:uid="{00000000-0005-0000-0000-0000E2C10000}"/>
    <cellStyle name="Normal 76 3 4" xfId="49584" xr:uid="{00000000-0005-0000-0000-0000E3C10000}"/>
    <cellStyle name="Normal 76 3 4 2" xfId="49585" xr:uid="{00000000-0005-0000-0000-0000E4C10000}"/>
    <cellStyle name="Normal 76 3 4 2 2" xfId="49586" xr:uid="{00000000-0005-0000-0000-0000E5C10000}"/>
    <cellStyle name="Normal 76 3 4 2 3" xfId="49587" xr:uid="{00000000-0005-0000-0000-0000E6C10000}"/>
    <cellStyle name="Normal 76 3 4 3" xfId="49588" xr:uid="{00000000-0005-0000-0000-0000E7C10000}"/>
    <cellStyle name="Normal 76 3 4 3 2" xfId="49589" xr:uid="{00000000-0005-0000-0000-0000E8C10000}"/>
    <cellStyle name="Normal 76 3 4 4" xfId="49590" xr:uid="{00000000-0005-0000-0000-0000E9C10000}"/>
    <cellStyle name="Normal 76 3 4 5" xfId="49591" xr:uid="{00000000-0005-0000-0000-0000EAC10000}"/>
    <cellStyle name="Normal 76 3 4_Lcc_inputs" xfId="49592" xr:uid="{00000000-0005-0000-0000-0000EBC10000}"/>
    <cellStyle name="Normal 76 3 5" xfId="49593" xr:uid="{00000000-0005-0000-0000-0000ECC10000}"/>
    <cellStyle name="Normal 76 3 5 2" xfId="49594" xr:uid="{00000000-0005-0000-0000-0000EDC10000}"/>
    <cellStyle name="Normal 76 3 5 2 2" xfId="49595" xr:uid="{00000000-0005-0000-0000-0000EEC10000}"/>
    <cellStyle name="Normal 76 3 5 2 3" xfId="49596" xr:uid="{00000000-0005-0000-0000-0000EFC10000}"/>
    <cellStyle name="Normal 76 3 5 3" xfId="49597" xr:uid="{00000000-0005-0000-0000-0000F0C10000}"/>
    <cellStyle name="Normal 76 3 5 4" xfId="49598" xr:uid="{00000000-0005-0000-0000-0000F1C10000}"/>
    <cellStyle name="Normal 76 3 5_Lcc_inputs" xfId="49599" xr:uid="{00000000-0005-0000-0000-0000F2C10000}"/>
    <cellStyle name="Normal 76 3 6" xfId="49600" xr:uid="{00000000-0005-0000-0000-0000F3C10000}"/>
    <cellStyle name="Normal 76 3 6 2" xfId="49601" xr:uid="{00000000-0005-0000-0000-0000F4C10000}"/>
    <cellStyle name="Normal 76 3 6 3" xfId="49602" xr:uid="{00000000-0005-0000-0000-0000F5C10000}"/>
    <cellStyle name="Normal 76 3 7" xfId="49603" xr:uid="{00000000-0005-0000-0000-0000F6C10000}"/>
    <cellStyle name="Normal 76 3 7 2" xfId="49604" xr:uid="{00000000-0005-0000-0000-0000F7C10000}"/>
    <cellStyle name="Normal 76 3 8" xfId="49605" xr:uid="{00000000-0005-0000-0000-0000F8C10000}"/>
    <cellStyle name="Normal 76 3 9" xfId="49606" xr:uid="{00000000-0005-0000-0000-0000F9C10000}"/>
    <cellStyle name="Normal 76 3_Lcc_inputs" xfId="49607" xr:uid="{00000000-0005-0000-0000-0000FAC10000}"/>
    <cellStyle name="Normal 76 4" xfId="49608" xr:uid="{00000000-0005-0000-0000-0000FBC10000}"/>
    <cellStyle name="Normal 76 4 2" xfId="49609" xr:uid="{00000000-0005-0000-0000-0000FCC10000}"/>
    <cellStyle name="Normal 76 4 2 2" xfId="49610" xr:uid="{00000000-0005-0000-0000-0000FDC10000}"/>
    <cellStyle name="Normal 76 4 2 2 2" xfId="49611" xr:uid="{00000000-0005-0000-0000-0000FEC10000}"/>
    <cellStyle name="Normal 76 4 2 2 2 2" xfId="49612" xr:uid="{00000000-0005-0000-0000-0000FFC10000}"/>
    <cellStyle name="Normal 76 4 2 2 2 2 2" xfId="49613" xr:uid="{00000000-0005-0000-0000-000000C20000}"/>
    <cellStyle name="Normal 76 4 2 2 2 3" xfId="49614" xr:uid="{00000000-0005-0000-0000-000001C20000}"/>
    <cellStyle name="Normal 76 4 2 2 3" xfId="49615" xr:uid="{00000000-0005-0000-0000-000002C20000}"/>
    <cellStyle name="Normal 76 4 2 2 3 2" xfId="49616" xr:uid="{00000000-0005-0000-0000-000003C20000}"/>
    <cellStyle name="Normal 76 4 2 2 3 2 2" xfId="49617" xr:uid="{00000000-0005-0000-0000-000004C20000}"/>
    <cellStyle name="Normal 76 4 2 2 3 3" xfId="49618" xr:uid="{00000000-0005-0000-0000-000005C20000}"/>
    <cellStyle name="Normal 76 4 2 2 4" xfId="49619" xr:uid="{00000000-0005-0000-0000-000006C20000}"/>
    <cellStyle name="Normal 76 4 2 2 4 2" xfId="49620" xr:uid="{00000000-0005-0000-0000-000007C20000}"/>
    <cellStyle name="Normal 76 4 2 2 5" xfId="49621" xr:uid="{00000000-0005-0000-0000-000008C20000}"/>
    <cellStyle name="Normal 76 4 2 2_Lcc_inputs" xfId="49622" xr:uid="{00000000-0005-0000-0000-000009C20000}"/>
    <cellStyle name="Normal 76 4 2 3" xfId="49623" xr:uid="{00000000-0005-0000-0000-00000AC20000}"/>
    <cellStyle name="Normal 76 4 2 3 2" xfId="49624" xr:uid="{00000000-0005-0000-0000-00000BC20000}"/>
    <cellStyle name="Normal 76 4 2 3 2 2" xfId="49625" xr:uid="{00000000-0005-0000-0000-00000CC20000}"/>
    <cellStyle name="Normal 76 4 2 3 2 3" xfId="49626" xr:uid="{00000000-0005-0000-0000-00000DC20000}"/>
    <cellStyle name="Normal 76 4 2 3 3" xfId="49627" xr:uid="{00000000-0005-0000-0000-00000EC20000}"/>
    <cellStyle name="Normal 76 4 2 3 4" xfId="49628" xr:uid="{00000000-0005-0000-0000-00000FC20000}"/>
    <cellStyle name="Normal 76 4 2 3_Lcc_inputs" xfId="49629" xr:uid="{00000000-0005-0000-0000-000010C20000}"/>
    <cellStyle name="Normal 76 4 2 4" xfId="49630" xr:uid="{00000000-0005-0000-0000-000011C20000}"/>
    <cellStyle name="Normal 76 4 2 4 2" xfId="49631" xr:uid="{00000000-0005-0000-0000-000012C20000}"/>
    <cellStyle name="Normal 76 4 2 4 2 2" xfId="49632" xr:uid="{00000000-0005-0000-0000-000013C20000}"/>
    <cellStyle name="Normal 76 4 2 4 3" xfId="49633" xr:uid="{00000000-0005-0000-0000-000014C20000}"/>
    <cellStyle name="Normal 76 4 2 5" xfId="49634" xr:uid="{00000000-0005-0000-0000-000015C20000}"/>
    <cellStyle name="Normal 76 4 2 5 2" xfId="49635" xr:uid="{00000000-0005-0000-0000-000016C20000}"/>
    <cellStyle name="Normal 76 4 2 6" xfId="49636" xr:uid="{00000000-0005-0000-0000-000017C20000}"/>
    <cellStyle name="Normal 76 4 2 7" xfId="49637" xr:uid="{00000000-0005-0000-0000-000018C20000}"/>
    <cellStyle name="Normal 76 4 2 8" xfId="49638" xr:uid="{00000000-0005-0000-0000-000019C20000}"/>
    <cellStyle name="Normal 76 4 2_Lcc_inputs" xfId="49639" xr:uid="{00000000-0005-0000-0000-00001AC20000}"/>
    <cellStyle name="Normal 76 4 3" xfId="49640" xr:uid="{00000000-0005-0000-0000-00001BC20000}"/>
    <cellStyle name="Normal 76 4 3 2" xfId="49641" xr:uid="{00000000-0005-0000-0000-00001CC20000}"/>
    <cellStyle name="Normal 76 4 3 2 2" xfId="49642" xr:uid="{00000000-0005-0000-0000-00001DC20000}"/>
    <cellStyle name="Normal 76 4 3 2 2 2" xfId="49643" xr:uid="{00000000-0005-0000-0000-00001EC20000}"/>
    <cellStyle name="Normal 76 4 3 2 3" xfId="49644" xr:uid="{00000000-0005-0000-0000-00001FC20000}"/>
    <cellStyle name="Normal 76 4 3 3" xfId="49645" xr:uid="{00000000-0005-0000-0000-000020C20000}"/>
    <cellStyle name="Normal 76 4 3 3 2" xfId="49646" xr:uid="{00000000-0005-0000-0000-000021C20000}"/>
    <cellStyle name="Normal 76 4 3 3 2 2" xfId="49647" xr:uid="{00000000-0005-0000-0000-000022C20000}"/>
    <cellStyle name="Normal 76 4 3 3 3" xfId="49648" xr:uid="{00000000-0005-0000-0000-000023C20000}"/>
    <cellStyle name="Normal 76 4 3 4" xfId="49649" xr:uid="{00000000-0005-0000-0000-000024C20000}"/>
    <cellStyle name="Normal 76 4 3 4 2" xfId="49650" xr:uid="{00000000-0005-0000-0000-000025C20000}"/>
    <cellStyle name="Normal 76 4 3 5" xfId="49651" xr:uid="{00000000-0005-0000-0000-000026C20000}"/>
    <cellStyle name="Normal 76 4 3_Lcc_inputs" xfId="49652" xr:uid="{00000000-0005-0000-0000-000027C20000}"/>
    <cellStyle name="Normal 76 4 4" xfId="49653" xr:uid="{00000000-0005-0000-0000-000028C20000}"/>
    <cellStyle name="Normal 76 4 4 2" xfId="49654" xr:uid="{00000000-0005-0000-0000-000029C20000}"/>
    <cellStyle name="Normal 76 4 4 2 2" xfId="49655" xr:uid="{00000000-0005-0000-0000-00002AC20000}"/>
    <cellStyle name="Normal 76 4 4 2 3" xfId="49656" xr:uid="{00000000-0005-0000-0000-00002BC20000}"/>
    <cellStyle name="Normal 76 4 4 3" xfId="49657" xr:uid="{00000000-0005-0000-0000-00002CC20000}"/>
    <cellStyle name="Normal 76 4 4 4" xfId="49658" xr:uid="{00000000-0005-0000-0000-00002DC20000}"/>
    <cellStyle name="Normal 76 4 4_Lcc_inputs" xfId="49659" xr:uid="{00000000-0005-0000-0000-00002EC20000}"/>
    <cellStyle name="Normal 76 4 5" xfId="49660" xr:uid="{00000000-0005-0000-0000-00002FC20000}"/>
    <cellStyle name="Normal 76 4 5 2" xfId="49661" xr:uid="{00000000-0005-0000-0000-000030C20000}"/>
    <cellStyle name="Normal 76 4 5 2 2" xfId="49662" xr:uid="{00000000-0005-0000-0000-000031C20000}"/>
    <cellStyle name="Normal 76 4 5 3" xfId="49663" xr:uid="{00000000-0005-0000-0000-000032C20000}"/>
    <cellStyle name="Normal 76 4 6" xfId="49664" xr:uid="{00000000-0005-0000-0000-000033C20000}"/>
    <cellStyle name="Normal 76 4 6 2" xfId="49665" xr:uid="{00000000-0005-0000-0000-000034C20000}"/>
    <cellStyle name="Normal 76 4 7" xfId="49666" xr:uid="{00000000-0005-0000-0000-000035C20000}"/>
    <cellStyle name="Normal 76 4 8" xfId="49667" xr:uid="{00000000-0005-0000-0000-000036C20000}"/>
    <cellStyle name="Normal 76 4 9" xfId="49668" xr:uid="{00000000-0005-0000-0000-000037C20000}"/>
    <cellStyle name="Normal 76 4_Lcc_inputs" xfId="49669" xr:uid="{00000000-0005-0000-0000-000038C20000}"/>
    <cellStyle name="Normal 76 5" xfId="49670" xr:uid="{00000000-0005-0000-0000-000039C20000}"/>
    <cellStyle name="Normal 76 5 2" xfId="49671" xr:uid="{00000000-0005-0000-0000-00003AC20000}"/>
    <cellStyle name="Normal 76 5 2 2" xfId="49672" xr:uid="{00000000-0005-0000-0000-00003BC20000}"/>
    <cellStyle name="Normal 76 5 2 2 2" xfId="49673" xr:uid="{00000000-0005-0000-0000-00003CC20000}"/>
    <cellStyle name="Normal 76 5 2 2 2 2" xfId="49674" xr:uid="{00000000-0005-0000-0000-00003DC20000}"/>
    <cellStyle name="Normal 76 5 2 2 2 2 2" xfId="49675" xr:uid="{00000000-0005-0000-0000-00003EC20000}"/>
    <cellStyle name="Normal 76 5 2 2 2 3" xfId="49676" xr:uid="{00000000-0005-0000-0000-00003FC20000}"/>
    <cellStyle name="Normal 76 5 2 2 3" xfId="49677" xr:uid="{00000000-0005-0000-0000-000040C20000}"/>
    <cellStyle name="Normal 76 5 2 2 3 2" xfId="49678" xr:uid="{00000000-0005-0000-0000-000041C20000}"/>
    <cellStyle name="Normal 76 5 2 2 3 2 2" xfId="49679" xr:uid="{00000000-0005-0000-0000-000042C20000}"/>
    <cellStyle name="Normal 76 5 2 2 3 3" xfId="49680" xr:uid="{00000000-0005-0000-0000-000043C20000}"/>
    <cellStyle name="Normal 76 5 2 2 4" xfId="49681" xr:uid="{00000000-0005-0000-0000-000044C20000}"/>
    <cellStyle name="Normal 76 5 2 2 4 2" xfId="49682" xr:uid="{00000000-0005-0000-0000-000045C20000}"/>
    <cellStyle name="Normal 76 5 2 2 5" xfId="49683" xr:uid="{00000000-0005-0000-0000-000046C20000}"/>
    <cellStyle name="Normal 76 5 2 2_Lcc_inputs" xfId="49684" xr:uid="{00000000-0005-0000-0000-000047C20000}"/>
    <cellStyle name="Normal 76 5 2 3" xfId="49685" xr:uid="{00000000-0005-0000-0000-000048C20000}"/>
    <cellStyle name="Normal 76 5 2 3 2" xfId="49686" xr:uid="{00000000-0005-0000-0000-000049C20000}"/>
    <cellStyle name="Normal 76 5 2 3 2 2" xfId="49687" xr:uid="{00000000-0005-0000-0000-00004AC20000}"/>
    <cellStyle name="Normal 76 5 2 3 2 3" xfId="49688" xr:uid="{00000000-0005-0000-0000-00004BC20000}"/>
    <cellStyle name="Normal 76 5 2 3 3" xfId="49689" xr:uid="{00000000-0005-0000-0000-00004CC20000}"/>
    <cellStyle name="Normal 76 5 2 3 4" xfId="49690" xr:uid="{00000000-0005-0000-0000-00004DC20000}"/>
    <cellStyle name="Normal 76 5 2 3_Lcc_inputs" xfId="49691" xr:uid="{00000000-0005-0000-0000-00004EC20000}"/>
    <cellStyle name="Normal 76 5 2 4" xfId="49692" xr:uid="{00000000-0005-0000-0000-00004FC20000}"/>
    <cellStyle name="Normal 76 5 2 4 2" xfId="49693" xr:uid="{00000000-0005-0000-0000-000050C20000}"/>
    <cellStyle name="Normal 76 5 2 4 2 2" xfId="49694" xr:uid="{00000000-0005-0000-0000-000051C20000}"/>
    <cellStyle name="Normal 76 5 2 4 3" xfId="49695" xr:uid="{00000000-0005-0000-0000-000052C20000}"/>
    <cellStyle name="Normal 76 5 2 5" xfId="49696" xr:uid="{00000000-0005-0000-0000-000053C20000}"/>
    <cellStyle name="Normal 76 5 2 5 2" xfId="49697" xr:uid="{00000000-0005-0000-0000-000054C20000}"/>
    <cellStyle name="Normal 76 5 2 6" xfId="49698" xr:uid="{00000000-0005-0000-0000-000055C20000}"/>
    <cellStyle name="Normal 76 5 2 7" xfId="49699" xr:uid="{00000000-0005-0000-0000-000056C20000}"/>
    <cellStyle name="Normal 76 5 2 8" xfId="49700" xr:uid="{00000000-0005-0000-0000-000057C20000}"/>
    <cellStyle name="Normal 76 5 2_Lcc_inputs" xfId="49701" xr:uid="{00000000-0005-0000-0000-000058C20000}"/>
    <cellStyle name="Normal 76 5 3" xfId="49702" xr:uid="{00000000-0005-0000-0000-000059C20000}"/>
    <cellStyle name="Normal 76 5 3 2" xfId="49703" xr:uid="{00000000-0005-0000-0000-00005AC20000}"/>
    <cellStyle name="Normal 76 5 3 2 2" xfId="49704" xr:uid="{00000000-0005-0000-0000-00005BC20000}"/>
    <cellStyle name="Normal 76 5 3 2 2 2" xfId="49705" xr:uid="{00000000-0005-0000-0000-00005CC20000}"/>
    <cellStyle name="Normal 76 5 3 2 3" xfId="49706" xr:uid="{00000000-0005-0000-0000-00005DC20000}"/>
    <cellStyle name="Normal 76 5 3 3" xfId="49707" xr:uid="{00000000-0005-0000-0000-00005EC20000}"/>
    <cellStyle name="Normal 76 5 3 3 2" xfId="49708" xr:uid="{00000000-0005-0000-0000-00005FC20000}"/>
    <cellStyle name="Normal 76 5 3 3 2 2" xfId="49709" xr:uid="{00000000-0005-0000-0000-000060C20000}"/>
    <cellStyle name="Normal 76 5 3 3 3" xfId="49710" xr:uid="{00000000-0005-0000-0000-000061C20000}"/>
    <cellStyle name="Normal 76 5 3 4" xfId="49711" xr:uid="{00000000-0005-0000-0000-000062C20000}"/>
    <cellStyle name="Normal 76 5 3 4 2" xfId="49712" xr:uid="{00000000-0005-0000-0000-000063C20000}"/>
    <cellStyle name="Normal 76 5 3 5" xfId="49713" xr:uid="{00000000-0005-0000-0000-000064C20000}"/>
    <cellStyle name="Normal 76 5 3_Lcc_inputs" xfId="49714" xr:uid="{00000000-0005-0000-0000-000065C20000}"/>
    <cellStyle name="Normal 76 5 4" xfId="49715" xr:uid="{00000000-0005-0000-0000-000066C20000}"/>
    <cellStyle name="Normal 76 5 4 2" xfId="49716" xr:uid="{00000000-0005-0000-0000-000067C20000}"/>
    <cellStyle name="Normal 76 5 4 2 2" xfId="49717" xr:uid="{00000000-0005-0000-0000-000068C20000}"/>
    <cellStyle name="Normal 76 5 4 2 3" xfId="49718" xr:uid="{00000000-0005-0000-0000-000069C20000}"/>
    <cellStyle name="Normal 76 5 4 3" xfId="49719" xr:uid="{00000000-0005-0000-0000-00006AC20000}"/>
    <cellStyle name="Normal 76 5 4 4" xfId="49720" xr:uid="{00000000-0005-0000-0000-00006BC20000}"/>
    <cellStyle name="Normal 76 5 4_Lcc_inputs" xfId="49721" xr:uid="{00000000-0005-0000-0000-00006CC20000}"/>
    <cellStyle name="Normal 76 5 5" xfId="49722" xr:uid="{00000000-0005-0000-0000-00006DC20000}"/>
    <cellStyle name="Normal 76 5 5 2" xfId="49723" xr:uid="{00000000-0005-0000-0000-00006EC20000}"/>
    <cellStyle name="Normal 76 5 5 2 2" xfId="49724" xr:uid="{00000000-0005-0000-0000-00006FC20000}"/>
    <cellStyle name="Normal 76 5 5 3" xfId="49725" xr:uid="{00000000-0005-0000-0000-000070C20000}"/>
    <cellStyle name="Normal 76 5 6" xfId="49726" xr:uid="{00000000-0005-0000-0000-000071C20000}"/>
    <cellStyle name="Normal 76 5 6 2" xfId="49727" xr:uid="{00000000-0005-0000-0000-000072C20000}"/>
    <cellStyle name="Normal 76 5 7" xfId="49728" xr:uid="{00000000-0005-0000-0000-000073C20000}"/>
    <cellStyle name="Normal 76 5 8" xfId="49729" xr:uid="{00000000-0005-0000-0000-000074C20000}"/>
    <cellStyle name="Normal 76 5 9" xfId="49730" xr:uid="{00000000-0005-0000-0000-000075C20000}"/>
    <cellStyle name="Normal 76 5_Lcc_inputs" xfId="49731" xr:uid="{00000000-0005-0000-0000-000076C20000}"/>
    <cellStyle name="Normal 76 6" xfId="49732" xr:uid="{00000000-0005-0000-0000-000077C20000}"/>
    <cellStyle name="Normal 76 6 2" xfId="49733" xr:uid="{00000000-0005-0000-0000-000078C20000}"/>
    <cellStyle name="Normal 76 6 2 2" xfId="49734" xr:uid="{00000000-0005-0000-0000-000079C20000}"/>
    <cellStyle name="Normal 76 6 2 2 2" xfId="49735" xr:uid="{00000000-0005-0000-0000-00007AC20000}"/>
    <cellStyle name="Normal 76 6 2 2 2 2" xfId="49736" xr:uid="{00000000-0005-0000-0000-00007BC20000}"/>
    <cellStyle name="Normal 76 6 2 2 2 2 2" xfId="49737" xr:uid="{00000000-0005-0000-0000-00007CC20000}"/>
    <cellStyle name="Normal 76 6 2 2 2 3" xfId="49738" xr:uid="{00000000-0005-0000-0000-00007DC20000}"/>
    <cellStyle name="Normal 76 6 2 2 3" xfId="49739" xr:uid="{00000000-0005-0000-0000-00007EC20000}"/>
    <cellStyle name="Normal 76 6 2 2 3 2" xfId="49740" xr:uid="{00000000-0005-0000-0000-00007FC20000}"/>
    <cellStyle name="Normal 76 6 2 2 3 2 2" xfId="49741" xr:uid="{00000000-0005-0000-0000-000080C20000}"/>
    <cellStyle name="Normal 76 6 2 2 3 3" xfId="49742" xr:uid="{00000000-0005-0000-0000-000081C20000}"/>
    <cellStyle name="Normal 76 6 2 2 4" xfId="49743" xr:uid="{00000000-0005-0000-0000-000082C20000}"/>
    <cellStyle name="Normal 76 6 2 2 4 2" xfId="49744" xr:uid="{00000000-0005-0000-0000-000083C20000}"/>
    <cellStyle name="Normal 76 6 2 2 5" xfId="49745" xr:uid="{00000000-0005-0000-0000-000084C20000}"/>
    <cellStyle name="Normal 76 6 2 2_Lcc_inputs" xfId="49746" xr:uid="{00000000-0005-0000-0000-000085C20000}"/>
    <cellStyle name="Normal 76 6 2 3" xfId="49747" xr:uid="{00000000-0005-0000-0000-000086C20000}"/>
    <cellStyle name="Normal 76 6 2 3 2" xfId="49748" xr:uid="{00000000-0005-0000-0000-000087C20000}"/>
    <cellStyle name="Normal 76 6 2 3 2 2" xfId="49749" xr:uid="{00000000-0005-0000-0000-000088C20000}"/>
    <cellStyle name="Normal 76 6 2 3 2 3" xfId="49750" xr:uid="{00000000-0005-0000-0000-000089C20000}"/>
    <cellStyle name="Normal 76 6 2 3 3" xfId="49751" xr:uid="{00000000-0005-0000-0000-00008AC20000}"/>
    <cellStyle name="Normal 76 6 2 3 4" xfId="49752" xr:uid="{00000000-0005-0000-0000-00008BC20000}"/>
    <cellStyle name="Normal 76 6 2 3_Lcc_inputs" xfId="49753" xr:uid="{00000000-0005-0000-0000-00008CC20000}"/>
    <cellStyle name="Normal 76 6 2 4" xfId="49754" xr:uid="{00000000-0005-0000-0000-00008DC20000}"/>
    <cellStyle name="Normal 76 6 2 4 2" xfId="49755" xr:uid="{00000000-0005-0000-0000-00008EC20000}"/>
    <cellStyle name="Normal 76 6 2 4 2 2" xfId="49756" xr:uid="{00000000-0005-0000-0000-00008FC20000}"/>
    <cellStyle name="Normal 76 6 2 4 3" xfId="49757" xr:uid="{00000000-0005-0000-0000-000090C20000}"/>
    <cellStyle name="Normal 76 6 2 5" xfId="49758" xr:uid="{00000000-0005-0000-0000-000091C20000}"/>
    <cellStyle name="Normal 76 6 2 5 2" xfId="49759" xr:uid="{00000000-0005-0000-0000-000092C20000}"/>
    <cellStyle name="Normal 76 6 2 6" xfId="49760" xr:uid="{00000000-0005-0000-0000-000093C20000}"/>
    <cellStyle name="Normal 76 6 2 7" xfId="49761" xr:uid="{00000000-0005-0000-0000-000094C20000}"/>
    <cellStyle name="Normal 76 6 2 8" xfId="49762" xr:uid="{00000000-0005-0000-0000-000095C20000}"/>
    <cellStyle name="Normal 76 6 2_Lcc_inputs" xfId="49763" xr:uid="{00000000-0005-0000-0000-000096C20000}"/>
    <cellStyle name="Normal 76 6 3" xfId="49764" xr:uid="{00000000-0005-0000-0000-000097C20000}"/>
    <cellStyle name="Normal 76 6 3 2" xfId="49765" xr:uid="{00000000-0005-0000-0000-000098C20000}"/>
    <cellStyle name="Normal 76 6 3 2 2" xfId="49766" xr:uid="{00000000-0005-0000-0000-000099C20000}"/>
    <cellStyle name="Normal 76 6 3 2 2 2" xfId="49767" xr:uid="{00000000-0005-0000-0000-00009AC20000}"/>
    <cellStyle name="Normal 76 6 3 2 3" xfId="49768" xr:uid="{00000000-0005-0000-0000-00009BC20000}"/>
    <cellStyle name="Normal 76 6 3 3" xfId="49769" xr:uid="{00000000-0005-0000-0000-00009CC20000}"/>
    <cellStyle name="Normal 76 6 3 3 2" xfId="49770" xr:uid="{00000000-0005-0000-0000-00009DC20000}"/>
    <cellStyle name="Normal 76 6 3 3 2 2" xfId="49771" xr:uid="{00000000-0005-0000-0000-00009EC20000}"/>
    <cellStyle name="Normal 76 6 3 3 3" xfId="49772" xr:uid="{00000000-0005-0000-0000-00009FC20000}"/>
    <cellStyle name="Normal 76 6 3 4" xfId="49773" xr:uid="{00000000-0005-0000-0000-0000A0C20000}"/>
    <cellStyle name="Normal 76 6 3 4 2" xfId="49774" xr:uid="{00000000-0005-0000-0000-0000A1C20000}"/>
    <cellStyle name="Normal 76 6 3 5" xfId="49775" xr:uid="{00000000-0005-0000-0000-0000A2C20000}"/>
    <cellStyle name="Normal 76 6 3_Lcc_inputs" xfId="49776" xr:uid="{00000000-0005-0000-0000-0000A3C20000}"/>
    <cellStyle name="Normal 76 6 4" xfId="49777" xr:uid="{00000000-0005-0000-0000-0000A4C20000}"/>
    <cellStyle name="Normal 76 6 4 2" xfId="49778" xr:uid="{00000000-0005-0000-0000-0000A5C20000}"/>
    <cellStyle name="Normal 76 6 4 2 2" xfId="49779" xr:uid="{00000000-0005-0000-0000-0000A6C20000}"/>
    <cellStyle name="Normal 76 6 4 2 3" xfId="49780" xr:uid="{00000000-0005-0000-0000-0000A7C20000}"/>
    <cellStyle name="Normal 76 6 4 3" xfId="49781" xr:uid="{00000000-0005-0000-0000-0000A8C20000}"/>
    <cellStyle name="Normal 76 6 4 4" xfId="49782" xr:uid="{00000000-0005-0000-0000-0000A9C20000}"/>
    <cellStyle name="Normal 76 6 4_Lcc_inputs" xfId="49783" xr:uid="{00000000-0005-0000-0000-0000AAC20000}"/>
    <cellStyle name="Normal 76 6 5" xfId="49784" xr:uid="{00000000-0005-0000-0000-0000ABC20000}"/>
    <cellStyle name="Normal 76 6 5 2" xfId="49785" xr:uid="{00000000-0005-0000-0000-0000ACC20000}"/>
    <cellStyle name="Normal 76 6 5 2 2" xfId="49786" xr:uid="{00000000-0005-0000-0000-0000ADC20000}"/>
    <cellStyle name="Normal 76 6 5 3" xfId="49787" xr:uid="{00000000-0005-0000-0000-0000AEC20000}"/>
    <cellStyle name="Normal 76 6 6" xfId="49788" xr:uid="{00000000-0005-0000-0000-0000AFC20000}"/>
    <cellStyle name="Normal 76 6 6 2" xfId="49789" xr:uid="{00000000-0005-0000-0000-0000B0C20000}"/>
    <cellStyle name="Normal 76 6 7" xfId="49790" xr:uid="{00000000-0005-0000-0000-0000B1C20000}"/>
    <cellStyle name="Normal 76 6 8" xfId="49791" xr:uid="{00000000-0005-0000-0000-0000B2C20000}"/>
    <cellStyle name="Normal 76 6 9" xfId="49792" xr:uid="{00000000-0005-0000-0000-0000B3C20000}"/>
    <cellStyle name="Normal 76 6_Lcc_inputs" xfId="49793" xr:uid="{00000000-0005-0000-0000-0000B4C20000}"/>
    <cellStyle name="Normal 76 7" xfId="49794" xr:uid="{00000000-0005-0000-0000-0000B5C20000}"/>
    <cellStyle name="Normal 76 7 2" xfId="49795" xr:uid="{00000000-0005-0000-0000-0000B6C20000}"/>
    <cellStyle name="Normal 76 7 2 2" xfId="49796" xr:uid="{00000000-0005-0000-0000-0000B7C20000}"/>
    <cellStyle name="Normal 76 7 2 2 2" xfId="49797" xr:uid="{00000000-0005-0000-0000-0000B8C20000}"/>
    <cellStyle name="Normal 76 7 2 2 2 2" xfId="49798" xr:uid="{00000000-0005-0000-0000-0000B9C20000}"/>
    <cellStyle name="Normal 76 7 2 2 2 2 2" xfId="49799" xr:uid="{00000000-0005-0000-0000-0000BAC20000}"/>
    <cellStyle name="Normal 76 7 2 2 2 3" xfId="49800" xr:uid="{00000000-0005-0000-0000-0000BBC20000}"/>
    <cellStyle name="Normal 76 7 2 2 3" xfId="49801" xr:uid="{00000000-0005-0000-0000-0000BCC20000}"/>
    <cellStyle name="Normal 76 7 2 2 3 2" xfId="49802" xr:uid="{00000000-0005-0000-0000-0000BDC20000}"/>
    <cellStyle name="Normal 76 7 2 2 3 2 2" xfId="49803" xr:uid="{00000000-0005-0000-0000-0000BEC20000}"/>
    <cellStyle name="Normal 76 7 2 2 3 3" xfId="49804" xr:uid="{00000000-0005-0000-0000-0000BFC20000}"/>
    <cellStyle name="Normal 76 7 2 2 4" xfId="49805" xr:uid="{00000000-0005-0000-0000-0000C0C20000}"/>
    <cellStyle name="Normal 76 7 2 2 4 2" xfId="49806" xr:uid="{00000000-0005-0000-0000-0000C1C20000}"/>
    <cellStyle name="Normal 76 7 2 2 5" xfId="49807" xr:uid="{00000000-0005-0000-0000-0000C2C20000}"/>
    <cellStyle name="Normal 76 7 2 2_Lcc_inputs" xfId="49808" xr:uid="{00000000-0005-0000-0000-0000C3C20000}"/>
    <cellStyle name="Normal 76 7 2 3" xfId="49809" xr:uid="{00000000-0005-0000-0000-0000C4C20000}"/>
    <cellStyle name="Normal 76 7 2 3 2" xfId="49810" xr:uid="{00000000-0005-0000-0000-0000C5C20000}"/>
    <cellStyle name="Normal 76 7 2 3 2 2" xfId="49811" xr:uid="{00000000-0005-0000-0000-0000C6C20000}"/>
    <cellStyle name="Normal 76 7 2 3 2 3" xfId="49812" xr:uid="{00000000-0005-0000-0000-0000C7C20000}"/>
    <cellStyle name="Normal 76 7 2 3 3" xfId="49813" xr:uid="{00000000-0005-0000-0000-0000C8C20000}"/>
    <cellStyle name="Normal 76 7 2 3 4" xfId="49814" xr:uid="{00000000-0005-0000-0000-0000C9C20000}"/>
    <cellStyle name="Normal 76 7 2 3_Lcc_inputs" xfId="49815" xr:uid="{00000000-0005-0000-0000-0000CAC20000}"/>
    <cellStyle name="Normal 76 7 2 4" xfId="49816" xr:uid="{00000000-0005-0000-0000-0000CBC20000}"/>
    <cellStyle name="Normal 76 7 2 4 2" xfId="49817" xr:uid="{00000000-0005-0000-0000-0000CCC20000}"/>
    <cellStyle name="Normal 76 7 2 4 2 2" xfId="49818" xr:uid="{00000000-0005-0000-0000-0000CDC20000}"/>
    <cellStyle name="Normal 76 7 2 4 3" xfId="49819" xr:uid="{00000000-0005-0000-0000-0000CEC20000}"/>
    <cellStyle name="Normal 76 7 2 5" xfId="49820" xr:uid="{00000000-0005-0000-0000-0000CFC20000}"/>
    <cellStyle name="Normal 76 7 2 5 2" xfId="49821" xr:uid="{00000000-0005-0000-0000-0000D0C20000}"/>
    <cellStyle name="Normal 76 7 2 6" xfId="49822" xr:uid="{00000000-0005-0000-0000-0000D1C20000}"/>
    <cellStyle name="Normal 76 7 2 7" xfId="49823" xr:uid="{00000000-0005-0000-0000-0000D2C20000}"/>
    <cellStyle name="Normal 76 7 2 8" xfId="49824" xr:uid="{00000000-0005-0000-0000-0000D3C20000}"/>
    <cellStyle name="Normal 76 7 2_Lcc_inputs" xfId="49825" xr:uid="{00000000-0005-0000-0000-0000D4C20000}"/>
    <cellStyle name="Normal 76 7 3" xfId="49826" xr:uid="{00000000-0005-0000-0000-0000D5C20000}"/>
    <cellStyle name="Normal 76 7 3 2" xfId="49827" xr:uid="{00000000-0005-0000-0000-0000D6C20000}"/>
    <cellStyle name="Normal 76 7 3 2 2" xfId="49828" xr:uid="{00000000-0005-0000-0000-0000D7C20000}"/>
    <cellStyle name="Normal 76 7 3 2 2 2" xfId="49829" xr:uid="{00000000-0005-0000-0000-0000D8C20000}"/>
    <cellStyle name="Normal 76 7 3 2 3" xfId="49830" xr:uid="{00000000-0005-0000-0000-0000D9C20000}"/>
    <cellStyle name="Normal 76 7 3 3" xfId="49831" xr:uid="{00000000-0005-0000-0000-0000DAC20000}"/>
    <cellStyle name="Normal 76 7 3 3 2" xfId="49832" xr:uid="{00000000-0005-0000-0000-0000DBC20000}"/>
    <cellStyle name="Normal 76 7 3 3 2 2" xfId="49833" xr:uid="{00000000-0005-0000-0000-0000DCC20000}"/>
    <cellStyle name="Normal 76 7 3 3 3" xfId="49834" xr:uid="{00000000-0005-0000-0000-0000DDC20000}"/>
    <cellStyle name="Normal 76 7 3 4" xfId="49835" xr:uid="{00000000-0005-0000-0000-0000DEC20000}"/>
    <cellStyle name="Normal 76 7 3 4 2" xfId="49836" xr:uid="{00000000-0005-0000-0000-0000DFC20000}"/>
    <cellStyle name="Normal 76 7 3 5" xfId="49837" xr:uid="{00000000-0005-0000-0000-0000E0C20000}"/>
    <cellStyle name="Normal 76 7 3_Lcc_inputs" xfId="49838" xr:uid="{00000000-0005-0000-0000-0000E1C20000}"/>
    <cellStyle name="Normal 76 7 4" xfId="49839" xr:uid="{00000000-0005-0000-0000-0000E2C20000}"/>
    <cellStyle name="Normal 76 7 4 2" xfId="49840" xr:uid="{00000000-0005-0000-0000-0000E3C20000}"/>
    <cellStyle name="Normal 76 7 4 2 2" xfId="49841" xr:uid="{00000000-0005-0000-0000-0000E4C20000}"/>
    <cellStyle name="Normal 76 7 4 2 3" xfId="49842" xr:uid="{00000000-0005-0000-0000-0000E5C20000}"/>
    <cellStyle name="Normal 76 7 4 3" xfId="49843" xr:uid="{00000000-0005-0000-0000-0000E6C20000}"/>
    <cellStyle name="Normal 76 7 4 4" xfId="49844" xr:uid="{00000000-0005-0000-0000-0000E7C20000}"/>
    <cellStyle name="Normal 76 7 4_Lcc_inputs" xfId="49845" xr:uid="{00000000-0005-0000-0000-0000E8C20000}"/>
    <cellStyle name="Normal 76 7 5" xfId="49846" xr:uid="{00000000-0005-0000-0000-0000E9C20000}"/>
    <cellStyle name="Normal 76 7 5 2" xfId="49847" xr:uid="{00000000-0005-0000-0000-0000EAC20000}"/>
    <cellStyle name="Normal 76 7 5 2 2" xfId="49848" xr:uid="{00000000-0005-0000-0000-0000EBC20000}"/>
    <cellStyle name="Normal 76 7 5 3" xfId="49849" xr:uid="{00000000-0005-0000-0000-0000ECC20000}"/>
    <cellStyle name="Normal 76 7 6" xfId="49850" xr:uid="{00000000-0005-0000-0000-0000EDC20000}"/>
    <cellStyle name="Normal 76 7 6 2" xfId="49851" xr:uid="{00000000-0005-0000-0000-0000EEC20000}"/>
    <cellStyle name="Normal 76 7 7" xfId="49852" xr:uid="{00000000-0005-0000-0000-0000EFC20000}"/>
    <cellStyle name="Normal 76 7 8" xfId="49853" xr:uid="{00000000-0005-0000-0000-0000F0C20000}"/>
    <cellStyle name="Normal 76 7 9" xfId="49854" xr:uid="{00000000-0005-0000-0000-0000F1C20000}"/>
    <cellStyle name="Normal 76 7_Lcc_inputs" xfId="49855" xr:uid="{00000000-0005-0000-0000-0000F2C20000}"/>
    <cellStyle name="Normal 76 8" xfId="49856" xr:uid="{00000000-0005-0000-0000-0000F3C20000}"/>
    <cellStyle name="Normal 76 8 2" xfId="49857" xr:uid="{00000000-0005-0000-0000-0000F4C20000}"/>
    <cellStyle name="Normal 76 8 2 2" xfId="49858" xr:uid="{00000000-0005-0000-0000-0000F5C20000}"/>
    <cellStyle name="Normal 76 8 2 2 2" xfId="49859" xr:uid="{00000000-0005-0000-0000-0000F6C20000}"/>
    <cellStyle name="Normal 76 8 2 2 2 2" xfId="49860" xr:uid="{00000000-0005-0000-0000-0000F7C20000}"/>
    <cellStyle name="Normal 76 8 2 2 3" xfId="49861" xr:uid="{00000000-0005-0000-0000-0000F8C20000}"/>
    <cellStyle name="Normal 76 8 2 3" xfId="49862" xr:uid="{00000000-0005-0000-0000-0000F9C20000}"/>
    <cellStyle name="Normal 76 8 2 3 2" xfId="49863" xr:uid="{00000000-0005-0000-0000-0000FAC20000}"/>
    <cellStyle name="Normal 76 8 2 3 2 2" xfId="49864" xr:uid="{00000000-0005-0000-0000-0000FBC20000}"/>
    <cellStyle name="Normal 76 8 2 3 3" xfId="49865" xr:uid="{00000000-0005-0000-0000-0000FCC20000}"/>
    <cellStyle name="Normal 76 8 2 4" xfId="49866" xr:uid="{00000000-0005-0000-0000-0000FDC20000}"/>
    <cellStyle name="Normal 76 8 2 4 2" xfId="49867" xr:uid="{00000000-0005-0000-0000-0000FEC20000}"/>
    <cellStyle name="Normal 76 8 2 5" xfId="49868" xr:uid="{00000000-0005-0000-0000-0000FFC20000}"/>
    <cellStyle name="Normal 76 8 2_Lcc_inputs" xfId="49869" xr:uid="{00000000-0005-0000-0000-000000C30000}"/>
    <cellStyle name="Normal 76 8 3" xfId="49870" xr:uid="{00000000-0005-0000-0000-000001C30000}"/>
    <cellStyle name="Normal 76 8 3 2" xfId="49871" xr:uid="{00000000-0005-0000-0000-000002C30000}"/>
    <cellStyle name="Normal 76 8 3 2 2" xfId="49872" xr:uid="{00000000-0005-0000-0000-000003C30000}"/>
    <cellStyle name="Normal 76 8 3 2 3" xfId="49873" xr:uid="{00000000-0005-0000-0000-000004C30000}"/>
    <cellStyle name="Normal 76 8 3 3" xfId="49874" xr:uid="{00000000-0005-0000-0000-000005C30000}"/>
    <cellStyle name="Normal 76 8 3 4" xfId="49875" xr:uid="{00000000-0005-0000-0000-000006C30000}"/>
    <cellStyle name="Normal 76 8 3_Lcc_inputs" xfId="49876" xr:uid="{00000000-0005-0000-0000-000007C30000}"/>
    <cellStyle name="Normal 76 8 4" xfId="49877" xr:uid="{00000000-0005-0000-0000-000008C30000}"/>
    <cellStyle name="Normal 76 8 4 2" xfId="49878" xr:uid="{00000000-0005-0000-0000-000009C30000}"/>
    <cellStyle name="Normal 76 8 4 2 2" xfId="49879" xr:uid="{00000000-0005-0000-0000-00000AC30000}"/>
    <cellStyle name="Normal 76 8 4 3" xfId="49880" xr:uid="{00000000-0005-0000-0000-00000BC30000}"/>
    <cellStyle name="Normal 76 8 5" xfId="49881" xr:uid="{00000000-0005-0000-0000-00000CC30000}"/>
    <cellStyle name="Normal 76 8 5 2" xfId="49882" xr:uid="{00000000-0005-0000-0000-00000DC30000}"/>
    <cellStyle name="Normal 76 8 6" xfId="49883" xr:uid="{00000000-0005-0000-0000-00000EC30000}"/>
    <cellStyle name="Normal 76 8 7" xfId="49884" xr:uid="{00000000-0005-0000-0000-00000FC30000}"/>
    <cellStyle name="Normal 76 8 8" xfId="49885" xr:uid="{00000000-0005-0000-0000-000010C30000}"/>
    <cellStyle name="Normal 76 8_Lcc_inputs" xfId="49886" xr:uid="{00000000-0005-0000-0000-000011C30000}"/>
    <cellStyle name="Normal 76 9" xfId="49887" xr:uid="{00000000-0005-0000-0000-000012C30000}"/>
    <cellStyle name="Normal 76 9 2" xfId="49888" xr:uid="{00000000-0005-0000-0000-000013C30000}"/>
    <cellStyle name="Normal 76 9 2 2" xfId="49889" xr:uid="{00000000-0005-0000-0000-000014C30000}"/>
    <cellStyle name="Normal 76 9 2 2 2" xfId="49890" xr:uid="{00000000-0005-0000-0000-000015C30000}"/>
    <cellStyle name="Normal 76 9 2 2 2 2" xfId="49891" xr:uid="{00000000-0005-0000-0000-000016C30000}"/>
    <cellStyle name="Normal 76 9 2 2 3" xfId="49892" xr:uid="{00000000-0005-0000-0000-000017C30000}"/>
    <cellStyle name="Normal 76 9 2 3" xfId="49893" xr:uid="{00000000-0005-0000-0000-000018C30000}"/>
    <cellStyle name="Normal 76 9 2 3 2" xfId="49894" xr:uid="{00000000-0005-0000-0000-000019C30000}"/>
    <cellStyle name="Normal 76 9 2 3 2 2" xfId="49895" xr:uid="{00000000-0005-0000-0000-00001AC30000}"/>
    <cellStyle name="Normal 76 9 2 3 3" xfId="49896" xr:uid="{00000000-0005-0000-0000-00001BC30000}"/>
    <cellStyle name="Normal 76 9 2 4" xfId="49897" xr:uid="{00000000-0005-0000-0000-00001CC30000}"/>
    <cellStyle name="Normal 76 9 2 4 2" xfId="49898" xr:uid="{00000000-0005-0000-0000-00001DC30000}"/>
    <cellStyle name="Normal 76 9 2 5" xfId="49899" xr:uid="{00000000-0005-0000-0000-00001EC30000}"/>
    <cellStyle name="Normal 76 9 2_Lcc_inputs" xfId="49900" xr:uid="{00000000-0005-0000-0000-00001FC30000}"/>
    <cellStyle name="Normal 76 9 3" xfId="49901" xr:uid="{00000000-0005-0000-0000-000020C30000}"/>
    <cellStyle name="Normal 76 9 3 2" xfId="49902" xr:uid="{00000000-0005-0000-0000-000021C30000}"/>
    <cellStyle name="Normal 76 9 3 2 2" xfId="49903" xr:uid="{00000000-0005-0000-0000-000022C30000}"/>
    <cellStyle name="Normal 76 9 3 2 3" xfId="49904" xr:uid="{00000000-0005-0000-0000-000023C30000}"/>
    <cellStyle name="Normal 76 9 3 3" xfId="49905" xr:uid="{00000000-0005-0000-0000-000024C30000}"/>
    <cellStyle name="Normal 76 9 3 4" xfId="49906" xr:uid="{00000000-0005-0000-0000-000025C30000}"/>
    <cellStyle name="Normal 76 9 3_Lcc_inputs" xfId="49907" xr:uid="{00000000-0005-0000-0000-000026C30000}"/>
    <cellStyle name="Normal 76 9 4" xfId="49908" xr:uid="{00000000-0005-0000-0000-000027C30000}"/>
    <cellStyle name="Normal 76 9 4 2" xfId="49909" xr:uid="{00000000-0005-0000-0000-000028C30000}"/>
    <cellStyle name="Normal 76 9 4 2 2" xfId="49910" xr:uid="{00000000-0005-0000-0000-000029C30000}"/>
    <cellStyle name="Normal 76 9 4 3" xfId="49911" xr:uid="{00000000-0005-0000-0000-00002AC30000}"/>
    <cellStyle name="Normal 76 9 5" xfId="49912" xr:uid="{00000000-0005-0000-0000-00002BC30000}"/>
    <cellStyle name="Normal 76 9 5 2" xfId="49913" xr:uid="{00000000-0005-0000-0000-00002CC30000}"/>
    <cellStyle name="Normal 76 9 6" xfId="49914" xr:uid="{00000000-0005-0000-0000-00002DC30000}"/>
    <cellStyle name="Normal 76 9 7" xfId="49915" xr:uid="{00000000-0005-0000-0000-00002EC30000}"/>
    <cellStyle name="Normal 76 9 8" xfId="49916" xr:uid="{00000000-0005-0000-0000-00002FC30000}"/>
    <cellStyle name="Normal 76 9_Lcc_inputs" xfId="49917" xr:uid="{00000000-0005-0000-0000-000030C30000}"/>
    <cellStyle name="Normal 76_Lcc_inputs" xfId="49918" xr:uid="{00000000-0005-0000-0000-000031C30000}"/>
    <cellStyle name="Normal 77" xfId="49919" xr:uid="{00000000-0005-0000-0000-000032C30000}"/>
    <cellStyle name="Normal 77 2" xfId="49920" xr:uid="{00000000-0005-0000-0000-000033C30000}"/>
    <cellStyle name="Normal 77 2 2" xfId="49921" xr:uid="{00000000-0005-0000-0000-000034C30000}"/>
    <cellStyle name="Normal 77 2 2 2" xfId="49922" xr:uid="{00000000-0005-0000-0000-000035C30000}"/>
    <cellStyle name="Normal 77 2 2 2 2" xfId="49923" xr:uid="{00000000-0005-0000-0000-000036C30000}"/>
    <cellStyle name="Normal 77 2 2 2 2 2" xfId="49924" xr:uid="{00000000-0005-0000-0000-000037C30000}"/>
    <cellStyle name="Normal 77 2 2 2 3" xfId="49925" xr:uid="{00000000-0005-0000-0000-000038C30000}"/>
    <cellStyle name="Normal 77 2 2 3" xfId="49926" xr:uid="{00000000-0005-0000-0000-000039C30000}"/>
    <cellStyle name="Normal 77 2 2 3 2" xfId="49927" xr:uid="{00000000-0005-0000-0000-00003AC30000}"/>
    <cellStyle name="Normal 77 2 2 3 2 2" xfId="49928" xr:uid="{00000000-0005-0000-0000-00003BC30000}"/>
    <cellStyle name="Normal 77 2 2 3 3" xfId="49929" xr:uid="{00000000-0005-0000-0000-00003CC30000}"/>
    <cellStyle name="Normal 77 2 2 4" xfId="49930" xr:uid="{00000000-0005-0000-0000-00003DC30000}"/>
    <cellStyle name="Normal 77 2 2 4 2" xfId="49931" xr:uid="{00000000-0005-0000-0000-00003EC30000}"/>
    <cellStyle name="Normal 77 2 2 5" xfId="49932" xr:uid="{00000000-0005-0000-0000-00003FC30000}"/>
    <cellStyle name="Normal 77 2 2_Lcc_inputs" xfId="49933" xr:uid="{00000000-0005-0000-0000-000040C30000}"/>
    <cellStyle name="Normal 77 2 3" xfId="49934" xr:uid="{00000000-0005-0000-0000-000041C30000}"/>
    <cellStyle name="Normal 77 2 3 2" xfId="49935" xr:uid="{00000000-0005-0000-0000-000042C30000}"/>
    <cellStyle name="Normal 77 2 3 2 2" xfId="49936" xr:uid="{00000000-0005-0000-0000-000043C30000}"/>
    <cellStyle name="Normal 77 2 3 2 3" xfId="49937" xr:uid="{00000000-0005-0000-0000-000044C30000}"/>
    <cellStyle name="Normal 77 2 3 3" xfId="49938" xr:uid="{00000000-0005-0000-0000-000045C30000}"/>
    <cellStyle name="Normal 77 2 3 4" xfId="49939" xr:uid="{00000000-0005-0000-0000-000046C30000}"/>
    <cellStyle name="Normal 77 2 3_Lcc_inputs" xfId="49940" xr:uid="{00000000-0005-0000-0000-000047C30000}"/>
    <cellStyle name="Normal 77 2 4" xfId="49941" xr:uid="{00000000-0005-0000-0000-000048C30000}"/>
    <cellStyle name="Normal 77 2 4 2" xfId="49942" xr:uid="{00000000-0005-0000-0000-000049C30000}"/>
    <cellStyle name="Normal 77 2 4 2 2" xfId="49943" xr:uid="{00000000-0005-0000-0000-00004AC30000}"/>
    <cellStyle name="Normal 77 2 4 3" xfId="49944" xr:uid="{00000000-0005-0000-0000-00004BC30000}"/>
    <cellStyle name="Normal 77 2 5" xfId="49945" xr:uid="{00000000-0005-0000-0000-00004CC30000}"/>
    <cellStyle name="Normal 77 2 5 2" xfId="49946" xr:uid="{00000000-0005-0000-0000-00004DC30000}"/>
    <cellStyle name="Normal 77 2 6" xfId="49947" xr:uid="{00000000-0005-0000-0000-00004EC30000}"/>
    <cellStyle name="Normal 77 2 7" xfId="49948" xr:uid="{00000000-0005-0000-0000-00004FC30000}"/>
    <cellStyle name="Normal 77 2 8" xfId="49949" xr:uid="{00000000-0005-0000-0000-000050C30000}"/>
    <cellStyle name="Normal 77 2_Lcc_inputs" xfId="49950" xr:uid="{00000000-0005-0000-0000-000051C30000}"/>
    <cellStyle name="Normal 77 3" xfId="49951" xr:uid="{00000000-0005-0000-0000-000052C30000}"/>
    <cellStyle name="Normal 77 3 2" xfId="49952" xr:uid="{00000000-0005-0000-0000-000053C30000}"/>
    <cellStyle name="Normal 77 3 2 2" xfId="49953" xr:uid="{00000000-0005-0000-0000-000054C30000}"/>
    <cellStyle name="Normal 77 3 2 2 2" xfId="49954" xr:uid="{00000000-0005-0000-0000-000055C30000}"/>
    <cellStyle name="Normal 77 3 2 2 3" xfId="49955" xr:uid="{00000000-0005-0000-0000-000056C30000}"/>
    <cellStyle name="Normal 77 3 2 3" xfId="49956" xr:uid="{00000000-0005-0000-0000-000057C30000}"/>
    <cellStyle name="Normal 77 3 2 4" xfId="49957" xr:uid="{00000000-0005-0000-0000-000058C30000}"/>
    <cellStyle name="Normal 77 3 2_Lcc_inputs" xfId="49958" xr:uid="{00000000-0005-0000-0000-000059C30000}"/>
    <cellStyle name="Normal 77 3 3" xfId="49959" xr:uid="{00000000-0005-0000-0000-00005AC30000}"/>
    <cellStyle name="Normal 77 3 3 2" xfId="49960" xr:uid="{00000000-0005-0000-0000-00005BC30000}"/>
    <cellStyle name="Normal 77 3 3 2 2" xfId="49961" xr:uid="{00000000-0005-0000-0000-00005CC30000}"/>
    <cellStyle name="Normal 77 3 3 3" xfId="49962" xr:uid="{00000000-0005-0000-0000-00005DC30000}"/>
    <cellStyle name="Normal 77 3 4" xfId="49963" xr:uid="{00000000-0005-0000-0000-00005EC30000}"/>
    <cellStyle name="Normal 77 3 4 2" xfId="49964" xr:uid="{00000000-0005-0000-0000-00005FC30000}"/>
    <cellStyle name="Normal 77 3 5" xfId="49965" xr:uid="{00000000-0005-0000-0000-000060C30000}"/>
    <cellStyle name="Normal 77 3 6" xfId="49966" xr:uid="{00000000-0005-0000-0000-000061C30000}"/>
    <cellStyle name="Normal 77 3 7" xfId="49967" xr:uid="{00000000-0005-0000-0000-000062C30000}"/>
    <cellStyle name="Normal 77 3_Lcc_inputs" xfId="49968" xr:uid="{00000000-0005-0000-0000-000063C30000}"/>
    <cellStyle name="Normal 77 4" xfId="49969" xr:uid="{00000000-0005-0000-0000-000064C30000}"/>
    <cellStyle name="Normal 77 4 2" xfId="49970" xr:uid="{00000000-0005-0000-0000-000065C30000}"/>
    <cellStyle name="Normal 77 4 2 2" xfId="49971" xr:uid="{00000000-0005-0000-0000-000066C30000}"/>
    <cellStyle name="Normal 77 4 2 3" xfId="49972" xr:uid="{00000000-0005-0000-0000-000067C30000}"/>
    <cellStyle name="Normal 77 4 3" xfId="49973" xr:uid="{00000000-0005-0000-0000-000068C30000}"/>
    <cellStyle name="Normal 77 4 3 2" xfId="49974" xr:uid="{00000000-0005-0000-0000-000069C30000}"/>
    <cellStyle name="Normal 77 4 4" xfId="49975" xr:uid="{00000000-0005-0000-0000-00006AC30000}"/>
    <cellStyle name="Normal 77 4 5" xfId="49976" xr:uid="{00000000-0005-0000-0000-00006BC30000}"/>
    <cellStyle name="Normal 77 4_Lcc_inputs" xfId="49977" xr:uid="{00000000-0005-0000-0000-00006CC30000}"/>
    <cellStyle name="Normal 77 5" xfId="49978" xr:uid="{00000000-0005-0000-0000-00006DC30000}"/>
    <cellStyle name="Normal 77 5 2" xfId="49979" xr:uid="{00000000-0005-0000-0000-00006EC30000}"/>
    <cellStyle name="Normal 77 5 2 2" xfId="49980" xr:uid="{00000000-0005-0000-0000-00006FC30000}"/>
    <cellStyle name="Normal 77 5 2 3" xfId="49981" xr:uid="{00000000-0005-0000-0000-000070C30000}"/>
    <cellStyle name="Normal 77 5 3" xfId="49982" xr:uid="{00000000-0005-0000-0000-000071C30000}"/>
    <cellStyle name="Normal 77 5 4" xfId="49983" xr:uid="{00000000-0005-0000-0000-000072C30000}"/>
    <cellStyle name="Normal 77 5_Lcc_inputs" xfId="49984" xr:uid="{00000000-0005-0000-0000-000073C30000}"/>
    <cellStyle name="Normal 77 6" xfId="49985" xr:uid="{00000000-0005-0000-0000-000074C30000}"/>
    <cellStyle name="Normal 77 6 2" xfId="49986" xr:uid="{00000000-0005-0000-0000-000075C30000}"/>
    <cellStyle name="Normal 77 6 3" xfId="49987" xr:uid="{00000000-0005-0000-0000-000076C30000}"/>
    <cellStyle name="Normal 77 7" xfId="49988" xr:uid="{00000000-0005-0000-0000-000077C30000}"/>
    <cellStyle name="Normal 77 7 2" xfId="49989" xr:uid="{00000000-0005-0000-0000-000078C30000}"/>
    <cellStyle name="Normal 77 8" xfId="49990" xr:uid="{00000000-0005-0000-0000-000079C30000}"/>
    <cellStyle name="Normal 77 9" xfId="49991" xr:uid="{00000000-0005-0000-0000-00007AC30000}"/>
    <cellStyle name="Normal 77_Lcc_inputs" xfId="49992" xr:uid="{00000000-0005-0000-0000-00007BC30000}"/>
    <cellStyle name="Normal 78" xfId="49993" xr:uid="{00000000-0005-0000-0000-00007CC30000}"/>
    <cellStyle name="Normal 78 10" xfId="49994" xr:uid="{00000000-0005-0000-0000-00007DC30000}"/>
    <cellStyle name="Normal 78 10 2" xfId="49995" xr:uid="{00000000-0005-0000-0000-00007EC30000}"/>
    <cellStyle name="Normal 78 10 2 2" xfId="49996" xr:uid="{00000000-0005-0000-0000-00007FC30000}"/>
    <cellStyle name="Normal 78 10 2 2 2" xfId="49997" xr:uid="{00000000-0005-0000-0000-000080C30000}"/>
    <cellStyle name="Normal 78 10 2 2 3" xfId="49998" xr:uid="{00000000-0005-0000-0000-000081C30000}"/>
    <cellStyle name="Normal 78 10 2 3" xfId="49999" xr:uid="{00000000-0005-0000-0000-000082C30000}"/>
    <cellStyle name="Normal 78 10 2 4" xfId="50000" xr:uid="{00000000-0005-0000-0000-000083C30000}"/>
    <cellStyle name="Normal 78 10 2_Lcc_inputs" xfId="50001" xr:uid="{00000000-0005-0000-0000-000084C30000}"/>
    <cellStyle name="Normal 78 10 3" xfId="50002" xr:uid="{00000000-0005-0000-0000-000085C30000}"/>
    <cellStyle name="Normal 78 10 3 2" xfId="50003" xr:uid="{00000000-0005-0000-0000-000086C30000}"/>
    <cellStyle name="Normal 78 10 3 2 2" xfId="50004" xr:uid="{00000000-0005-0000-0000-000087C30000}"/>
    <cellStyle name="Normal 78 10 3 3" xfId="50005" xr:uid="{00000000-0005-0000-0000-000088C30000}"/>
    <cellStyle name="Normal 78 10 4" xfId="50006" xr:uid="{00000000-0005-0000-0000-000089C30000}"/>
    <cellStyle name="Normal 78 10 4 2" xfId="50007" xr:uid="{00000000-0005-0000-0000-00008AC30000}"/>
    <cellStyle name="Normal 78 10 5" xfId="50008" xr:uid="{00000000-0005-0000-0000-00008BC30000}"/>
    <cellStyle name="Normal 78 10 6" xfId="50009" xr:uid="{00000000-0005-0000-0000-00008CC30000}"/>
    <cellStyle name="Normal 78 10 7" xfId="50010" xr:uid="{00000000-0005-0000-0000-00008DC30000}"/>
    <cellStyle name="Normal 78 10_Lcc_inputs" xfId="50011" xr:uid="{00000000-0005-0000-0000-00008EC30000}"/>
    <cellStyle name="Normal 78 11" xfId="50012" xr:uid="{00000000-0005-0000-0000-00008FC30000}"/>
    <cellStyle name="Normal 78 11 2" xfId="50013" xr:uid="{00000000-0005-0000-0000-000090C30000}"/>
    <cellStyle name="Normal 78 11 2 2" xfId="50014" xr:uid="{00000000-0005-0000-0000-000091C30000}"/>
    <cellStyle name="Normal 78 11 2 3" xfId="50015" xr:uid="{00000000-0005-0000-0000-000092C30000}"/>
    <cellStyle name="Normal 78 11 3" xfId="50016" xr:uid="{00000000-0005-0000-0000-000093C30000}"/>
    <cellStyle name="Normal 78 11 3 2" xfId="50017" xr:uid="{00000000-0005-0000-0000-000094C30000}"/>
    <cellStyle name="Normal 78 11 4" xfId="50018" xr:uid="{00000000-0005-0000-0000-000095C30000}"/>
    <cellStyle name="Normal 78 11 5" xfId="50019" xr:uid="{00000000-0005-0000-0000-000096C30000}"/>
    <cellStyle name="Normal 78 11_Lcc_inputs" xfId="50020" xr:uid="{00000000-0005-0000-0000-000097C30000}"/>
    <cellStyle name="Normal 78 12" xfId="50021" xr:uid="{00000000-0005-0000-0000-000098C30000}"/>
    <cellStyle name="Normal 78 12 2" xfId="50022" xr:uid="{00000000-0005-0000-0000-000099C30000}"/>
    <cellStyle name="Normal 78 12 2 2" xfId="50023" xr:uid="{00000000-0005-0000-0000-00009AC30000}"/>
    <cellStyle name="Normal 78 12 2 3" xfId="50024" xr:uid="{00000000-0005-0000-0000-00009BC30000}"/>
    <cellStyle name="Normal 78 12 3" xfId="50025" xr:uid="{00000000-0005-0000-0000-00009CC30000}"/>
    <cellStyle name="Normal 78 12 4" xfId="50026" xr:uid="{00000000-0005-0000-0000-00009DC30000}"/>
    <cellStyle name="Normal 78 12_Lcc_inputs" xfId="50027" xr:uid="{00000000-0005-0000-0000-00009EC30000}"/>
    <cellStyle name="Normal 78 13" xfId="50028" xr:uid="{00000000-0005-0000-0000-00009FC30000}"/>
    <cellStyle name="Normal 78 13 2" xfId="50029" xr:uid="{00000000-0005-0000-0000-0000A0C30000}"/>
    <cellStyle name="Normal 78 13 3" xfId="50030" xr:uid="{00000000-0005-0000-0000-0000A1C30000}"/>
    <cellStyle name="Normal 78 14" xfId="50031" xr:uid="{00000000-0005-0000-0000-0000A2C30000}"/>
    <cellStyle name="Normal 78 14 2" xfId="50032" xr:uid="{00000000-0005-0000-0000-0000A3C30000}"/>
    <cellStyle name="Normal 78 15" xfId="50033" xr:uid="{00000000-0005-0000-0000-0000A4C30000}"/>
    <cellStyle name="Normal 78 16" xfId="50034" xr:uid="{00000000-0005-0000-0000-0000A5C30000}"/>
    <cellStyle name="Normal 78 2" xfId="50035" xr:uid="{00000000-0005-0000-0000-0000A6C30000}"/>
    <cellStyle name="Normal 78 2 10" xfId="50036" xr:uid="{00000000-0005-0000-0000-0000A7C30000}"/>
    <cellStyle name="Normal 78 2 2" xfId="50037" xr:uid="{00000000-0005-0000-0000-0000A8C30000}"/>
    <cellStyle name="Normal 78 2 2 2" xfId="50038" xr:uid="{00000000-0005-0000-0000-0000A9C30000}"/>
    <cellStyle name="Normal 78 2 2 2 2" xfId="50039" xr:uid="{00000000-0005-0000-0000-0000AAC30000}"/>
    <cellStyle name="Normal 78 2 2 2 2 2" xfId="50040" xr:uid="{00000000-0005-0000-0000-0000ABC30000}"/>
    <cellStyle name="Normal 78 2 2 2 2 2 2" xfId="50041" xr:uid="{00000000-0005-0000-0000-0000ACC30000}"/>
    <cellStyle name="Normal 78 2 2 2 2 3" xfId="50042" xr:uid="{00000000-0005-0000-0000-0000ADC30000}"/>
    <cellStyle name="Normal 78 2 2 2 3" xfId="50043" xr:uid="{00000000-0005-0000-0000-0000AEC30000}"/>
    <cellStyle name="Normal 78 2 2 2 3 2" xfId="50044" xr:uid="{00000000-0005-0000-0000-0000AFC30000}"/>
    <cellStyle name="Normal 78 2 2 2 3 2 2" xfId="50045" xr:uid="{00000000-0005-0000-0000-0000B0C30000}"/>
    <cellStyle name="Normal 78 2 2 2 3 3" xfId="50046" xr:uid="{00000000-0005-0000-0000-0000B1C30000}"/>
    <cellStyle name="Normal 78 2 2 2 4" xfId="50047" xr:uid="{00000000-0005-0000-0000-0000B2C30000}"/>
    <cellStyle name="Normal 78 2 2 2 4 2" xfId="50048" xr:uid="{00000000-0005-0000-0000-0000B3C30000}"/>
    <cellStyle name="Normal 78 2 2 2 5" xfId="50049" xr:uid="{00000000-0005-0000-0000-0000B4C30000}"/>
    <cellStyle name="Normal 78 2 2 2_Lcc_inputs" xfId="50050" xr:uid="{00000000-0005-0000-0000-0000B5C30000}"/>
    <cellStyle name="Normal 78 2 2 3" xfId="50051" xr:uid="{00000000-0005-0000-0000-0000B6C30000}"/>
    <cellStyle name="Normal 78 2 2 3 2" xfId="50052" xr:uid="{00000000-0005-0000-0000-0000B7C30000}"/>
    <cellStyle name="Normal 78 2 2 3 2 2" xfId="50053" xr:uid="{00000000-0005-0000-0000-0000B8C30000}"/>
    <cellStyle name="Normal 78 2 2 3 2 3" xfId="50054" xr:uid="{00000000-0005-0000-0000-0000B9C30000}"/>
    <cellStyle name="Normal 78 2 2 3 3" xfId="50055" xr:uid="{00000000-0005-0000-0000-0000BAC30000}"/>
    <cellStyle name="Normal 78 2 2 3 4" xfId="50056" xr:uid="{00000000-0005-0000-0000-0000BBC30000}"/>
    <cellStyle name="Normal 78 2 2 3_Lcc_inputs" xfId="50057" xr:uid="{00000000-0005-0000-0000-0000BCC30000}"/>
    <cellStyle name="Normal 78 2 2 4" xfId="50058" xr:uid="{00000000-0005-0000-0000-0000BDC30000}"/>
    <cellStyle name="Normal 78 2 2 4 2" xfId="50059" xr:uid="{00000000-0005-0000-0000-0000BEC30000}"/>
    <cellStyle name="Normal 78 2 2 4 2 2" xfId="50060" xr:uid="{00000000-0005-0000-0000-0000BFC30000}"/>
    <cellStyle name="Normal 78 2 2 4 3" xfId="50061" xr:uid="{00000000-0005-0000-0000-0000C0C30000}"/>
    <cellStyle name="Normal 78 2 2 5" xfId="50062" xr:uid="{00000000-0005-0000-0000-0000C1C30000}"/>
    <cellStyle name="Normal 78 2 2 5 2" xfId="50063" xr:uid="{00000000-0005-0000-0000-0000C2C30000}"/>
    <cellStyle name="Normal 78 2 2 6" xfId="50064" xr:uid="{00000000-0005-0000-0000-0000C3C30000}"/>
    <cellStyle name="Normal 78 2 2 7" xfId="50065" xr:uid="{00000000-0005-0000-0000-0000C4C30000}"/>
    <cellStyle name="Normal 78 2 2 8" xfId="50066" xr:uid="{00000000-0005-0000-0000-0000C5C30000}"/>
    <cellStyle name="Normal 78 2 2_Lcc_inputs" xfId="50067" xr:uid="{00000000-0005-0000-0000-0000C6C30000}"/>
    <cellStyle name="Normal 78 2 3" xfId="50068" xr:uid="{00000000-0005-0000-0000-0000C7C30000}"/>
    <cellStyle name="Normal 78 2 3 2" xfId="50069" xr:uid="{00000000-0005-0000-0000-0000C8C30000}"/>
    <cellStyle name="Normal 78 2 3 2 2" xfId="50070" xr:uid="{00000000-0005-0000-0000-0000C9C30000}"/>
    <cellStyle name="Normal 78 2 3 2 2 2" xfId="50071" xr:uid="{00000000-0005-0000-0000-0000CAC30000}"/>
    <cellStyle name="Normal 78 2 3 2 2 3" xfId="50072" xr:uid="{00000000-0005-0000-0000-0000CBC30000}"/>
    <cellStyle name="Normal 78 2 3 2 3" xfId="50073" xr:uid="{00000000-0005-0000-0000-0000CCC30000}"/>
    <cellStyle name="Normal 78 2 3 2 4" xfId="50074" xr:uid="{00000000-0005-0000-0000-0000CDC30000}"/>
    <cellStyle name="Normal 78 2 3 2_Lcc_inputs" xfId="50075" xr:uid="{00000000-0005-0000-0000-0000CEC30000}"/>
    <cellStyle name="Normal 78 2 3 3" xfId="50076" xr:uid="{00000000-0005-0000-0000-0000CFC30000}"/>
    <cellStyle name="Normal 78 2 3 3 2" xfId="50077" xr:uid="{00000000-0005-0000-0000-0000D0C30000}"/>
    <cellStyle name="Normal 78 2 3 3 2 2" xfId="50078" xr:uid="{00000000-0005-0000-0000-0000D1C30000}"/>
    <cellStyle name="Normal 78 2 3 3 3" xfId="50079" xr:uid="{00000000-0005-0000-0000-0000D2C30000}"/>
    <cellStyle name="Normal 78 2 3 4" xfId="50080" xr:uid="{00000000-0005-0000-0000-0000D3C30000}"/>
    <cellStyle name="Normal 78 2 3 4 2" xfId="50081" xr:uid="{00000000-0005-0000-0000-0000D4C30000}"/>
    <cellStyle name="Normal 78 2 3 5" xfId="50082" xr:uid="{00000000-0005-0000-0000-0000D5C30000}"/>
    <cellStyle name="Normal 78 2 3 6" xfId="50083" xr:uid="{00000000-0005-0000-0000-0000D6C30000}"/>
    <cellStyle name="Normal 78 2 3 7" xfId="50084" xr:uid="{00000000-0005-0000-0000-0000D7C30000}"/>
    <cellStyle name="Normal 78 2 3_Lcc_inputs" xfId="50085" xr:uid="{00000000-0005-0000-0000-0000D8C30000}"/>
    <cellStyle name="Normal 78 2 4" xfId="50086" xr:uid="{00000000-0005-0000-0000-0000D9C30000}"/>
    <cellStyle name="Normal 78 2 4 2" xfId="50087" xr:uid="{00000000-0005-0000-0000-0000DAC30000}"/>
    <cellStyle name="Normal 78 2 4 2 2" xfId="50088" xr:uid="{00000000-0005-0000-0000-0000DBC30000}"/>
    <cellStyle name="Normal 78 2 4 2 3" xfId="50089" xr:uid="{00000000-0005-0000-0000-0000DCC30000}"/>
    <cellStyle name="Normal 78 2 4 3" xfId="50090" xr:uid="{00000000-0005-0000-0000-0000DDC30000}"/>
    <cellStyle name="Normal 78 2 4 3 2" xfId="50091" xr:uid="{00000000-0005-0000-0000-0000DEC30000}"/>
    <cellStyle name="Normal 78 2 4 4" xfId="50092" xr:uid="{00000000-0005-0000-0000-0000DFC30000}"/>
    <cellStyle name="Normal 78 2 4 5" xfId="50093" xr:uid="{00000000-0005-0000-0000-0000E0C30000}"/>
    <cellStyle name="Normal 78 2 4_Lcc_inputs" xfId="50094" xr:uid="{00000000-0005-0000-0000-0000E1C30000}"/>
    <cellStyle name="Normal 78 2 5" xfId="50095" xr:uid="{00000000-0005-0000-0000-0000E2C30000}"/>
    <cellStyle name="Normal 78 2 5 2" xfId="50096" xr:uid="{00000000-0005-0000-0000-0000E3C30000}"/>
    <cellStyle name="Normal 78 2 5 2 2" xfId="50097" xr:uid="{00000000-0005-0000-0000-0000E4C30000}"/>
    <cellStyle name="Normal 78 2 5 2 3" xfId="50098" xr:uid="{00000000-0005-0000-0000-0000E5C30000}"/>
    <cellStyle name="Normal 78 2 5 3" xfId="50099" xr:uid="{00000000-0005-0000-0000-0000E6C30000}"/>
    <cellStyle name="Normal 78 2 5 3 2" xfId="50100" xr:uid="{00000000-0005-0000-0000-0000E7C30000}"/>
    <cellStyle name="Normal 78 2 5 4" xfId="50101" xr:uid="{00000000-0005-0000-0000-0000E8C30000}"/>
    <cellStyle name="Normal 78 2 5 5" xfId="50102" xr:uid="{00000000-0005-0000-0000-0000E9C30000}"/>
    <cellStyle name="Normal 78 2 5_Lcc_inputs" xfId="50103" xr:uid="{00000000-0005-0000-0000-0000EAC30000}"/>
    <cellStyle name="Normal 78 2 6" xfId="50104" xr:uid="{00000000-0005-0000-0000-0000EBC30000}"/>
    <cellStyle name="Normal 78 2 6 2" xfId="50105" xr:uid="{00000000-0005-0000-0000-0000ECC30000}"/>
    <cellStyle name="Normal 78 2 6 2 2" xfId="50106" xr:uid="{00000000-0005-0000-0000-0000EDC30000}"/>
    <cellStyle name="Normal 78 2 6 3" xfId="50107" xr:uid="{00000000-0005-0000-0000-0000EEC30000}"/>
    <cellStyle name="Normal 78 2 6 4" xfId="50108" xr:uid="{00000000-0005-0000-0000-0000EFC30000}"/>
    <cellStyle name="Normal 78 2 6_Lcc_inputs" xfId="50109" xr:uid="{00000000-0005-0000-0000-0000F0C30000}"/>
    <cellStyle name="Normal 78 2 7" xfId="50110" xr:uid="{00000000-0005-0000-0000-0000F1C30000}"/>
    <cellStyle name="Normal 78 2 7 2" xfId="50111" xr:uid="{00000000-0005-0000-0000-0000F2C30000}"/>
    <cellStyle name="Normal 78 2 7 3" xfId="50112" xr:uid="{00000000-0005-0000-0000-0000F3C30000}"/>
    <cellStyle name="Normal 78 2 8" xfId="50113" xr:uid="{00000000-0005-0000-0000-0000F4C30000}"/>
    <cellStyle name="Normal 78 2 8 2" xfId="50114" xr:uid="{00000000-0005-0000-0000-0000F5C30000}"/>
    <cellStyle name="Normal 78 2 9" xfId="50115" xr:uid="{00000000-0005-0000-0000-0000F6C30000}"/>
    <cellStyle name="Normal 78 2_Lcc_inputs" xfId="50116" xr:uid="{00000000-0005-0000-0000-0000F7C30000}"/>
    <cellStyle name="Normal 78 3" xfId="50117" xr:uid="{00000000-0005-0000-0000-0000F8C30000}"/>
    <cellStyle name="Normal 78 3 2" xfId="50118" xr:uid="{00000000-0005-0000-0000-0000F9C30000}"/>
    <cellStyle name="Normal 78 3 2 2" xfId="50119" xr:uid="{00000000-0005-0000-0000-0000FAC30000}"/>
    <cellStyle name="Normal 78 3 2 2 2" xfId="50120" xr:uid="{00000000-0005-0000-0000-0000FBC30000}"/>
    <cellStyle name="Normal 78 3 2 2 2 2" xfId="50121" xr:uid="{00000000-0005-0000-0000-0000FCC30000}"/>
    <cellStyle name="Normal 78 3 2 2 2 2 2" xfId="50122" xr:uid="{00000000-0005-0000-0000-0000FDC30000}"/>
    <cellStyle name="Normal 78 3 2 2 2 3" xfId="50123" xr:uid="{00000000-0005-0000-0000-0000FEC30000}"/>
    <cellStyle name="Normal 78 3 2 2 3" xfId="50124" xr:uid="{00000000-0005-0000-0000-0000FFC30000}"/>
    <cellStyle name="Normal 78 3 2 2 3 2" xfId="50125" xr:uid="{00000000-0005-0000-0000-000000C40000}"/>
    <cellStyle name="Normal 78 3 2 2 3 2 2" xfId="50126" xr:uid="{00000000-0005-0000-0000-000001C40000}"/>
    <cellStyle name="Normal 78 3 2 2 3 3" xfId="50127" xr:uid="{00000000-0005-0000-0000-000002C40000}"/>
    <cellStyle name="Normal 78 3 2 2 4" xfId="50128" xr:uid="{00000000-0005-0000-0000-000003C40000}"/>
    <cellStyle name="Normal 78 3 2 2 4 2" xfId="50129" xr:uid="{00000000-0005-0000-0000-000004C40000}"/>
    <cellStyle name="Normal 78 3 2 2 5" xfId="50130" xr:uid="{00000000-0005-0000-0000-000005C40000}"/>
    <cellStyle name="Normal 78 3 2 2_Lcc_inputs" xfId="50131" xr:uid="{00000000-0005-0000-0000-000006C40000}"/>
    <cellStyle name="Normal 78 3 2 3" xfId="50132" xr:uid="{00000000-0005-0000-0000-000007C40000}"/>
    <cellStyle name="Normal 78 3 2 3 2" xfId="50133" xr:uid="{00000000-0005-0000-0000-000008C40000}"/>
    <cellStyle name="Normal 78 3 2 3 2 2" xfId="50134" xr:uid="{00000000-0005-0000-0000-000009C40000}"/>
    <cellStyle name="Normal 78 3 2 3 2 3" xfId="50135" xr:uid="{00000000-0005-0000-0000-00000AC40000}"/>
    <cellStyle name="Normal 78 3 2 3 3" xfId="50136" xr:uid="{00000000-0005-0000-0000-00000BC40000}"/>
    <cellStyle name="Normal 78 3 2 3 4" xfId="50137" xr:uid="{00000000-0005-0000-0000-00000CC40000}"/>
    <cellStyle name="Normal 78 3 2 3_Lcc_inputs" xfId="50138" xr:uid="{00000000-0005-0000-0000-00000DC40000}"/>
    <cellStyle name="Normal 78 3 2 4" xfId="50139" xr:uid="{00000000-0005-0000-0000-00000EC40000}"/>
    <cellStyle name="Normal 78 3 2 4 2" xfId="50140" xr:uid="{00000000-0005-0000-0000-00000FC40000}"/>
    <cellStyle name="Normal 78 3 2 4 2 2" xfId="50141" xr:uid="{00000000-0005-0000-0000-000010C40000}"/>
    <cellStyle name="Normal 78 3 2 4 3" xfId="50142" xr:uid="{00000000-0005-0000-0000-000011C40000}"/>
    <cellStyle name="Normal 78 3 2 5" xfId="50143" xr:uid="{00000000-0005-0000-0000-000012C40000}"/>
    <cellStyle name="Normal 78 3 2 5 2" xfId="50144" xr:uid="{00000000-0005-0000-0000-000013C40000}"/>
    <cellStyle name="Normal 78 3 2 6" xfId="50145" xr:uid="{00000000-0005-0000-0000-000014C40000}"/>
    <cellStyle name="Normal 78 3 2 7" xfId="50146" xr:uid="{00000000-0005-0000-0000-000015C40000}"/>
    <cellStyle name="Normal 78 3 2 8" xfId="50147" xr:uid="{00000000-0005-0000-0000-000016C40000}"/>
    <cellStyle name="Normal 78 3 2_Lcc_inputs" xfId="50148" xr:uid="{00000000-0005-0000-0000-000017C40000}"/>
    <cellStyle name="Normal 78 3 3" xfId="50149" xr:uid="{00000000-0005-0000-0000-000018C40000}"/>
    <cellStyle name="Normal 78 3 3 2" xfId="50150" xr:uid="{00000000-0005-0000-0000-000019C40000}"/>
    <cellStyle name="Normal 78 3 3 2 2" xfId="50151" xr:uid="{00000000-0005-0000-0000-00001AC40000}"/>
    <cellStyle name="Normal 78 3 3 2 2 2" xfId="50152" xr:uid="{00000000-0005-0000-0000-00001BC40000}"/>
    <cellStyle name="Normal 78 3 3 2 2 3" xfId="50153" xr:uid="{00000000-0005-0000-0000-00001CC40000}"/>
    <cellStyle name="Normal 78 3 3 2 3" xfId="50154" xr:uid="{00000000-0005-0000-0000-00001DC40000}"/>
    <cellStyle name="Normal 78 3 3 2 4" xfId="50155" xr:uid="{00000000-0005-0000-0000-00001EC40000}"/>
    <cellStyle name="Normal 78 3 3 2_Lcc_inputs" xfId="50156" xr:uid="{00000000-0005-0000-0000-00001FC40000}"/>
    <cellStyle name="Normal 78 3 3 3" xfId="50157" xr:uid="{00000000-0005-0000-0000-000020C40000}"/>
    <cellStyle name="Normal 78 3 3 3 2" xfId="50158" xr:uid="{00000000-0005-0000-0000-000021C40000}"/>
    <cellStyle name="Normal 78 3 3 3 2 2" xfId="50159" xr:uid="{00000000-0005-0000-0000-000022C40000}"/>
    <cellStyle name="Normal 78 3 3 3 3" xfId="50160" xr:uid="{00000000-0005-0000-0000-000023C40000}"/>
    <cellStyle name="Normal 78 3 3 4" xfId="50161" xr:uid="{00000000-0005-0000-0000-000024C40000}"/>
    <cellStyle name="Normal 78 3 3 4 2" xfId="50162" xr:uid="{00000000-0005-0000-0000-000025C40000}"/>
    <cellStyle name="Normal 78 3 3 5" xfId="50163" xr:uid="{00000000-0005-0000-0000-000026C40000}"/>
    <cellStyle name="Normal 78 3 3 6" xfId="50164" xr:uid="{00000000-0005-0000-0000-000027C40000}"/>
    <cellStyle name="Normal 78 3 3 7" xfId="50165" xr:uid="{00000000-0005-0000-0000-000028C40000}"/>
    <cellStyle name="Normal 78 3 3_Lcc_inputs" xfId="50166" xr:uid="{00000000-0005-0000-0000-000029C40000}"/>
    <cellStyle name="Normal 78 3 4" xfId="50167" xr:uid="{00000000-0005-0000-0000-00002AC40000}"/>
    <cellStyle name="Normal 78 3 4 2" xfId="50168" xr:uid="{00000000-0005-0000-0000-00002BC40000}"/>
    <cellStyle name="Normal 78 3 4 2 2" xfId="50169" xr:uid="{00000000-0005-0000-0000-00002CC40000}"/>
    <cellStyle name="Normal 78 3 4 2 3" xfId="50170" xr:uid="{00000000-0005-0000-0000-00002DC40000}"/>
    <cellStyle name="Normal 78 3 4 3" xfId="50171" xr:uid="{00000000-0005-0000-0000-00002EC40000}"/>
    <cellStyle name="Normal 78 3 4 3 2" xfId="50172" xr:uid="{00000000-0005-0000-0000-00002FC40000}"/>
    <cellStyle name="Normal 78 3 4 4" xfId="50173" xr:uid="{00000000-0005-0000-0000-000030C40000}"/>
    <cellStyle name="Normal 78 3 4 5" xfId="50174" xr:uid="{00000000-0005-0000-0000-000031C40000}"/>
    <cellStyle name="Normal 78 3 4_Lcc_inputs" xfId="50175" xr:uid="{00000000-0005-0000-0000-000032C40000}"/>
    <cellStyle name="Normal 78 3 5" xfId="50176" xr:uid="{00000000-0005-0000-0000-000033C40000}"/>
    <cellStyle name="Normal 78 3 5 2" xfId="50177" xr:uid="{00000000-0005-0000-0000-000034C40000}"/>
    <cellStyle name="Normal 78 3 5 2 2" xfId="50178" xr:uid="{00000000-0005-0000-0000-000035C40000}"/>
    <cellStyle name="Normal 78 3 5 2 3" xfId="50179" xr:uid="{00000000-0005-0000-0000-000036C40000}"/>
    <cellStyle name="Normal 78 3 5 3" xfId="50180" xr:uid="{00000000-0005-0000-0000-000037C40000}"/>
    <cellStyle name="Normal 78 3 5 4" xfId="50181" xr:uid="{00000000-0005-0000-0000-000038C40000}"/>
    <cellStyle name="Normal 78 3 5_Lcc_inputs" xfId="50182" xr:uid="{00000000-0005-0000-0000-000039C40000}"/>
    <cellStyle name="Normal 78 3 6" xfId="50183" xr:uid="{00000000-0005-0000-0000-00003AC40000}"/>
    <cellStyle name="Normal 78 3 6 2" xfId="50184" xr:uid="{00000000-0005-0000-0000-00003BC40000}"/>
    <cellStyle name="Normal 78 3 6 3" xfId="50185" xr:uid="{00000000-0005-0000-0000-00003CC40000}"/>
    <cellStyle name="Normal 78 3 7" xfId="50186" xr:uid="{00000000-0005-0000-0000-00003DC40000}"/>
    <cellStyle name="Normal 78 3 7 2" xfId="50187" xr:uid="{00000000-0005-0000-0000-00003EC40000}"/>
    <cellStyle name="Normal 78 3 8" xfId="50188" xr:uid="{00000000-0005-0000-0000-00003FC40000}"/>
    <cellStyle name="Normal 78 3 9" xfId="50189" xr:uid="{00000000-0005-0000-0000-000040C40000}"/>
    <cellStyle name="Normal 78 3_Lcc_inputs" xfId="50190" xr:uid="{00000000-0005-0000-0000-000041C40000}"/>
    <cellStyle name="Normal 78 4" xfId="50191" xr:uid="{00000000-0005-0000-0000-000042C40000}"/>
    <cellStyle name="Normal 78 4 2" xfId="50192" xr:uid="{00000000-0005-0000-0000-000043C40000}"/>
    <cellStyle name="Normal 78 4 2 2" xfId="50193" xr:uid="{00000000-0005-0000-0000-000044C40000}"/>
    <cellStyle name="Normal 78 4 2 2 2" xfId="50194" xr:uid="{00000000-0005-0000-0000-000045C40000}"/>
    <cellStyle name="Normal 78 4 2 2 2 2" xfId="50195" xr:uid="{00000000-0005-0000-0000-000046C40000}"/>
    <cellStyle name="Normal 78 4 2 2 2 2 2" xfId="50196" xr:uid="{00000000-0005-0000-0000-000047C40000}"/>
    <cellStyle name="Normal 78 4 2 2 2 3" xfId="50197" xr:uid="{00000000-0005-0000-0000-000048C40000}"/>
    <cellStyle name="Normal 78 4 2 2 3" xfId="50198" xr:uid="{00000000-0005-0000-0000-000049C40000}"/>
    <cellStyle name="Normal 78 4 2 2 3 2" xfId="50199" xr:uid="{00000000-0005-0000-0000-00004AC40000}"/>
    <cellStyle name="Normal 78 4 2 2 3 2 2" xfId="50200" xr:uid="{00000000-0005-0000-0000-00004BC40000}"/>
    <cellStyle name="Normal 78 4 2 2 3 3" xfId="50201" xr:uid="{00000000-0005-0000-0000-00004CC40000}"/>
    <cellStyle name="Normal 78 4 2 2 4" xfId="50202" xr:uid="{00000000-0005-0000-0000-00004DC40000}"/>
    <cellStyle name="Normal 78 4 2 2 4 2" xfId="50203" xr:uid="{00000000-0005-0000-0000-00004EC40000}"/>
    <cellStyle name="Normal 78 4 2 2 5" xfId="50204" xr:uid="{00000000-0005-0000-0000-00004FC40000}"/>
    <cellStyle name="Normal 78 4 2 2_Lcc_inputs" xfId="50205" xr:uid="{00000000-0005-0000-0000-000050C40000}"/>
    <cellStyle name="Normal 78 4 2 3" xfId="50206" xr:uid="{00000000-0005-0000-0000-000051C40000}"/>
    <cellStyle name="Normal 78 4 2 3 2" xfId="50207" xr:uid="{00000000-0005-0000-0000-000052C40000}"/>
    <cellStyle name="Normal 78 4 2 3 2 2" xfId="50208" xr:uid="{00000000-0005-0000-0000-000053C40000}"/>
    <cellStyle name="Normal 78 4 2 3 2 3" xfId="50209" xr:uid="{00000000-0005-0000-0000-000054C40000}"/>
    <cellStyle name="Normal 78 4 2 3 3" xfId="50210" xr:uid="{00000000-0005-0000-0000-000055C40000}"/>
    <cellStyle name="Normal 78 4 2 3 4" xfId="50211" xr:uid="{00000000-0005-0000-0000-000056C40000}"/>
    <cellStyle name="Normal 78 4 2 3_Lcc_inputs" xfId="50212" xr:uid="{00000000-0005-0000-0000-000057C40000}"/>
    <cellStyle name="Normal 78 4 2 4" xfId="50213" xr:uid="{00000000-0005-0000-0000-000058C40000}"/>
    <cellStyle name="Normal 78 4 2 4 2" xfId="50214" xr:uid="{00000000-0005-0000-0000-000059C40000}"/>
    <cellStyle name="Normal 78 4 2 4 2 2" xfId="50215" xr:uid="{00000000-0005-0000-0000-00005AC40000}"/>
    <cellStyle name="Normal 78 4 2 4 3" xfId="50216" xr:uid="{00000000-0005-0000-0000-00005BC40000}"/>
    <cellStyle name="Normal 78 4 2 5" xfId="50217" xr:uid="{00000000-0005-0000-0000-00005CC40000}"/>
    <cellStyle name="Normal 78 4 2 5 2" xfId="50218" xr:uid="{00000000-0005-0000-0000-00005DC40000}"/>
    <cellStyle name="Normal 78 4 2 6" xfId="50219" xr:uid="{00000000-0005-0000-0000-00005EC40000}"/>
    <cellStyle name="Normal 78 4 2 7" xfId="50220" xr:uid="{00000000-0005-0000-0000-00005FC40000}"/>
    <cellStyle name="Normal 78 4 2 8" xfId="50221" xr:uid="{00000000-0005-0000-0000-000060C40000}"/>
    <cellStyle name="Normal 78 4 2_Lcc_inputs" xfId="50222" xr:uid="{00000000-0005-0000-0000-000061C40000}"/>
    <cellStyle name="Normal 78 4 3" xfId="50223" xr:uid="{00000000-0005-0000-0000-000062C40000}"/>
    <cellStyle name="Normal 78 4 3 2" xfId="50224" xr:uid="{00000000-0005-0000-0000-000063C40000}"/>
    <cellStyle name="Normal 78 4 3 2 2" xfId="50225" xr:uid="{00000000-0005-0000-0000-000064C40000}"/>
    <cellStyle name="Normal 78 4 3 2 2 2" xfId="50226" xr:uid="{00000000-0005-0000-0000-000065C40000}"/>
    <cellStyle name="Normal 78 4 3 2 3" xfId="50227" xr:uid="{00000000-0005-0000-0000-000066C40000}"/>
    <cellStyle name="Normal 78 4 3 3" xfId="50228" xr:uid="{00000000-0005-0000-0000-000067C40000}"/>
    <cellStyle name="Normal 78 4 3 3 2" xfId="50229" xr:uid="{00000000-0005-0000-0000-000068C40000}"/>
    <cellStyle name="Normal 78 4 3 3 2 2" xfId="50230" xr:uid="{00000000-0005-0000-0000-000069C40000}"/>
    <cellStyle name="Normal 78 4 3 3 3" xfId="50231" xr:uid="{00000000-0005-0000-0000-00006AC40000}"/>
    <cellStyle name="Normal 78 4 3 4" xfId="50232" xr:uid="{00000000-0005-0000-0000-00006BC40000}"/>
    <cellStyle name="Normal 78 4 3 4 2" xfId="50233" xr:uid="{00000000-0005-0000-0000-00006CC40000}"/>
    <cellStyle name="Normal 78 4 3 5" xfId="50234" xr:uid="{00000000-0005-0000-0000-00006DC40000}"/>
    <cellStyle name="Normal 78 4 3_Lcc_inputs" xfId="50235" xr:uid="{00000000-0005-0000-0000-00006EC40000}"/>
    <cellStyle name="Normal 78 4 4" xfId="50236" xr:uid="{00000000-0005-0000-0000-00006FC40000}"/>
    <cellStyle name="Normal 78 4 4 2" xfId="50237" xr:uid="{00000000-0005-0000-0000-000070C40000}"/>
    <cellStyle name="Normal 78 4 4 2 2" xfId="50238" xr:uid="{00000000-0005-0000-0000-000071C40000}"/>
    <cellStyle name="Normal 78 4 4 2 3" xfId="50239" xr:uid="{00000000-0005-0000-0000-000072C40000}"/>
    <cellStyle name="Normal 78 4 4 3" xfId="50240" xr:uid="{00000000-0005-0000-0000-000073C40000}"/>
    <cellStyle name="Normal 78 4 4 4" xfId="50241" xr:uid="{00000000-0005-0000-0000-000074C40000}"/>
    <cellStyle name="Normal 78 4 4_Lcc_inputs" xfId="50242" xr:uid="{00000000-0005-0000-0000-000075C40000}"/>
    <cellStyle name="Normal 78 4 5" xfId="50243" xr:uid="{00000000-0005-0000-0000-000076C40000}"/>
    <cellStyle name="Normal 78 4 5 2" xfId="50244" xr:uid="{00000000-0005-0000-0000-000077C40000}"/>
    <cellStyle name="Normal 78 4 5 2 2" xfId="50245" xr:uid="{00000000-0005-0000-0000-000078C40000}"/>
    <cellStyle name="Normal 78 4 5 3" xfId="50246" xr:uid="{00000000-0005-0000-0000-000079C40000}"/>
    <cellStyle name="Normal 78 4 6" xfId="50247" xr:uid="{00000000-0005-0000-0000-00007AC40000}"/>
    <cellStyle name="Normal 78 4 6 2" xfId="50248" xr:uid="{00000000-0005-0000-0000-00007BC40000}"/>
    <cellStyle name="Normal 78 4 7" xfId="50249" xr:uid="{00000000-0005-0000-0000-00007CC40000}"/>
    <cellStyle name="Normal 78 4 8" xfId="50250" xr:uid="{00000000-0005-0000-0000-00007DC40000}"/>
    <cellStyle name="Normal 78 4 9" xfId="50251" xr:uid="{00000000-0005-0000-0000-00007EC40000}"/>
    <cellStyle name="Normal 78 4_Lcc_inputs" xfId="50252" xr:uid="{00000000-0005-0000-0000-00007FC40000}"/>
    <cellStyle name="Normal 78 5" xfId="50253" xr:uid="{00000000-0005-0000-0000-000080C40000}"/>
    <cellStyle name="Normal 78 5 2" xfId="50254" xr:uid="{00000000-0005-0000-0000-000081C40000}"/>
    <cellStyle name="Normal 78 5 2 2" xfId="50255" xr:uid="{00000000-0005-0000-0000-000082C40000}"/>
    <cellStyle name="Normal 78 5 2 2 2" xfId="50256" xr:uid="{00000000-0005-0000-0000-000083C40000}"/>
    <cellStyle name="Normal 78 5 2 2 2 2" xfId="50257" xr:uid="{00000000-0005-0000-0000-000084C40000}"/>
    <cellStyle name="Normal 78 5 2 2 2 2 2" xfId="50258" xr:uid="{00000000-0005-0000-0000-000085C40000}"/>
    <cellStyle name="Normal 78 5 2 2 2 3" xfId="50259" xr:uid="{00000000-0005-0000-0000-000086C40000}"/>
    <cellStyle name="Normal 78 5 2 2 3" xfId="50260" xr:uid="{00000000-0005-0000-0000-000087C40000}"/>
    <cellStyle name="Normal 78 5 2 2 3 2" xfId="50261" xr:uid="{00000000-0005-0000-0000-000088C40000}"/>
    <cellStyle name="Normal 78 5 2 2 3 2 2" xfId="50262" xr:uid="{00000000-0005-0000-0000-000089C40000}"/>
    <cellStyle name="Normal 78 5 2 2 3 3" xfId="50263" xr:uid="{00000000-0005-0000-0000-00008AC40000}"/>
    <cellStyle name="Normal 78 5 2 2 4" xfId="50264" xr:uid="{00000000-0005-0000-0000-00008BC40000}"/>
    <cellStyle name="Normal 78 5 2 2 4 2" xfId="50265" xr:uid="{00000000-0005-0000-0000-00008CC40000}"/>
    <cellStyle name="Normal 78 5 2 2 5" xfId="50266" xr:uid="{00000000-0005-0000-0000-00008DC40000}"/>
    <cellStyle name="Normal 78 5 2 2_Lcc_inputs" xfId="50267" xr:uid="{00000000-0005-0000-0000-00008EC40000}"/>
    <cellStyle name="Normal 78 5 2 3" xfId="50268" xr:uid="{00000000-0005-0000-0000-00008FC40000}"/>
    <cellStyle name="Normal 78 5 2 3 2" xfId="50269" xr:uid="{00000000-0005-0000-0000-000090C40000}"/>
    <cellStyle name="Normal 78 5 2 3 2 2" xfId="50270" xr:uid="{00000000-0005-0000-0000-000091C40000}"/>
    <cellStyle name="Normal 78 5 2 3 2 3" xfId="50271" xr:uid="{00000000-0005-0000-0000-000092C40000}"/>
    <cellStyle name="Normal 78 5 2 3 3" xfId="50272" xr:uid="{00000000-0005-0000-0000-000093C40000}"/>
    <cellStyle name="Normal 78 5 2 3 4" xfId="50273" xr:uid="{00000000-0005-0000-0000-000094C40000}"/>
    <cellStyle name="Normal 78 5 2 3_Lcc_inputs" xfId="50274" xr:uid="{00000000-0005-0000-0000-000095C40000}"/>
    <cellStyle name="Normal 78 5 2 4" xfId="50275" xr:uid="{00000000-0005-0000-0000-000096C40000}"/>
    <cellStyle name="Normal 78 5 2 4 2" xfId="50276" xr:uid="{00000000-0005-0000-0000-000097C40000}"/>
    <cellStyle name="Normal 78 5 2 4 2 2" xfId="50277" xr:uid="{00000000-0005-0000-0000-000098C40000}"/>
    <cellStyle name="Normal 78 5 2 4 3" xfId="50278" xr:uid="{00000000-0005-0000-0000-000099C40000}"/>
    <cellStyle name="Normal 78 5 2 5" xfId="50279" xr:uid="{00000000-0005-0000-0000-00009AC40000}"/>
    <cellStyle name="Normal 78 5 2 5 2" xfId="50280" xr:uid="{00000000-0005-0000-0000-00009BC40000}"/>
    <cellStyle name="Normal 78 5 2 6" xfId="50281" xr:uid="{00000000-0005-0000-0000-00009CC40000}"/>
    <cellStyle name="Normal 78 5 2 7" xfId="50282" xr:uid="{00000000-0005-0000-0000-00009DC40000}"/>
    <cellStyle name="Normal 78 5 2 8" xfId="50283" xr:uid="{00000000-0005-0000-0000-00009EC40000}"/>
    <cellStyle name="Normal 78 5 2_Lcc_inputs" xfId="50284" xr:uid="{00000000-0005-0000-0000-00009FC40000}"/>
    <cellStyle name="Normal 78 5 3" xfId="50285" xr:uid="{00000000-0005-0000-0000-0000A0C40000}"/>
    <cellStyle name="Normal 78 5 3 2" xfId="50286" xr:uid="{00000000-0005-0000-0000-0000A1C40000}"/>
    <cellStyle name="Normal 78 5 3 2 2" xfId="50287" xr:uid="{00000000-0005-0000-0000-0000A2C40000}"/>
    <cellStyle name="Normal 78 5 3 2 2 2" xfId="50288" xr:uid="{00000000-0005-0000-0000-0000A3C40000}"/>
    <cellStyle name="Normal 78 5 3 2 3" xfId="50289" xr:uid="{00000000-0005-0000-0000-0000A4C40000}"/>
    <cellStyle name="Normal 78 5 3 3" xfId="50290" xr:uid="{00000000-0005-0000-0000-0000A5C40000}"/>
    <cellStyle name="Normal 78 5 3 3 2" xfId="50291" xr:uid="{00000000-0005-0000-0000-0000A6C40000}"/>
    <cellStyle name="Normal 78 5 3 3 2 2" xfId="50292" xr:uid="{00000000-0005-0000-0000-0000A7C40000}"/>
    <cellStyle name="Normal 78 5 3 3 3" xfId="50293" xr:uid="{00000000-0005-0000-0000-0000A8C40000}"/>
    <cellStyle name="Normal 78 5 3 4" xfId="50294" xr:uid="{00000000-0005-0000-0000-0000A9C40000}"/>
    <cellStyle name="Normal 78 5 3 4 2" xfId="50295" xr:uid="{00000000-0005-0000-0000-0000AAC40000}"/>
    <cellStyle name="Normal 78 5 3 5" xfId="50296" xr:uid="{00000000-0005-0000-0000-0000ABC40000}"/>
    <cellStyle name="Normal 78 5 3_Lcc_inputs" xfId="50297" xr:uid="{00000000-0005-0000-0000-0000ACC40000}"/>
    <cellStyle name="Normal 78 5 4" xfId="50298" xr:uid="{00000000-0005-0000-0000-0000ADC40000}"/>
    <cellStyle name="Normal 78 5 4 2" xfId="50299" xr:uid="{00000000-0005-0000-0000-0000AEC40000}"/>
    <cellStyle name="Normal 78 5 4 2 2" xfId="50300" xr:uid="{00000000-0005-0000-0000-0000AFC40000}"/>
    <cellStyle name="Normal 78 5 4 2 3" xfId="50301" xr:uid="{00000000-0005-0000-0000-0000B0C40000}"/>
    <cellStyle name="Normal 78 5 4 3" xfId="50302" xr:uid="{00000000-0005-0000-0000-0000B1C40000}"/>
    <cellStyle name="Normal 78 5 4 4" xfId="50303" xr:uid="{00000000-0005-0000-0000-0000B2C40000}"/>
    <cellStyle name="Normal 78 5 4_Lcc_inputs" xfId="50304" xr:uid="{00000000-0005-0000-0000-0000B3C40000}"/>
    <cellStyle name="Normal 78 5 5" xfId="50305" xr:uid="{00000000-0005-0000-0000-0000B4C40000}"/>
    <cellStyle name="Normal 78 5 5 2" xfId="50306" xr:uid="{00000000-0005-0000-0000-0000B5C40000}"/>
    <cellStyle name="Normal 78 5 5 2 2" xfId="50307" xr:uid="{00000000-0005-0000-0000-0000B6C40000}"/>
    <cellStyle name="Normal 78 5 5 3" xfId="50308" xr:uid="{00000000-0005-0000-0000-0000B7C40000}"/>
    <cellStyle name="Normal 78 5 6" xfId="50309" xr:uid="{00000000-0005-0000-0000-0000B8C40000}"/>
    <cellStyle name="Normal 78 5 6 2" xfId="50310" xr:uid="{00000000-0005-0000-0000-0000B9C40000}"/>
    <cellStyle name="Normal 78 5 7" xfId="50311" xr:uid="{00000000-0005-0000-0000-0000BAC40000}"/>
    <cellStyle name="Normal 78 5 8" xfId="50312" xr:uid="{00000000-0005-0000-0000-0000BBC40000}"/>
    <cellStyle name="Normal 78 5 9" xfId="50313" xr:uid="{00000000-0005-0000-0000-0000BCC40000}"/>
    <cellStyle name="Normal 78 5_Lcc_inputs" xfId="50314" xr:uid="{00000000-0005-0000-0000-0000BDC40000}"/>
    <cellStyle name="Normal 78 6" xfId="50315" xr:uid="{00000000-0005-0000-0000-0000BEC40000}"/>
    <cellStyle name="Normal 78 6 2" xfId="50316" xr:uid="{00000000-0005-0000-0000-0000BFC40000}"/>
    <cellStyle name="Normal 78 6 2 2" xfId="50317" xr:uid="{00000000-0005-0000-0000-0000C0C40000}"/>
    <cellStyle name="Normal 78 6 2 2 2" xfId="50318" xr:uid="{00000000-0005-0000-0000-0000C1C40000}"/>
    <cellStyle name="Normal 78 6 2 2 2 2" xfId="50319" xr:uid="{00000000-0005-0000-0000-0000C2C40000}"/>
    <cellStyle name="Normal 78 6 2 2 2 2 2" xfId="50320" xr:uid="{00000000-0005-0000-0000-0000C3C40000}"/>
    <cellStyle name="Normal 78 6 2 2 2 3" xfId="50321" xr:uid="{00000000-0005-0000-0000-0000C4C40000}"/>
    <cellStyle name="Normal 78 6 2 2 3" xfId="50322" xr:uid="{00000000-0005-0000-0000-0000C5C40000}"/>
    <cellStyle name="Normal 78 6 2 2 3 2" xfId="50323" xr:uid="{00000000-0005-0000-0000-0000C6C40000}"/>
    <cellStyle name="Normal 78 6 2 2 3 2 2" xfId="50324" xr:uid="{00000000-0005-0000-0000-0000C7C40000}"/>
    <cellStyle name="Normal 78 6 2 2 3 3" xfId="50325" xr:uid="{00000000-0005-0000-0000-0000C8C40000}"/>
    <cellStyle name="Normal 78 6 2 2 4" xfId="50326" xr:uid="{00000000-0005-0000-0000-0000C9C40000}"/>
    <cellStyle name="Normal 78 6 2 2 4 2" xfId="50327" xr:uid="{00000000-0005-0000-0000-0000CAC40000}"/>
    <cellStyle name="Normal 78 6 2 2 5" xfId="50328" xr:uid="{00000000-0005-0000-0000-0000CBC40000}"/>
    <cellStyle name="Normal 78 6 2 2_Lcc_inputs" xfId="50329" xr:uid="{00000000-0005-0000-0000-0000CCC40000}"/>
    <cellStyle name="Normal 78 6 2 3" xfId="50330" xr:uid="{00000000-0005-0000-0000-0000CDC40000}"/>
    <cellStyle name="Normal 78 6 2 3 2" xfId="50331" xr:uid="{00000000-0005-0000-0000-0000CEC40000}"/>
    <cellStyle name="Normal 78 6 2 3 2 2" xfId="50332" xr:uid="{00000000-0005-0000-0000-0000CFC40000}"/>
    <cellStyle name="Normal 78 6 2 3 2 3" xfId="50333" xr:uid="{00000000-0005-0000-0000-0000D0C40000}"/>
    <cellStyle name="Normal 78 6 2 3 3" xfId="50334" xr:uid="{00000000-0005-0000-0000-0000D1C40000}"/>
    <cellStyle name="Normal 78 6 2 3 4" xfId="50335" xr:uid="{00000000-0005-0000-0000-0000D2C40000}"/>
    <cellStyle name="Normal 78 6 2 3_Lcc_inputs" xfId="50336" xr:uid="{00000000-0005-0000-0000-0000D3C40000}"/>
    <cellStyle name="Normal 78 6 2 4" xfId="50337" xr:uid="{00000000-0005-0000-0000-0000D4C40000}"/>
    <cellStyle name="Normal 78 6 2 4 2" xfId="50338" xr:uid="{00000000-0005-0000-0000-0000D5C40000}"/>
    <cellStyle name="Normal 78 6 2 4 2 2" xfId="50339" xr:uid="{00000000-0005-0000-0000-0000D6C40000}"/>
    <cellStyle name="Normal 78 6 2 4 3" xfId="50340" xr:uid="{00000000-0005-0000-0000-0000D7C40000}"/>
    <cellStyle name="Normal 78 6 2 5" xfId="50341" xr:uid="{00000000-0005-0000-0000-0000D8C40000}"/>
    <cellStyle name="Normal 78 6 2 5 2" xfId="50342" xr:uid="{00000000-0005-0000-0000-0000D9C40000}"/>
    <cellStyle name="Normal 78 6 2 6" xfId="50343" xr:uid="{00000000-0005-0000-0000-0000DAC40000}"/>
    <cellStyle name="Normal 78 6 2 7" xfId="50344" xr:uid="{00000000-0005-0000-0000-0000DBC40000}"/>
    <cellStyle name="Normal 78 6 2 8" xfId="50345" xr:uid="{00000000-0005-0000-0000-0000DCC40000}"/>
    <cellStyle name="Normal 78 6 2_Lcc_inputs" xfId="50346" xr:uid="{00000000-0005-0000-0000-0000DDC40000}"/>
    <cellStyle name="Normal 78 6 3" xfId="50347" xr:uid="{00000000-0005-0000-0000-0000DEC40000}"/>
    <cellStyle name="Normal 78 6 3 2" xfId="50348" xr:uid="{00000000-0005-0000-0000-0000DFC40000}"/>
    <cellStyle name="Normal 78 6 3 2 2" xfId="50349" xr:uid="{00000000-0005-0000-0000-0000E0C40000}"/>
    <cellStyle name="Normal 78 6 3 2 2 2" xfId="50350" xr:uid="{00000000-0005-0000-0000-0000E1C40000}"/>
    <cellStyle name="Normal 78 6 3 2 3" xfId="50351" xr:uid="{00000000-0005-0000-0000-0000E2C40000}"/>
    <cellStyle name="Normal 78 6 3 3" xfId="50352" xr:uid="{00000000-0005-0000-0000-0000E3C40000}"/>
    <cellStyle name="Normal 78 6 3 3 2" xfId="50353" xr:uid="{00000000-0005-0000-0000-0000E4C40000}"/>
    <cellStyle name="Normal 78 6 3 3 2 2" xfId="50354" xr:uid="{00000000-0005-0000-0000-0000E5C40000}"/>
    <cellStyle name="Normal 78 6 3 3 3" xfId="50355" xr:uid="{00000000-0005-0000-0000-0000E6C40000}"/>
    <cellStyle name="Normal 78 6 3 4" xfId="50356" xr:uid="{00000000-0005-0000-0000-0000E7C40000}"/>
    <cellStyle name="Normal 78 6 3 4 2" xfId="50357" xr:uid="{00000000-0005-0000-0000-0000E8C40000}"/>
    <cellStyle name="Normal 78 6 3 5" xfId="50358" xr:uid="{00000000-0005-0000-0000-0000E9C40000}"/>
    <cellStyle name="Normal 78 6 3_Lcc_inputs" xfId="50359" xr:uid="{00000000-0005-0000-0000-0000EAC40000}"/>
    <cellStyle name="Normal 78 6 4" xfId="50360" xr:uid="{00000000-0005-0000-0000-0000EBC40000}"/>
    <cellStyle name="Normal 78 6 4 2" xfId="50361" xr:uid="{00000000-0005-0000-0000-0000ECC40000}"/>
    <cellStyle name="Normal 78 6 4 2 2" xfId="50362" xr:uid="{00000000-0005-0000-0000-0000EDC40000}"/>
    <cellStyle name="Normal 78 6 4 2 3" xfId="50363" xr:uid="{00000000-0005-0000-0000-0000EEC40000}"/>
    <cellStyle name="Normal 78 6 4 3" xfId="50364" xr:uid="{00000000-0005-0000-0000-0000EFC40000}"/>
    <cellStyle name="Normal 78 6 4 4" xfId="50365" xr:uid="{00000000-0005-0000-0000-0000F0C40000}"/>
    <cellStyle name="Normal 78 6 4_Lcc_inputs" xfId="50366" xr:uid="{00000000-0005-0000-0000-0000F1C40000}"/>
    <cellStyle name="Normal 78 6 5" xfId="50367" xr:uid="{00000000-0005-0000-0000-0000F2C40000}"/>
    <cellStyle name="Normal 78 6 5 2" xfId="50368" xr:uid="{00000000-0005-0000-0000-0000F3C40000}"/>
    <cellStyle name="Normal 78 6 5 2 2" xfId="50369" xr:uid="{00000000-0005-0000-0000-0000F4C40000}"/>
    <cellStyle name="Normal 78 6 5 3" xfId="50370" xr:uid="{00000000-0005-0000-0000-0000F5C40000}"/>
    <cellStyle name="Normal 78 6 6" xfId="50371" xr:uid="{00000000-0005-0000-0000-0000F6C40000}"/>
    <cellStyle name="Normal 78 6 6 2" xfId="50372" xr:uid="{00000000-0005-0000-0000-0000F7C40000}"/>
    <cellStyle name="Normal 78 6 7" xfId="50373" xr:uid="{00000000-0005-0000-0000-0000F8C40000}"/>
    <cellStyle name="Normal 78 6 8" xfId="50374" xr:uid="{00000000-0005-0000-0000-0000F9C40000}"/>
    <cellStyle name="Normal 78 6 9" xfId="50375" xr:uid="{00000000-0005-0000-0000-0000FAC40000}"/>
    <cellStyle name="Normal 78 6_Lcc_inputs" xfId="50376" xr:uid="{00000000-0005-0000-0000-0000FBC40000}"/>
    <cellStyle name="Normal 78 7" xfId="50377" xr:uid="{00000000-0005-0000-0000-0000FCC40000}"/>
    <cellStyle name="Normal 78 7 2" xfId="50378" xr:uid="{00000000-0005-0000-0000-0000FDC40000}"/>
    <cellStyle name="Normal 78 7 2 2" xfId="50379" xr:uid="{00000000-0005-0000-0000-0000FEC40000}"/>
    <cellStyle name="Normal 78 7 2 2 2" xfId="50380" xr:uid="{00000000-0005-0000-0000-0000FFC40000}"/>
    <cellStyle name="Normal 78 7 2 2 2 2" xfId="50381" xr:uid="{00000000-0005-0000-0000-000000C50000}"/>
    <cellStyle name="Normal 78 7 2 2 2 2 2" xfId="50382" xr:uid="{00000000-0005-0000-0000-000001C50000}"/>
    <cellStyle name="Normal 78 7 2 2 2 3" xfId="50383" xr:uid="{00000000-0005-0000-0000-000002C50000}"/>
    <cellStyle name="Normal 78 7 2 2 3" xfId="50384" xr:uid="{00000000-0005-0000-0000-000003C50000}"/>
    <cellStyle name="Normal 78 7 2 2 3 2" xfId="50385" xr:uid="{00000000-0005-0000-0000-000004C50000}"/>
    <cellStyle name="Normal 78 7 2 2 3 2 2" xfId="50386" xr:uid="{00000000-0005-0000-0000-000005C50000}"/>
    <cellStyle name="Normal 78 7 2 2 3 3" xfId="50387" xr:uid="{00000000-0005-0000-0000-000006C50000}"/>
    <cellStyle name="Normal 78 7 2 2 4" xfId="50388" xr:uid="{00000000-0005-0000-0000-000007C50000}"/>
    <cellStyle name="Normal 78 7 2 2 4 2" xfId="50389" xr:uid="{00000000-0005-0000-0000-000008C50000}"/>
    <cellStyle name="Normal 78 7 2 2 5" xfId="50390" xr:uid="{00000000-0005-0000-0000-000009C50000}"/>
    <cellStyle name="Normal 78 7 2 2_Lcc_inputs" xfId="50391" xr:uid="{00000000-0005-0000-0000-00000AC50000}"/>
    <cellStyle name="Normal 78 7 2 3" xfId="50392" xr:uid="{00000000-0005-0000-0000-00000BC50000}"/>
    <cellStyle name="Normal 78 7 2 3 2" xfId="50393" xr:uid="{00000000-0005-0000-0000-00000CC50000}"/>
    <cellStyle name="Normal 78 7 2 3 2 2" xfId="50394" xr:uid="{00000000-0005-0000-0000-00000DC50000}"/>
    <cellStyle name="Normal 78 7 2 3 2 3" xfId="50395" xr:uid="{00000000-0005-0000-0000-00000EC50000}"/>
    <cellStyle name="Normal 78 7 2 3 3" xfId="50396" xr:uid="{00000000-0005-0000-0000-00000FC50000}"/>
    <cellStyle name="Normal 78 7 2 3 4" xfId="50397" xr:uid="{00000000-0005-0000-0000-000010C50000}"/>
    <cellStyle name="Normal 78 7 2 3_Lcc_inputs" xfId="50398" xr:uid="{00000000-0005-0000-0000-000011C50000}"/>
    <cellStyle name="Normal 78 7 2 4" xfId="50399" xr:uid="{00000000-0005-0000-0000-000012C50000}"/>
    <cellStyle name="Normal 78 7 2 4 2" xfId="50400" xr:uid="{00000000-0005-0000-0000-000013C50000}"/>
    <cellStyle name="Normal 78 7 2 4 2 2" xfId="50401" xr:uid="{00000000-0005-0000-0000-000014C50000}"/>
    <cellStyle name="Normal 78 7 2 4 3" xfId="50402" xr:uid="{00000000-0005-0000-0000-000015C50000}"/>
    <cellStyle name="Normal 78 7 2 5" xfId="50403" xr:uid="{00000000-0005-0000-0000-000016C50000}"/>
    <cellStyle name="Normal 78 7 2 5 2" xfId="50404" xr:uid="{00000000-0005-0000-0000-000017C50000}"/>
    <cellStyle name="Normal 78 7 2 6" xfId="50405" xr:uid="{00000000-0005-0000-0000-000018C50000}"/>
    <cellStyle name="Normal 78 7 2 7" xfId="50406" xr:uid="{00000000-0005-0000-0000-000019C50000}"/>
    <cellStyle name="Normal 78 7 2 8" xfId="50407" xr:uid="{00000000-0005-0000-0000-00001AC50000}"/>
    <cellStyle name="Normal 78 7 2_Lcc_inputs" xfId="50408" xr:uid="{00000000-0005-0000-0000-00001BC50000}"/>
    <cellStyle name="Normal 78 7 3" xfId="50409" xr:uid="{00000000-0005-0000-0000-00001CC50000}"/>
    <cellStyle name="Normal 78 7 3 2" xfId="50410" xr:uid="{00000000-0005-0000-0000-00001DC50000}"/>
    <cellStyle name="Normal 78 7 3 2 2" xfId="50411" xr:uid="{00000000-0005-0000-0000-00001EC50000}"/>
    <cellStyle name="Normal 78 7 3 2 2 2" xfId="50412" xr:uid="{00000000-0005-0000-0000-00001FC50000}"/>
    <cellStyle name="Normal 78 7 3 2 3" xfId="50413" xr:uid="{00000000-0005-0000-0000-000020C50000}"/>
    <cellStyle name="Normal 78 7 3 3" xfId="50414" xr:uid="{00000000-0005-0000-0000-000021C50000}"/>
    <cellStyle name="Normal 78 7 3 3 2" xfId="50415" xr:uid="{00000000-0005-0000-0000-000022C50000}"/>
    <cellStyle name="Normal 78 7 3 3 2 2" xfId="50416" xr:uid="{00000000-0005-0000-0000-000023C50000}"/>
    <cellStyle name="Normal 78 7 3 3 3" xfId="50417" xr:uid="{00000000-0005-0000-0000-000024C50000}"/>
    <cellStyle name="Normal 78 7 3 4" xfId="50418" xr:uid="{00000000-0005-0000-0000-000025C50000}"/>
    <cellStyle name="Normal 78 7 3 4 2" xfId="50419" xr:uid="{00000000-0005-0000-0000-000026C50000}"/>
    <cellStyle name="Normal 78 7 3 5" xfId="50420" xr:uid="{00000000-0005-0000-0000-000027C50000}"/>
    <cellStyle name="Normal 78 7 3_Lcc_inputs" xfId="50421" xr:uid="{00000000-0005-0000-0000-000028C50000}"/>
    <cellStyle name="Normal 78 7 4" xfId="50422" xr:uid="{00000000-0005-0000-0000-000029C50000}"/>
    <cellStyle name="Normal 78 7 4 2" xfId="50423" xr:uid="{00000000-0005-0000-0000-00002AC50000}"/>
    <cellStyle name="Normal 78 7 4 2 2" xfId="50424" xr:uid="{00000000-0005-0000-0000-00002BC50000}"/>
    <cellStyle name="Normal 78 7 4 2 3" xfId="50425" xr:uid="{00000000-0005-0000-0000-00002CC50000}"/>
    <cellStyle name="Normal 78 7 4 3" xfId="50426" xr:uid="{00000000-0005-0000-0000-00002DC50000}"/>
    <cellStyle name="Normal 78 7 4 4" xfId="50427" xr:uid="{00000000-0005-0000-0000-00002EC50000}"/>
    <cellStyle name="Normal 78 7 4_Lcc_inputs" xfId="50428" xr:uid="{00000000-0005-0000-0000-00002FC50000}"/>
    <cellStyle name="Normal 78 7 5" xfId="50429" xr:uid="{00000000-0005-0000-0000-000030C50000}"/>
    <cellStyle name="Normal 78 7 5 2" xfId="50430" xr:uid="{00000000-0005-0000-0000-000031C50000}"/>
    <cellStyle name="Normal 78 7 5 2 2" xfId="50431" xr:uid="{00000000-0005-0000-0000-000032C50000}"/>
    <cellStyle name="Normal 78 7 5 3" xfId="50432" xr:uid="{00000000-0005-0000-0000-000033C50000}"/>
    <cellStyle name="Normal 78 7 6" xfId="50433" xr:uid="{00000000-0005-0000-0000-000034C50000}"/>
    <cellStyle name="Normal 78 7 6 2" xfId="50434" xr:uid="{00000000-0005-0000-0000-000035C50000}"/>
    <cellStyle name="Normal 78 7 7" xfId="50435" xr:uid="{00000000-0005-0000-0000-000036C50000}"/>
    <cellStyle name="Normal 78 7 8" xfId="50436" xr:uid="{00000000-0005-0000-0000-000037C50000}"/>
    <cellStyle name="Normal 78 7 9" xfId="50437" xr:uid="{00000000-0005-0000-0000-000038C50000}"/>
    <cellStyle name="Normal 78 7_Lcc_inputs" xfId="50438" xr:uid="{00000000-0005-0000-0000-000039C50000}"/>
    <cellStyle name="Normal 78 8" xfId="50439" xr:uid="{00000000-0005-0000-0000-00003AC50000}"/>
    <cellStyle name="Normal 78 8 2" xfId="50440" xr:uid="{00000000-0005-0000-0000-00003BC50000}"/>
    <cellStyle name="Normal 78 8 2 2" xfId="50441" xr:uid="{00000000-0005-0000-0000-00003CC50000}"/>
    <cellStyle name="Normal 78 8 2 2 2" xfId="50442" xr:uid="{00000000-0005-0000-0000-00003DC50000}"/>
    <cellStyle name="Normal 78 8 2 2 2 2" xfId="50443" xr:uid="{00000000-0005-0000-0000-00003EC50000}"/>
    <cellStyle name="Normal 78 8 2 2 3" xfId="50444" xr:uid="{00000000-0005-0000-0000-00003FC50000}"/>
    <cellStyle name="Normal 78 8 2 3" xfId="50445" xr:uid="{00000000-0005-0000-0000-000040C50000}"/>
    <cellStyle name="Normal 78 8 2 3 2" xfId="50446" xr:uid="{00000000-0005-0000-0000-000041C50000}"/>
    <cellStyle name="Normal 78 8 2 3 2 2" xfId="50447" xr:uid="{00000000-0005-0000-0000-000042C50000}"/>
    <cellStyle name="Normal 78 8 2 3 3" xfId="50448" xr:uid="{00000000-0005-0000-0000-000043C50000}"/>
    <cellStyle name="Normal 78 8 2 4" xfId="50449" xr:uid="{00000000-0005-0000-0000-000044C50000}"/>
    <cellStyle name="Normal 78 8 2 4 2" xfId="50450" xr:uid="{00000000-0005-0000-0000-000045C50000}"/>
    <cellStyle name="Normal 78 8 2 5" xfId="50451" xr:uid="{00000000-0005-0000-0000-000046C50000}"/>
    <cellStyle name="Normal 78 8 2_Lcc_inputs" xfId="50452" xr:uid="{00000000-0005-0000-0000-000047C50000}"/>
    <cellStyle name="Normal 78 8 3" xfId="50453" xr:uid="{00000000-0005-0000-0000-000048C50000}"/>
    <cellStyle name="Normal 78 8 3 2" xfId="50454" xr:uid="{00000000-0005-0000-0000-000049C50000}"/>
    <cellStyle name="Normal 78 8 3 2 2" xfId="50455" xr:uid="{00000000-0005-0000-0000-00004AC50000}"/>
    <cellStyle name="Normal 78 8 3 2 3" xfId="50456" xr:uid="{00000000-0005-0000-0000-00004BC50000}"/>
    <cellStyle name="Normal 78 8 3 3" xfId="50457" xr:uid="{00000000-0005-0000-0000-00004CC50000}"/>
    <cellStyle name="Normal 78 8 3 4" xfId="50458" xr:uid="{00000000-0005-0000-0000-00004DC50000}"/>
    <cellStyle name="Normal 78 8 3_Lcc_inputs" xfId="50459" xr:uid="{00000000-0005-0000-0000-00004EC50000}"/>
    <cellStyle name="Normal 78 8 4" xfId="50460" xr:uid="{00000000-0005-0000-0000-00004FC50000}"/>
    <cellStyle name="Normal 78 8 4 2" xfId="50461" xr:uid="{00000000-0005-0000-0000-000050C50000}"/>
    <cellStyle name="Normal 78 8 4 2 2" xfId="50462" xr:uid="{00000000-0005-0000-0000-000051C50000}"/>
    <cellStyle name="Normal 78 8 4 3" xfId="50463" xr:uid="{00000000-0005-0000-0000-000052C50000}"/>
    <cellStyle name="Normal 78 8 5" xfId="50464" xr:uid="{00000000-0005-0000-0000-000053C50000}"/>
    <cellStyle name="Normal 78 8 5 2" xfId="50465" xr:uid="{00000000-0005-0000-0000-000054C50000}"/>
    <cellStyle name="Normal 78 8 6" xfId="50466" xr:uid="{00000000-0005-0000-0000-000055C50000}"/>
    <cellStyle name="Normal 78 8 7" xfId="50467" xr:uid="{00000000-0005-0000-0000-000056C50000}"/>
    <cellStyle name="Normal 78 8 8" xfId="50468" xr:uid="{00000000-0005-0000-0000-000057C50000}"/>
    <cellStyle name="Normal 78 8_Lcc_inputs" xfId="50469" xr:uid="{00000000-0005-0000-0000-000058C50000}"/>
    <cellStyle name="Normal 78 9" xfId="50470" xr:uid="{00000000-0005-0000-0000-000059C50000}"/>
    <cellStyle name="Normal 78 9 2" xfId="50471" xr:uid="{00000000-0005-0000-0000-00005AC50000}"/>
    <cellStyle name="Normal 78 9 2 2" xfId="50472" xr:uid="{00000000-0005-0000-0000-00005BC50000}"/>
    <cellStyle name="Normal 78 9 2 2 2" xfId="50473" xr:uid="{00000000-0005-0000-0000-00005CC50000}"/>
    <cellStyle name="Normal 78 9 2 2 2 2" xfId="50474" xr:uid="{00000000-0005-0000-0000-00005DC50000}"/>
    <cellStyle name="Normal 78 9 2 2 3" xfId="50475" xr:uid="{00000000-0005-0000-0000-00005EC50000}"/>
    <cellStyle name="Normal 78 9 2 3" xfId="50476" xr:uid="{00000000-0005-0000-0000-00005FC50000}"/>
    <cellStyle name="Normal 78 9 2 3 2" xfId="50477" xr:uid="{00000000-0005-0000-0000-000060C50000}"/>
    <cellStyle name="Normal 78 9 2 3 2 2" xfId="50478" xr:uid="{00000000-0005-0000-0000-000061C50000}"/>
    <cellStyle name="Normal 78 9 2 3 3" xfId="50479" xr:uid="{00000000-0005-0000-0000-000062C50000}"/>
    <cellStyle name="Normal 78 9 2 4" xfId="50480" xr:uid="{00000000-0005-0000-0000-000063C50000}"/>
    <cellStyle name="Normal 78 9 2 4 2" xfId="50481" xr:uid="{00000000-0005-0000-0000-000064C50000}"/>
    <cellStyle name="Normal 78 9 2 5" xfId="50482" xr:uid="{00000000-0005-0000-0000-000065C50000}"/>
    <cellStyle name="Normal 78 9 2_Lcc_inputs" xfId="50483" xr:uid="{00000000-0005-0000-0000-000066C50000}"/>
    <cellStyle name="Normal 78 9 3" xfId="50484" xr:uid="{00000000-0005-0000-0000-000067C50000}"/>
    <cellStyle name="Normal 78 9 3 2" xfId="50485" xr:uid="{00000000-0005-0000-0000-000068C50000}"/>
    <cellStyle name="Normal 78 9 3 2 2" xfId="50486" xr:uid="{00000000-0005-0000-0000-000069C50000}"/>
    <cellStyle name="Normal 78 9 3 2 3" xfId="50487" xr:uid="{00000000-0005-0000-0000-00006AC50000}"/>
    <cellStyle name="Normal 78 9 3 3" xfId="50488" xr:uid="{00000000-0005-0000-0000-00006BC50000}"/>
    <cellStyle name="Normal 78 9 3 4" xfId="50489" xr:uid="{00000000-0005-0000-0000-00006CC50000}"/>
    <cellStyle name="Normal 78 9 3_Lcc_inputs" xfId="50490" xr:uid="{00000000-0005-0000-0000-00006DC50000}"/>
    <cellStyle name="Normal 78 9 4" xfId="50491" xr:uid="{00000000-0005-0000-0000-00006EC50000}"/>
    <cellStyle name="Normal 78 9 4 2" xfId="50492" xr:uid="{00000000-0005-0000-0000-00006FC50000}"/>
    <cellStyle name="Normal 78 9 4 2 2" xfId="50493" xr:uid="{00000000-0005-0000-0000-000070C50000}"/>
    <cellStyle name="Normal 78 9 4 3" xfId="50494" xr:uid="{00000000-0005-0000-0000-000071C50000}"/>
    <cellStyle name="Normal 78 9 5" xfId="50495" xr:uid="{00000000-0005-0000-0000-000072C50000}"/>
    <cellStyle name="Normal 78 9 5 2" xfId="50496" xr:uid="{00000000-0005-0000-0000-000073C50000}"/>
    <cellStyle name="Normal 78 9 6" xfId="50497" xr:uid="{00000000-0005-0000-0000-000074C50000}"/>
    <cellStyle name="Normal 78 9 7" xfId="50498" xr:uid="{00000000-0005-0000-0000-000075C50000}"/>
    <cellStyle name="Normal 78 9 8" xfId="50499" xr:uid="{00000000-0005-0000-0000-000076C50000}"/>
    <cellStyle name="Normal 78 9_Lcc_inputs" xfId="50500" xr:uid="{00000000-0005-0000-0000-000077C50000}"/>
    <cellStyle name="Normal 78_Lcc_inputs" xfId="50501" xr:uid="{00000000-0005-0000-0000-000078C50000}"/>
    <cellStyle name="Normal 79" xfId="50502" xr:uid="{00000000-0005-0000-0000-000079C50000}"/>
    <cellStyle name="Normal 79 10" xfId="50503" xr:uid="{00000000-0005-0000-0000-00007AC50000}"/>
    <cellStyle name="Normal 79 10 2" xfId="50504" xr:uid="{00000000-0005-0000-0000-00007BC50000}"/>
    <cellStyle name="Normal 79 10 2 2" xfId="50505" xr:uid="{00000000-0005-0000-0000-00007CC50000}"/>
    <cellStyle name="Normal 79 10 2 2 2" xfId="50506" xr:uid="{00000000-0005-0000-0000-00007DC50000}"/>
    <cellStyle name="Normal 79 10 2 2 3" xfId="50507" xr:uid="{00000000-0005-0000-0000-00007EC50000}"/>
    <cellStyle name="Normal 79 10 2 3" xfId="50508" xr:uid="{00000000-0005-0000-0000-00007FC50000}"/>
    <cellStyle name="Normal 79 10 2 4" xfId="50509" xr:uid="{00000000-0005-0000-0000-000080C50000}"/>
    <cellStyle name="Normal 79 10 2_Lcc_inputs" xfId="50510" xr:uid="{00000000-0005-0000-0000-000081C50000}"/>
    <cellStyle name="Normal 79 10 3" xfId="50511" xr:uid="{00000000-0005-0000-0000-000082C50000}"/>
    <cellStyle name="Normal 79 10 3 2" xfId="50512" xr:uid="{00000000-0005-0000-0000-000083C50000}"/>
    <cellStyle name="Normal 79 10 3 2 2" xfId="50513" xr:uid="{00000000-0005-0000-0000-000084C50000}"/>
    <cellStyle name="Normal 79 10 3 3" xfId="50514" xr:uid="{00000000-0005-0000-0000-000085C50000}"/>
    <cellStyle name="Normal 79 10 4" xfId="50515" xr:uid="{00000000-0005-0000-0000-000086C50000}"/>
    <cellStyle name="Normal 79 10 4 2" xfId="50516" xr:uid="{00000000-0005-0000-0000-000087C50000}"/>
    <cellStyle name="Normal 79 10 5" xfId="50517" xr:uid="{00000000-0005-0000-0000-000088C50000}"/>
    <cellStyle name="Normal 79 10 6" xfId="50518" xr:uid="{00000000-0005-0000-0000-000089C50000}"/>
    <cellStyle name="Normal 79 10 7" xfId="50519" xr:uid="{00000000-0005-0000-0000-00008AC50000}"/>
    <cellStyle name="Normal 79 10_Lcc_inputs" xfId="50520" xr:uid="{00000000-0005-0000-0000-00008BC50000}"/>
    <cellStyle name="Normal 79 11" xfId="50521" xr:uid="{00000000-0005-0000-0000-00008CC50000}"/>
    <cellStyle name="Normal 79 11 2" xfId="50522" xr:uid="{00000000-0005-0000-0000-00008DC50000}"/>
    <cellStyle name="Normal 79 11 2 2" xfId="50523" xr:uid="{00000000-0005-0000-0000-00008EC50000}"/>
    <cellStyle name="Normal 79 11 2 3" xfId="50524" xr:uid="{00000000-0005-0000-0000-00008FC50000}"/>
    <cellStyle name="Normal 79 11 3" xfId="50525" xr:uid="{00000000-0005-0000-0000-000090C50000}"/>
    <cellStyle name="Normal 79 11 3 2" xfId="50526" xr:uid="{00000000-0005-0000-0000-000091C50000}"/>
    <cellStyle name="Normal 79 11 4" xfId="50527" xr:uid="{00000000-0005-0000-0000-000092C50000}"/>
    <cellStyle name="Normal 79 11 5" xfId="50528" xr:uid="{00000000-0005-0000-0000-000093C50000}"/>
    <cellStyle name="Normal 79 11_Lcc_inputs" xfId="50529" xr:uid="{00000000-0005-0000-0000-000094C50000}"/>
    <cellStyle name="Normal 79 12" xfId="50530" xr:uid="{00000000-0005-0000-0000-000095C50000}"/>
    <cellStyle name="Normal 79 12 2" xfId="50531" xr:uid="{00000000-0005-0000-0000-000096C50000}"/>
    <cellStyle name="Normal 79 12 2 2" xfId="50532" xr:uid="{00000000-0005-0000-0000-000097C50000}"/>
    <cellStyle name="Normal 79 12 2 3" xfId="50533" xr:uid="{00000000-0005-0000-0000-000098C50000}"/>
    <cellStyle name="Normal 79 12 3" xfId="50534" xr:uid="{00000000-0005-0000-0000-000099C50000}"/>
    <cellStyle name="Normal 79 12 4" xfId="50535" xr:uid="{00000000-0005-0000-0000-00009AC50000}"/>
    <cellStyle name="Normal 79 12_Lcc_inputs" xfId="50536" xr:uid="{00000000-0005-0000-0000-00009BC50000}"/>
    <cellStyle name="Normal 79 13" xfId="50537" xr:uid="{00000000-0005-0000-0000-00009CC50000}"/>
    <cellStyle name="Normal 79 13 2" xfId="50538" xr:uid="{00000000-0005-0000-0000-00009DC50000}"/>
    <cellStyle name="Normal 79 13 3" xfId="50539" xr:uid="{00000000-0005-0000-0000-00009EC50000}"/>
    <cellStyle name="Normal 79 14" xfId="50540" xr:uid="{00000000-0005-0000-0000-00009FC50000}"/>
    <cellStyle name="Normal 79 14 2" xfId="50541" xr:uid="{00000000-0005-0000-0000-0000A0C50000}"/>
    <cellStyle name="Normal 79 15" xfId="50542" xr:uid="{00000000-0005-0000-0000-0000A1C50000}"/>
    <cellStyle name="Normal 79 16" xfId="50543" xr:uid="{00000000-0005-0000-0000-0000A2C50000}"/>
    <cellStyle name="Normal 79 2" xfId="50544" xr:uid="{00000000-0005-0000-0000-0000A3C50000}"/>
    <cellStyle name="Normal 79 2 10" xfId="50545" xr:uid="{00000000-0005-0000-0000-0000A4C50000}"/>
    <cellStyle name="Normal 79 2 2" xfId="50546" xr:uid="{00000000-0005-0000-0000-0000A5C50000}"/>
    <cellStyle name="Normal 79 2 2 2" xfId="50547" xr:uid="{00000000-0005-0000-0000-0000A6C50000}"/>
    <cellStyle name="Normal 79 2 2 2 2" xfId="50548" xr:uid="{00000000-0005-0000-0000-0000A7C50000}"/>
    <cellStyle name="Normal 79 2 2 2 2 2" xfId="50549" xr:uid="{00000000-0005-0000-0000-0000A8C50000}"/>
    <cellStyle name="Normal 79 2 2 2 2 2 2" xfId="50550" xr:uid="{00000000-0005-0000-0000-0000A9C50000}"/>
    <cellStyle name="Normal 79 2 2 2 2 3" xfId="50551" xr:uid="{00000000-0005-0000-0000-0000AAC50000}"/>
    <cellStyle name="Normal 79 2 2 2 3" xfId="50552" xr:uid="{00000000-0005-0000-0000-0000ABC50000}"/>
    <cellStyle name="Normal 79 2 2 2 3 2" xfId="50553" xr:uid="{00000000-0005-0000-0000-0000ACC50000}"/>
    <cellStyle name="Normal 79 2 2 2 3 2 2" xfId="50554" xr:uid="{00000000-0005-0000-0000-0000ADC50000}"/>
    <cellStyle name="Normal 79 2 2 2 3 3" xfId="50555" xr:uid="{00000000-0005-0000-0000-0000AEC50000}"/>
    <cellStyle name="Normal 79 2 2 2 4" xfId="50556" xr:uid="{00000000-0005-0000-0000-0000AFC50000}"/>
    <cellStyle name="Normal 79 2 2 2 4 2" xfId="50557" xr:uid="{00000000-0005-0000-0000-0000B0C50000}"/>
    <cellStyle name="Normal 79 2 2 2 5" xfId="50558" xr:uid="{00000000-0005-0000-0000-0000B1C50000}"/>
    <cellStyle name="Normal 79 2 2 2_Lcc_inputs" xfId="50559" xr:uid="{00000000-0005-0000-0000-0000B2C50000}"/>
    <cellStyle name="Normal 79 2 2 3" xfId="50560" xr:uid="{00000000-0005-0000-0000-0000B3C50000}"/>
    <cellStyle name="Normal 79 2 2 3 2" xfId="50561" xr:uid="{00000000-0005-0000-0000-0000B4C50000}"/>
    <cellStyle name="Normal 79 2 2 3 2 2" xfId="50562" xr:uid="{00000000-0005-0000-0000-0000B5C50000}"/>
    <cellStyle name="Normal 79 2 2 3 2 3" xfId="50563" xr:uid="{00000000-0005-0000-0000-0000B6C50000}"/>
    <cellStyle name="Normal 79 2 2 3 3" xfId="50564" xr:uid="{00000000-0005-0000-0000-0000B7C50000}"/>
    <cellStyle name="Normal 79 2 2 3 4" xfId="50565" xr:uid="{00000000-0005-0000-0000-0000B8C50000}"/>
    <cellStyle name="Normal 79 2 2 3_Lcc_inputs" xfId="50566" xr:uid="{00000000-0005-0000-0000-0000B9C50000}"/>
    <cellStyle name="Normal 79 2 2 4" xfId="50567" xr:uid="{00000000-0005-0000-0000-0000BAC50000}"/>
    <cellStyle name="Normal 79 2 2 4 2" xfId="50568" xr:uid="{00000000-0005-0000-0000-0000BBC50000}"/>
    <cellStyle name="Normal 79 2 2 4 2 2" xfId="50569" xr:uid="{00000000-0005-0000-0000-0000BCC50000}"/>
    <cellStyle name="Normal 79 2 2 4 3" xfId="50570" xr:uid="{00000000-0005-0000-0000-0000BDC50000}"/>
    <cellStyle name="Normal 79 2 2 5" xfId="50571" xr:uid="{00000000-0005-0000-0000-0000BEC50000}"/>
    <cellStyle name="Normal 79 2 2 5 2" xfId="50572" xr:uid="{00000000-0005-0000-0000-0000BFC50000}"/>
    <cellStyle name="Normal 79 2 2 6" xfId="50573" xr:uid="{00000000-0005-0000-0000-0000C0C50000}"/>
    <cellStyle name="Normal 79 2 2 7" xfId="50574" xr:uid="{00000000-0005-0000-0000-0000C1C50000}"/>
    <cellStyle name="Normal 79 2 2 8" xfId="50575" xr:uid="{00000000-0005-0000-0000-0000C2C50000}"/>
    <cellStyle name="Normal 79 2 2_Lcc_inputs" xfId="50576" xr:uid="{00000000-0005-0000-0000-0000C3C50000}"/>
    <cellStyle name="Normal 79 2 3" xfId="50577" xr:uid="{00000000-0005-0000-0000-0000C4C50000}"/>
    <cellStyle name="Normal 79 2 3 2" xfId="50578" xr:uid="{00000000-0005-0000-0000-0000C5C50000}"/>
    <cellStyle name="Normal 79 2 3 2 2" xfId="50579" xr:uid="{00000000-0005-0000-0000-0000C6C50000}"/>
    <cellStyle name="Normal 79 2 3 2 2 2" xfId="50580" xr:uid="{00000000-0005-0000-0000-0000C7C50000}"/>
    <cellStyle name="Normal 79 2 3 2 2 3" xfId="50581" xr:uid="{00000000-0005-0000-0000-0000C8C50000}"/>
    <cellStyle name="Normal 79 2 3 2 3" xfId="50582" xr:uid="{00000000-0005-0000-0000-0000C9C50000}"/>
    <cellStyle name="Normal 79 2 3 2 4" xfId="50583" xr:uid="{00000000-0005-0000-0000-0000CAC50000}"/>
    <cellStyle name="Normal 79 2 3 2_Lcc_inputs" xfId="50584" xr:uid="{00000000-0005-0000-0000-0000CBC50000}"/>
    <cellStyle name="Normal 79 2 3 3" xfId="50585" xr:uid="{00000000-0005-0000-0000-0000CCC50000}"/>
    <cellStyle name="Normal 79 2 3 3 2" xfId="50586" xr:uid="{00000000-0005-0000-0000-0000CDC50000}"/>
    <cellStyle name="Normal 79 2 3 3 2 2" xfId="50587" xr:uid="{00000000-0005-0000-0000-0000CEC50000}"/>
    <cellStyle name="Normal 79 2 3 3 3" xfId="50588" xr:uid="{00000000-0005-0000-0000-0000CFC50000}"/>
    <cellStyle name="Normal 79 2 3 4" xfId="50589" xr:uid="{00000000-0005-0000-0000-0000D0C50000}"/>
    <cellStyle name="Normal 79 2 3 4 2" xfId="50590" xr:uid="{00000000-0005-0000-0000-0000D1C50000}"/>
    <cellStyle name="Normal 79 2 3 5" xfId="50591" xr:uid="{00000000-0005-0000-0000-0000D2C50000}"/>
    <cellStyle name="Normal 79 2 3 6" xfId="50592" xr:uid="{00000000-0005-0000-0000-0000D3C50000}"/>
    <cellStyle name="Normal 79 2 3 7" xfId="50593" xr:uid="{00000000-0005-0000-0000-0000D4C50000}"/>
    <cellStyle name="Normal 79 2 3_Lcc_inputs" xfId="50594" xr:uid="{00000000-0005-0000-0000-0000D5C50000}"/>
    <cellStyle name="Normal 79 2 4" xfId="50595" xr:uid="{00000000-0005-0000-0000-0000D6C50000}"/>
    <cellStyle name="Normal 79 2 4 2" xfId="50596" xr:uid="{00000000-0005-0000-0000-0000D7C50000}"/>
    <cellStyle name="Normal 79 2 4 2 2" xfId="50597" xr:uid="{00000000-0005-0000-0000-0000D8C50000}"/>
    <cellStyle name="Normal 79 2 4 2 3" xfId="50598" xr:uid="{00000000-0005-0000-0000-0000D9C50000}"/>
    <cellStyle name="Normal 79 2 4 3" xfId="50599" xr:uid="{00000000-0005-0000-0000-0000DAC50000}"/>
    <cellStyle name="Normal 79 2 4 3 2" xfId="50600" xr:uid="{00000000-0005-0000-0000-0000DBC50000}"/>
    <cellStyle name="Normal 79 2 4 4" xfId="50601" xr:uid="{00000000-0005-0000-0000-0000DCC50000}"/>
    <cellStyle name="Normal 79 2 4 5" xfId="50602" xr:uid="{00000000-0005-0000-0000-0000DDC50000}"/>
    <cellStyle name="Normal 79 2 4_Lcc_inputs" xfId="50603" xr:uid="{00000000-0005-0000-0000-0000DEC50000}"/>
    <cellStyle name="Normal 79 2 5" xfId="50604" xr:uid="{00000000-0005-0000-0000-0000DFC50000}"/>
    <cellStyle name="Normal 79 2 5 2" xfId="50605" xr:uid="{00000000-0005-0000-0000-0000E0C50000}"/>
    <cellStyle name="Normal 79 2 5 2 2" xfId="50606" xr:uid="{00000000-0005-0000-0000-0000E1C50000}"/>
    <cellStyle name="Normal 79 2 5 2 3" xfId="50607" xr:uid="{00000000-0005-0000-0000-0000E2C50000}"/>
    <cellStyle name="Normal 79 2 5 3" xfId="50608" xr:uid="{00000000-0005-0000-0000-0000E3C50000}"/>
    <cellStyle name="Normal 79 2 5 3 2" xfId="50609" xr:uid="{00000000-0005-0000-0000-0000E4C50000}"/>
    <cellStyle name="Normal 79 2 5 4" xfId="50610" xr:uid="{00000000-0005-0000-0000-0000E5C50000}"/>
    <cellStyle name="Normal 79 2 5 5" xfId="50611" xr:uid="{00000000-0005-0000-0000-0000E6C50000}"/>
    <cellStyle name="Normal 79 2 5_Lcc_inputs" xfId="50612" xr:uid="{00000000-0005-0000-0000-0000E7C50000}"/>
    <cellStyle name="Normal 79 2 6" xfId="50613" xr:uid="{00000000-0005-0000-0000-0000E8C50000}"/>
    <cellStyle name="Normal 79 2 6 2" xfId="50614" xr:uid="{00000000-0005-0000-0000-0000E9C50000}"/>
    <cellStyle name="Normal 79 2 6 2 2" xfId="50615" xr:uid="{00000000-0005-0000-0000-0000EAC50000}"/>
    <cellStyle name="Normal 79 2 6 3" xfId="50616" xr:uid="{00000000-0005-0000-0000-0000EBC50000}"/>
    <cellStyle name="Normal 79 2 6 4" xfId="50617" xr:uid="{00000000-0005-0000-0000-0000ECC50000}"/>
    <cellStyle name="Normal 79 2 6_Lcc_inputs" xfId="50618" xr:uid="{00000000-0005-0000-0000-0000EDC50000}"/>
    <cellStyle name="Normal 79 2 7" xfId="50619" xr:uid="{00000000-0005-0000-0000-0000EEC50000}"/>
    <cellStyle name="Normal 79 2 7 2" xfId="50620" xr:uid="{00000000-0005-0000-0000-0000EFC50000}"/>
    <cellStyle name="Normal 79 2 7 3" xfId="50621" xr:uid="{00000000-0005-0000-0000-0000F0C50000}"/>
    <cellStyle name="Normal 79 2 8" xfId="50622" xr:uid="{00000000-0005-0000-0000-0000F1C50000}"/>
    <cellStyle name="Normal 79 2 8 2" xfId="50623" xr:uid="{00000000-0005-0000-0000-0000F2C50000}"/>
    <cellStyle name="Normal 79 2 9" xfId="50624" xr:uid="{00000000-0005-0000-0000-0000F3C50000}"/>
    <cellStyle name="Normal 79 2_Lcc_inputs" xfId="50625" xr:uid="{00000000-0005-0000-0000-0000F4C50000}"/>
    <cellStyle name="Normal 79 3" xfId="50626" xr:uid="{00000000-0005-0000-0000-0000F5C50000}"/>
    <cellStyle name="Normal 79 3 2" xfId="50627" xr:uid="{00000000-0005-0000-0000-0000F6C50000}"/>
    <cellStyle name="Normal 79 3 2 2" xfId="50628" xr:uid="{00000000-0005-0000-0000-0000F7C50000}"/>
    <cellStyle name="Normal 79 3 2 2 2" xfId="50629" xr:uid="{00000000-0005-0000-0000-0000F8C50000}"/>
    <cellStyle name="Normal 79 3 2 2 2 2" xfId="50630" xr:uid="{00000000-0005-0000-0000-0000F9C50000}"/>
    <cellStyle name="Normal 79 3 2 2 2 2 2" xfId="50631" xr:uid="{00000000-0005-0000-0000-0000FAC50000}"/>
    <cellStyle name="Normal 79 3 2 2 2 3" xfId="50632" xr:uid="{00000000-0005-0000-0000-0000FBC50000}"/>
    <cellStyle name="Normal 79 3 2 2 3" xfId="50633" xr:uid="{00000000-0005-0000-0000-0000FCC50000}"/>
    <cellStyle name="Normal 79 3 2 2 3 2" xfId="50634" xr:uid="{00000000-0005-0000-0000-0000FDC50000}"/>
    <cellStyle name="Normal 79 3 2 2 3 2 2" xfId="50635" xr:uid="{00000000-0005-0000-0000-0000FEC50000}"/>
    <cellStyle name="Normal 79 3 2 2 3 3" xfId="50636" xr:uid="{00000000-0005-0000-0000-0000FFC50000}"/>
    <cellStyle name="Normal 79 3 2 2 4" xfId="50637" xr:uid="{00000000-0005-0000-0000-000000C60000}"/>
    <cellStyle name="Normal 79 3 2 2 4 2" xfId="50638" xr:uid="{00000000-0005-0000-0000-000001C60000}"/>
    <cellStyle name="Normal 79 3 2 2 5" xfId="50639" xr:uid="{00000000-0005-0000-0000-000002C60000}"/>
    <cellStyle name="Normal 79 3 2 2_Lcc_inputs" xfId="50640" xr:uid="{00000000-0005-0000-0000-000003C60000}"/>
    <cellStyle name="Normal 79 3 2 3" xfId="50641" xr:uid="{00000000-0005-0000-0000-000004C60000}"/>
    <cellStyle name="Normal 79 3 2 3 2" xfId="50642" xr:uid="{00000000-0005-0000-0000-000005C60000}"/>
    <cellStyle name="Normal 79 3 2 3 2 2" xfId="50643" xr:uid="{00000000-0005-0000-0000-000006C60000}"/>
    <cellStyle name="Normal 79 3 2 3 2 3" xfId="50644" xr:uid="{00000000-0005-0000-0000-000007C60000}"/>
    <cellStyle name="Normal 79 3 2 3 3" xfId="50645" xr:uid="{00000000-0005-0000-0000-000008C60000}"/>
    <cellStyle name="Normal 79 3 2 3 4" xfId="50646" xr:uid="{00000000-0005-0000-0000-000009C60000}"/>
    <cellStyle name="Normal 79 3 2 3_Lcc_inputs" xfId="50647" xr:uid="{00000000-0005-0000-0000-00000AC60000}"/>
    <cellStyle name="Normal 79 3 2 4" xfId="50648" xr:uid="{00000000-0005-0000-0000-00000BC60000}"/>
    <cellStyle name="Normal 79 3 2 4 2" xfId="50649" xr:uid="{00000000-0005-0000-0000-00000CC60000}"/>
    <cellStyle name="Normal 79 3 2 4 2 2" xfId="50650" xr:uid="{00000000-0005-0000-0000-00000DC60000}"/>
    <cellStyle name="Normal 79 3 2 4 3" xfId="50651" xr:uid="{00000000-0005-0000-0000-00000EC60000}"/>
    <cellStyle name="Normal 79 3 2 5" xfId="50652" xr:uid="{00000000-0005-0000-0000-00000FC60000}"/>
    <cellStyle name="Normal 79 3 2 5 2" xfId="50653" xr:uid="{00000000-0005-0000-0000-000010C60000}"/>
    <cellStyle name="Normal 79 3 2 6" xfId="50654" xr:uid="{00000000-0005-0000-0000-000011C60000}"/>
    <cellStyle name="Normal 79 3 2 7" xfId="50655" xr:uid="{00000000-0005-0000-0000-000012C60000}"/>
    <cellStyle name="Normal 79 3 2 8" xfId="50656" xr:uid="{00000000-0005-0000-0000-000013C60000}"/>
    <cellStyle name="Normal 79 3 2_Lcc_inputs" xfId="50657" xr:uid="{00000000-0005-0000-0000-000014C60000}"/>
    <cellStyle name="Normal 79 3 3" xfId="50658" xr:uid="{00000000-0005-0000-0000-000015C60000}"/>
    <cellStyle name="Normal 79 3 3 2" xfId="50659" xr:uid="{00000000-0005-0000-0000-000016C60000}"/>
    <cellStyle name="Normal 79 3 3 2 2" xfId="50660" xr:uid="{00000000-0005-0000-0000-000017C60000}"/>
    <cellStyle name="Normal 79 3 3 2 2 2" xfId="50661" xr:uid="{00000000-0005-0000-0000-000018C60000}"/>
    <cellStyle name="Normal 79 3 3 2 2 3" xfId="50662" xr:uid="{00000000-0005-0000-0000-000019C60000}"/>
    <cellStyle name="Normal 79 3 3 2 3" xfId="50663" xr:uid="{00000000-0005-0000-0000-00001AC60000}"/>
    <cellStyle name="Normal 79 3 3 2 4" xfId="50664" xr:uid="{00000000-0005-0000-0000-00001BC60000}"/>
    <cellStyle name="Normal 79 3 3 2_Lcc_inputs" xfId="50665" xr:uid="{00000000-0005-0000-0000-00001CC60000}"/>
    <cellStyle name="Normal 79 3 3 3" xfId="50666" xr:uid="{00000000-0005-0000-0000-00001DC60000}"/>
    <cellStyle name="Normal 79 3 3 3 2" xfId="50667" xr:uid="{00000000-0005-0000-0000-00001EC60000}"/>
    <cellStyle name="Normal 79 3 3 3 2 2" xfId="50668" xr:uid="{00000000-0005-0000-0000-00001FC60000}"/>
    <cellStyle name="Normal 79 3 3 3 3" xfId="50669" xr:uid="{00000000-0005-0000-0000-000020C60000}"/>
    <cellStyle name="Normal 79 3 3 4" xfId="50670" xr:uid="{00000000-0005-0000-0000-000021C60000}"/>
    <cellStyle name="Normal 79 3 3 4 2" xfId="50671" xr:uid="{00000000-0005-0000-0000-000022C60000}"/>
    <cellStyle name="Normal 79 3 3 5" xfId="50672" xr:uid="{00000000-0005-0000-0000-000023C60000}"/>
    <cellStyle name="Normal 79 3 3 6" xfId="50673" xr:uid="{00000000-0005-0000-0000-000024C60000}"/>
    <cellStyle name="Normal 79 3 3 7" xfId="50674" xr:uid="{00000000-0005-0000-0000-000025C60000}"/>
    <cellStyle name="Normal 79 3 3_Lcc_inputs" xfId="50675" xr:uid="{00000000-0005-0000-0000-000026C60000}"/>
    <cellStyle name="Normal 79 3 4" xfId="50676" xr:uid="{00000000-0005-0000-0000-000027C60000}"/>
    <cellStyle name="Normal 79 3 4 2" xfId="50677" xr:uid="{00000000-0005-0000-0000-000028C60000}"/>
    <cellStyle name="Normal 79 3 4 2 2" xfId="50678" xr:uid="{00000000-0005-0000-0000-000029C60000}"/>
    <cellStyle name="Normal 79 3 4 2 3" xfId="50679" xr:uid="{00000000-0005-0000-0000-00002AC60000}"/>
    <cellStyle name="Normal 79 3 4 3" xfId="50680" xr:uid="{00000000-0005-0000-0000-00002BC60000}"/>
    <cellStyle name="Normal 79 3 4 3 2" xfId="50681" xr:uid="{00000000-0005-0000-0000-00002CC60000}"/>
    <cellStyle name="Normal 79 3 4 4" xfId="50682" xr:uid="{00000000-0005-0000-0000-00002DC60000}"/>
    <cellStyle name="Normal 79 3 4 5" xfId="50683" xr:uid="{00000000-0005-0000-0000-00002EC60000}"/>
    <cellStyle name="Normal 79 3 4_Lcc_inputs" xfId="50684" xr:uid="{00000000-0005-0000-0000-00002FC60000}"/>
    <cellStyle name="Normal 79 3 5" xfId="50685" xr:uid="{00000000-0005-0000-0000-000030C60000}"/>
    <cellStyle name="Normal 79 3 5 2" xfId="50686" xr:uid="{00000000-0005-0000-0000-000031C60000}"/>
    <cellStyle name="Normal 79 3 5 2 2" xfId="50687" xr:uid="{00000000-0005-0000-0000-000032C60000}"/>
    <cellStyle name="Normal 79 3 5 2 3" xfId="50688" xr:uid="{00000000-0005-0000-0000-000033C60000}"/>
    <cellStyle name="Normal 79 3 5 3" xfId="50689" xr:uid="{00000000-0005-0000-0000-000034C60000}"/>
    <cellStyle name="Normal 79 3 5 4" xfId="50690" xr:uid="{00000000-0005-0000-0000-000035C60000}"/>
    <cellStyle name="Normal 79 3 5_Lcc_inputs" xfId="50691" xr:uid="{00000000-0005-0000-0000-000036C60000}"/>
    <cellStyle name="Normal 79 3 6" xfId="50692" xr:uid="{00000000-0005-0000-0000-000037C60000}"/>
    <cellStyle name="Normal 79 3 6 2" xfId="50693" xr:uid="{00000000-0005-0000-0000-000038C60000}"/>
    <cellStyle name="Normal 79 3 6 3" xfId="50694" xr:uid="{00000000-0005-0000-0000-000039C60000}"/>
    <cellStyle name="Normal 79 3 7" xfId="50695" xr:uid="{00000000-0005-0000-0000-00003AC60000}"/>
    <cellStyle name="Normal 79 3 7 2" xfId="50696" xr:uid="{00000000-0005-0000-0000-00003BC60000}"/>
    <cellStyle name="Normal 79 3 8" xfId="50697" xr:uid="{00000000-0005-0000-0000-00003CC60000}"/>
    <cellStyle name="Normal 79 3 9" xfId="50698" xr:uid="{00000000-0005-0000-0000-00003DC60000}"/>
    <cellStyle name="Normal 79 3_Lcc_inputs" xfId="50699" xr:uid="{00000000-0005-0000-0000-00003EC60000}"/>
    <cellStyle name="Normal 79 4" xfId="50700" xr:uid="{00000000-0005-0000-0000-00003FC60000}"/>
    <cellStyle name="Normal 79 4 2" xfId="50701" xr:uid="{00000000-0005-0000-0000-000040C60000}"/>
    <cellStyle name="Normal 79 4 2 2" xfId="50702" xr:uid="{00000000-0005-0000-0000-000041C60000}"/>
    <cellStyle name="Normal 79 4 2 2 2" xfId="50703" xr:uid="{00000000-0005-0000-0000-000042C60000}"/>
    <cellStyle name="Normal 79 4 2 2 2 2" xfId="50704" xr:uid="{00000000-0005-0000-0000-000043C60000}"/>
    <cellStyle name="Normal 79 4 2 2 2 2 2" xfId="50705" xr:uid="{00000000-0005-0000-0000-000044C60000}"/>
    <cellStyle name="Normal 79 4 2 2 2 3" xfId="50706" xr:uid="{00000000-0005-0000-0000-000045C60000}"/>
    <cellStyle name="Normal 79 4 2 2 3" xfId="50707" xr:uid="{00000000-0005-0000-0000-000046C60000}"/>
    <cellStyle name="Normal 79 4 2 2 3 2" xfId="50708" xr:uid="{00000000-0005-0000-0000-000047C60000}"/>
    <cellStyle name="Normal 79 4 2 2 3 2 2" xfId="50709" xr:uid="{00000000-0005-0000-0000-000048C60000}"/>
    <cellStyle name="Normal 79 4 2 2 3 3" xfId="50710" xr:uid="{00000000-0005-0000-0000-000049C60000}"/>
    <cellStyle name="Normal 79 4 2 2 4" xfId="50711" xr:uid="{00000000-0005-0000-0000-00004AC60000}"/>
    <cellStyle name="Normal 79 4 2 2 4 2" xfId="50712" xr:uid="{00000000-0005-0000-0000-00004BC60000}"/>
    <cellStyle name="Normal 79 4 2 2 5" xfId="50713" xr:uid="{00000000-0005-0000-0000-00004CC60000}"/>
    <cellStyle name="Normal 79 4 2 2_Lcc_inputs" xfId="50714" xr:uid="{00000000-0005-0000-0000-00004DC60000}"/>
    <cellStyle name="Normal 79 4 2 3" xfId="50715" xr:uid="{00000000-0005-0000-0000-00004EC60000}"/>
    <cellStyle name="Normal 79 4 2 3 2" xfId="50716" xr:uid="{00000000-0005-0000-0000-00004FC60000}"/>
    <cellStyle name="Normal 79 4 2 3 2 2" xfId="50717" xr:uid="{00000000-0005-0000-0000-000050C60000}"/>
    <cellStyle name="Normal 79 4 2 3 2 3" xfId="50718" xr:uid="{00000000-0005-0000-0000-000051C60000}"/>
    <cellStyle name="Normal 79 4 2 3 3" xfId="50719" xr:uid="{00000000-0005-0000-0000-000052C60000}"/>
    <cellStyle name="Normal 79 4 2 3 4" xfId="50720" xr:uid="{00000000-0005-0000-0000-000053C60000}"/>
    <cellStyle name="Normal 79 4 2 3_Lcc_inputs" xfId="50721" xr:uid="{00000000-0005-0000-0000-000054C60000}"/>
    <cellStyle name="Normal 79 4 2 4" xfId="50722" xr:uid="{00000000-0005-0000-0000-000055C60000}"/>
    <cellStyle name="Normal 79 4 2 4 2" xfId="50723" xr:uid="{00000000-0005-0000-0000-000056C60000}"/>
    <cellStyle name="Normal 79 4 2 4 2 2" xfId="50724" xr:uid="{00000000-0005-0000-0000-000057C60000}"/>
    <cellStyle name="Normal 79 4 2 4 3" xfId="50725" xr:uid="{00000000-0005-0000-0000-000058C60000}"/>
    <cellStyle name="Normal 79 4 2 5" xfId="50726" xr:uid="{00000000-0005-0000-0000-000059C60000}"/>
    <cellStyle name="Normal 79 4 2 5 2" xfId="50727" xr:uid="{00000000-0005-0000-0000-00005AC60000}"/>
    <cellStyle name="Normal 79 4 2 6" xfId="50728" xr:uid="{00000000-0005-0000-0000-00005BC60000}"/>
    <cellStyle name="Normal 79 4 2 7" xfId="50729" xr:uid="{00000000-0005-0000-0000-00005CC60000}"/>
    <cellStyle name="Normal 79 4 2 8" xfId="50730" xr:uid="{00000000-0005-0000-0000-00005DC60000}"/>
    <cellStyle name="Normal 79 4 2_Lcc_inputs" xfId="50731" xr:uid="{00000000-0005-0000-0000-00005EC60000}"/>
    <cellStyle name="Normal 79 4 3" xfId="50732" xr:uid="{00000000-0005-0000-0000-00005FC60000}"/>
    <cellStyle name="Normal 79 4 3 2" xfId="50733" xr:uid="{00000000-0005-0000-0000-000060C60000}"/>
    <cellStyle name="Normal 79 4 3 2 2" xfId="50734" xr:uid="{00000000-0005-0000-0000-000061C60000}"/>
    <cellStyle name="Normal 79 4 3 2 2 2" xfId="50735" xr:uid="{00000000-0005-0000-0000-000062C60000}"/>
    <cellStyle name="Normal 79 4 3 2 3" xfId="50736" xr:uid="{00000000-0005-0000-0000-000063C60000}"/>
    <cellStyle name="Normal 79 4 3 3" xfId="50737" xr:uid="{00000000-0005-0000-0000-000064C60000}"/>
    <cellStyle name="Normal 79 4 3 3 2" xfId="50738" xr:uid="{00000000-0005-0000-0000-000065C60000}"/>
    <cellStyle name="Normal 79 4 3 3 2 2" xfId="50739" xr:uid="{00000000-0005-0000-0000-000066C60000}"/>
    <cellStyle name="Normal 79 4 3 3 3" xfId="50740" xr:uid="{00000000-0005-0000-0000-000067C60000}"/>
    <cellStyle name="Normal 79 4 3 4" xfId="50741" xr:uid="{00000000-0005-0000-0000-000068C60000}"/>
    <cellStyle name="Normal 79 4 3 4 2" xfId="50742" xr:uid="{00000000-0005-0000-0000-000069C60000}"/>
    <cellStyle name="Normal 79 4 3 5" xfId="50743" xr:uid="{00000000-0005-0000-0000-00006AC60000}"/>
    <cellStyle name="Normal 79 4 3_Lcc_inputs" xfId="50744" xr:uid="{00000000-0005-0000-0000-00006BC60000}"/>
    <cellStyle name="Normal 79 4 4" xfId="50745" xr:uid="{00000000-0005-0000-0000-00006CC60000}"/>
    <cellStyle name="Normal 79 4 4 2" xfId="50746" xr:uid="{00000000-0005-0000-0000-00006DC60000}"/>
    <cellStyle name="Normal 79 4 4 2 2" xfId="50747" xr:uid="{00000000-0005-0000-0000-00006EC60000}"/>
    <cellStyle name="Normal 79 4 4 2 3" xfId="50748" xr:uid="{00000000-0005-0000-0000-00006FC60000}"/>
    <cellStyle name="Normal 79 4 4 3" xfId="50749" xr:uid="{00000000-0005-0000-0000-000070C60000}"/>
    <cellStyle name="Normal 79 4 4 4" xfId="50750" xr:uid="{00000000-0005-0000-0000-000071C60000}"/>
    <cellStyle name="Normal 79 4 4_Lcc_inputs" xfId="50751" xr:uid="{00000000-0005-0000-0000-000072C60000}"/>
    <cellStyle name="Normal 79 4 5" xfId="50752" xr:uid="{00000000-0005-0000-0000-000073C60000}"/>
    <cellStyle name="Normal 79 4 5 2" xfId="50753" xr:uid="{00000000-0005-0000-0000-000074C60000}"/>
    <cellStyle name="Normal 79 4 5 2 2" xfId="50754" xr:uid="{00000000-0005-0000-0000-000075C60000}"/>
    <cellStyle name="Normal 79 4 5 3" xfId="50755" xr:uid="{00000000-0005-0000-0000-000076C60000}"/>
    <cellStyle name="Normal 79 4 6" xfId="50756" xr:uid="{00000000-0005-0000-0000-000077C60000}"/>
    <cellStyle name="Normal 79 4 6 2" xfId="50757" xr:uid="{00000000-0005-0000-0000-000078C60000}"/>
    <cellStyle name="Normal 79 4 7" xfId="50758" xr:uid="{00000000-0005-0000-0000-000079C60000}"/>
    <cellStyle name="Normal 79 4 8" xfId="50759" xr:uid="{00000000-0005-0000-0000-00007AC60000}"/>
    <cellStyle name="Normal 79 4 9" xfId="50760" xr:uid="{00000000-0005-0000-0000-00007BC60000}"/>
    <cellStyle name="Normal 79 4_Lcc_inputs" xfId="50761" xr:uid="{00000000-0005-0000-0000-00007CC60000}"/>
    <cellStyle name="Normal 79 5" xfId="50762" xr:uid="{00000000-0005-0000-0000-00007DC60000}"/>
    <cellStyle name="Normal 79 5 2" xfId="50763" xr:uid="{00000000-0005-0000-0000-00007EC60000}"/>
    <cellStyle name="Normal 79 5 2 2" xfId="50764" xr:uid="{00000000-0005-0000-0000-00007FC60000}"/>
    <cellStyle name="Normal 79 5 2 2 2" xfId="50765" xr:uid="{00000000-0005-0000-0000-000080C60000}"/>
    <cellStyle name="Normal 79 5 2 2 2 2" xfId="50766" xr:uid="{00000000-0005-0000-0000-000081C60000}"/>
    <cellStyle name="Normal 79 5 2 2 2 2 2" xfId="50767" xr:uid="{00000000-0005-0000-0000-000082C60000}"/>
    <cellStyle name="Normal 79 5 2 2 2 3" xfId="50768" xr:uid="{00000000-0005-0000-0000-000083C60000}"/>
    <cellStyle name="Normal 79 5 2 2 3" xfId="50769" xr:uid="{00000000-0005-0000-0000-000084C60000}"/>
    <cellStyle name="Normal 79 5 2 2 3 2" xfId="50770" xr:uid="{00000000-0005-0000-0000-000085C60000}"/>
    <cellStyle name="Normal 79 5 2 2 3 2 2" xfId="50771" xr:uid="{00000000-0005-0000-0000-000086C60000}"/>
    <cellStyle name="Normal 79 5 2 2 3 3" xfId="50772" xr:uid="{00000000-0005-0000-0000-000087C60000}"/>
    <cellStyle name="Normal 79 5 2 2 4" xfId="50773" xr:uid="{00000000-0005-0000-0000-000088C60000}"/>
    <cellStyle name="Normal 79 5 2 2 4 2" xfId="50774" xr:uid="{00000000-0005-0000-0000-000089C60000}"/>
    <cellStyle name="Normal 79 5 2 2 5" xfId="50775" xr:uid="{00000000-0005-0000-0000-00008AC60000}"/>
    <cellStyle name="Normal 79 5 2 2_Lcc_inputs" xfId="50776" xr:uid="{00000000-0005-0000-0000-00008BC60000}"/>
    <cellStyle name="Normal 79 5 2 3" xfId="50777" xr:uid="{00000000-0005-0000-0000-00008CC60000}"/>
    <cellStyle name="Normal 79 5 2 3 2" xfId="50778" xr:uid="{00000000-0005-0000-0000-00008DC60000}"/>
    <cellStyle name="Normal 79 5 2 3 2 2" xfId="50779" xr:uid="{00000000-0005-0000-0000-00008EC60000}"/>
    <cellStyle name="Normal 79 5 2 3 2 3" xfId="50780" xr:uid="{00000000-0005-0000-0000-00008FC60000}"/>
    <cellStyle name="Normal 79 5 2 3 3" xfId="50781" xr:uid="{00000000-0005-0000-0000-000090C60000}"/>
    <cellStyle name="Normal 79 5 2 3 4" xfId="50782" xr:uid="{00000000-0005-0000-0000-000091C60000}"/>
    <cellStyle name="Normal 79 5 2 3_Lcc_inputs" xfId="50783" xr:uid="{00000000-0005-0000-0000-000092C60000}"/>
    <cellStyle name="Normal 79 5 2 4" xfId="50784" xr:uid="{00000000-0005-0000-0000-000093C60000}"/>
    <cellStyle name="Normal 79 5 2 4 2" xfId="50785" xr:uid="{00000000-0005-0000-0000-000094C60000}"/>
    <cellStyle name="Normal 79 5 2 4 2 2" xfId="50786" xr:uid="{00000000-0005-0000-0000-000095C60000}"/>
    <cellStyle name="Normal 79 5 2 4 3" xfId="50787" xr:uid="{00000000-0005-0000-0000-000096C60000}"/>
    <cellStyle name="Normal 79 5 2 5" xfId="50788" xr:uid="{00000000-0005-0000-0000-000097C60000}"/>
    <cellStyle name="Normal 79 5 2 5 2" xfId="50789" xr:uid="{00000000-0005-0000-0000-000098C60000}"/>
    <cellStyle name="Normal 79 5 2 6" xfId="50790" xr:uid="{00000000-0005-0000-0000-000099C60000}"/>
    <cellStyle name="Normal 79 5 2 7" xfId="50791" xr:uid="{00000000-0005-0000-0000-00009AC60000}"/>
    <cellStyle name="Normal 79 5 2 8" xfId="50792" xr:uid="{00000000-0005-0000-0000-00009BC60000}"/>
    <cellStyle name="Normal 79 5 2_Lcc_inputs" xfId="50793" xr:uid="{00000000-0005-0000-0000-00009CC60000}"/>
    <cellStyle name="Normal 79 5 3" xfId="50794" xr:uid="{00000000-0005-0000-0000-00009DC60000}"/>
    <cellStyle name="Normal 79 5 3 2" xfId="50795" xr:uid="{00000000-0005-0000-0000-00009EC60000}"/>
    <cellStyle name="Normal 79 5 3 2 2" xfId="50796" xr:uid="{00000000-0005-0000-0000-00009FC60000}"/>
    <cellStyle name="Normal 79 5 3 2 2 2" xfId="50797" xr:uid="{00000000-0005-0000-0000-0000A0C60000}"/>
    <cellStyle name="Normal 79 5 3 2 3" xfId="50798" xr:uid="{00000000-0005-0000-0000-0000A1C60000}"/>
    <cellStyle name="Normal 79 5 3 3" xfId="50799" xr:uid="{00000000-0005-0000-0000-0000A2C60000}"/>
    <cellStyle name="Normal 79 5 3 3 2" xfId="50800" xr:uid="{00000000-0005-0000-0000-0000A3C60000}"/>
    <cellStyle name="Normal 79 5 3 3 2 2" xfId="50801" xr:uid="{00000000-0005-0000-0000-0000A4C60000}"/>
    <cellStyle name="Normal 79 5 3 3 3" xfId="50802" xr:uid="{00000000-0005-0000-0000-0000A5C60000}"/>
    <cellStyle name="Normal 79 5 3 4" xfId="50803" xr:uid="{00000000-0005-0000-0000-0000A6C60000}"/>
    <cellStyle name="Normal 79 5 3 4 2" xfId="50804" xr:uid="{00000000-0005-0000-0000-0000A7C60000}"/>
    <cellStyle name="Normal 79 5 3 5" xfId="50805" xr:uid="{00000000-0005-0000-0000-0000A8C60000}"/>
    <cellStyle name="Normal 79 5 3_Lcc_inputs" xfId="50806" xr:uid="{00000000-0005-0000-0000-0000A9C60000}"/>
    <cellStyle name="Normal 79 5 4" xfId="50807" xr:uid="{00000000-0005-0000-0000-0000AAC60000}"/>
    <cellStyle name="Normal 79 5 4 2" xfId="50808" xr:uid="{00000000-0005-0000-0000-0000ABC60000}"/>
    <cellStyle name="Normal 79 5 4 2 2" xfId="50809" xr:uid="{00000000-0005-0000-0000-0000ACC60000}"/>
    <cellStyle name="Normal 79 5 4 2 3" xfId="50810" xr:uid="{00000000-0005-0000-0000-0000ADC60000}"/>
    <cellStyle name="Normal 79 5 4 3" xfId="50811" xr:uid="{00000000-0005-0000-0000-0000AEC60000}"/>
    <cellStyle name="Normal 79 5 4 4" xfId="50812" xr:uid="{00000000-0005-0000-0000-0000AFC60000}"/>
    <cellStyle name="Normal 79 5 4_Lcc_inputs" xfId="50813" xr:uid="{00000000-0005-0000-0000-0000B0C60000}"/>
    <cellStyle name="Normal 79 5 5" xfId="50814" xr:uid="{00000000-0005-0000-0000-0000B1C60000}"/>
    <cellStyle name="Normal 79 5 5 2" xfId="50815" xr:uid="{00000000-0005-0000-0000-0000B2C60000}"/>
    <cellStyle name="Normal 79 5 5 2 2" xfId="50816" xr:uid="{00000000-0005-0000-0000-0000B3C60000}"/>
    <cellStyle name="Normal 79 5 5 3" xfId="50817" xr:uid="{00000000-0005-0000-0000-0000B4C60000}"/>
    <cellStyle name="Normal 79 5 6" xfId="50818" xr:uid="{00000000-0005-0000-0000-0000B5C60000}"/>
    <cellStyle name="Normal 79 5 6 2" xfId="50819" xr:uid="{00000000-0005-0000-0000-0000B6C60000}"/>
    <cellStyle name="Normal 79 5 7" xfId="50820" xr:uid="{00000000-0005-0000-0000-0000B7C60000}"/>
    <cellStyle name="Normal 79 5 8" xfId="50821" xr:uid="{00000000-0005-0000-0000-0000B8C60000}"/>
    <cellStyle name="Normal 79 5 9" xfId="50822" xr:uid="{00000000-0005-0000-0000-0000B9C60000}"/>
    <cellStyle name="Normal 79 5_Lcc_inputs" xfId="50823" xr:uid="{00000000-0005-0000-0000-0000BAC60000}"/>
    <cellStyle name="Normal 79 6" xfId="50824" xr:uid="{00000000-0005-0000-0000-0000BBC60000}"/>
    <cellStyle name="Normal 79 6 2" xfId="50825" xr:uid="{00000000-0005-0000-0000-0000BCC60000}"/>
    <cellStyle name="Normal 79 6 2 2" xfId="50826" xr:uid="{00000000-0005-0000-0000-0000BDC60000}"/>
    <cellStyle name="Normal 79 6 2 2 2" xfId="50827" xr:uid="{00000000-0005-0000-0000-0000BEC60000}"/>
    <cellStyle name="Normal 79 6 2 2 2 2" xfId="50828" xr:uid="{00000000-0005-0000-0000-0000BFC60000}"/>
    <cellStyle name="Normal 79 6 2 2 2 2 2" xfId="50829" xr:uid="{00000000-0005-0000-0000-0000C0C60000}"/>
    <cellStyle name="Normal 79 6 2 2 2 3" xfId="50830" xr:uid="{00000000-0005-0000-0000-0000C1C60000}"/>
    <cellStyle name="Normal 79 6 2 2 3" xfId="50831" xr:uid="{00000000-0005-0000-0000-0000C2C60000}"/>
    <cellStyle name="Normal 79 6 2 2 3 2" xfId="50832" xr:uid="{00000000-0005-0000-0000-0000C3C60000}"/>
    <cellStyle name="Normal 79 6 2 2 3 2 2" xfId="50833" xr:uid="{00000000-0005-0000-0000-0000C4C60000}"/>
    <cellStyle name="Normal 79 6 2 2 3 3" xfId="50834" xr:uid="{00000000-0005-0000-0000-0000C5C60000}"/>
    <cellStyle name="Normal 79 6 2 2 4" xfId="50835" xr:uid="{00000000-0005-0000-0000-0000C6C60000}"/>
    <cellStyle name="Normal 79 6 2 2 4 2" xfId="50836" xr:uid="{00000000-0005-0000-0000-0000C7C60000}"/>
    <cellStyle name="Normal 79 6 2 2 5" xfId="50837" xr:uid="{00000000-0005-0000-0000-0000C8C60000}"/>
    <cellStyle name="Normal 79 6 2 2_Lcc_inputs" xfId="50838" xr:uid="{00000000-0005-0000-0000-0000C9C60000}"/>
    <cellStyle name="Normal 79 6 2 3" xfId="50839" xr:uid="{00000000-0005-0000-0000-0000CAC60000}"/>
    <cellStyle name="Normal 79 6 2 3 2" xfId="50840" xr:uid="{00000000-0005-0000-0000-0000CBC60000}"/>
    <cellStyle name="Normal 79 6 2 3 2 2" xfId="50841" xr:uid="{00000000-0005-0000-0000-0000CCC60000}"/>
    <cellStyle name="Normal 79 6 2 3 2 3" xfId="50842" xr:uid="{00000000-0005-0000-0000-0000CDC60000}"/>
    <cellStyle name="Normal 79 6 2 3 3" xfId="50843" xr:uid="{00000000-0005-0000-0000-0000CEC60000}"/>
    <cellStyle name="Normal 79 6 2 3 4" xfId="50844" xr:uid="{00000000-0005-0000-0000-0000CFC60000}"/>
    <cellStyle name="Normal 79 6 2 3_Lcc_inputs" xfId="50845" xr:uid="{00000000-0005-0000-0000-0000D0C60000}"/>
    <cellStyle name="Normal 79 6 2 4" xfId="50846" xr:uid="{00000000-0005-0000-0000-0000D1C60000}"/>
    <cellStyle name="Normal 79 6 2 4 2" xfId="50847" xr:uid="{00000000-0005-0000-0000-0000D2C60000}"/>
    <cellStyle name="Normal 79 6 2 4 2 2" xfId="50848" xr:uid="{00000000-0005-0000-0000-0000D3C60000}"/>
    <cellStyle name="Normal 79 6 2 4 3" xfId="50849" xr:uid="{00000000-0005-0000-0000-0000D4C60000}"/>
    <cellStyle name="Normal 79 6 2 5" xfId="50850" xr:uid="{00000000-0005-0000-0000-0000D5C60000}"/>
    <cellStyle name="Normal 79 6 2 5 2" xfId="50851" xr:uid="{00000000-0005-0000-0000-0000D6C60000}"/>
    <cellStyle name="Normal 79 6 2 6" xfId="50852" xr:uid="{00000000-0005-0000-0000-0000D7C60000}"/>
    <cellStyle name="Normal 79 6 2 7" xfId="50853" xr:uid="{00000000-0005-0000-0000-0000D8C60000}"/>
    <cellStyle name="Normal 79 6 2 8" xfId="50854" xr:uid="{00000000-0005-0000-0000-0000D9C60000}"/>
    <cellStyle name="Normal 79 6 2_Lcc_inputs" xfId="50855" xr:uid="{00000000-0005-0000-0000-0000DAC60000}"/>
    <cellStyle name="Normal 79 6 3" xfId="50856" xr:uid="{00000000-0005-0000-0000-0000DBC60000}"/>
    <cellStyle name="Normal 79 6 3 2" xfId="50857" xr:uid="{00000000-0005-0000-0000-0000DCC60000}"/>
    <cellStyle name="Normal 79 6 3 2 2" xfId="50858" xr:uid="{00000000-0005-0000-0000-0000DDC60000}"/>
    <cellStyle name="Normal 79 6 3 2 2 2" xfId="50859" xr:uid="{00000000-0005-0000-0000-0000DEC60000}"/>
    <cellStyle name="Normal 79 6 3 2 3" xfId="50860" xr:uid="{00000000-0005-0000-0000-0000DFC60000}"/>
    <cellStyle name="Normal 79 6 3 3" xfId="50861" xr:uid="{00000000-0005-0000-0000-0000E0C60000}"/>
    <cellStyle name="Normal 79 6 3 3 2" xfId="50862" xr:uid="{00000000-0005-0000-0000-0000E1C60000}"/>
    <cellStyle name="Normal 79 6 3 3 2 2" xfId="50863" xr:uid="{00000000-0005-0000-0000-0000E2C60000}"/>
    <cellStyle name="Normal 79 6 3 3 3" xfId="50864" xr:uid="{00000000-0005-0000-0000-0000E3C60000}"/>
    <cellStyle name="Normal 79 6 3 4" xfId="50865" xr:uid="{00000000-0005-0000-0000-0000E4C60000}"/>
    <cellStyle name="Normal 79 6 3 4 2" xfId="50866" xr:uid="{00000000-0005-0000-0000-0000E5C60000}"/>
    <cellStyle name="Normal 79 6 3 5" xfId="50867" xr:uid="{00000000-0005-0000-0000-0000E6C60000}"/>
    <cellStyle name="Normal 79 6 3_Lcc_inputs" xfId="50868" xr:uid="{00000000-0005-0000-0000-0000E7C60000}"/>
    <cellStyle name="Normal 79 6 4" xfId="50869" xr:uid="{00000000-0005-0000-0000-0000E8C60000}"/>
    <cellStyle name="Normal 79 6 4 2" xfId="50870" xr:uid="{00000000-0005-0000-0000-0000E9C60000}"/>
    <cellStyle name="Normal 79 6 4 2 2" xfId="50871" xr:uid="{00000000-0005-0000-0000-0000EAC60000}"/>
    <cellStyle name="Normal 79 6 4 2 3" xfId="50872" xr:uid="{00000000-0005-0000-0000-0000EBC60000}"/>
    <cellStyle name="Normal 79 6 4 3" xfId="50873" xr:uid="{00000000-0005-0000-0000-0000ECC60000}"/>
    <cellStyle name="Normal 79 6 4 4" xfId="50874" xr:uid="{00000000-0005-0000-0000-0000EDC60000}"/>
    <cellStyle name="Normal 79 6 4_Lcc_inputs" xfId="50875" xr:uid="{00000000-0005-0000-0000-0000EEC60000}"/>
    <cellStyle name="Normal 79 6 5" xfId="50876" xr:uid="{00000000-0005-0000-0000-0000EFC60000}"/>
    <cellStyle name="Normal 79 6 5 2" xfId="50877" xr:uid="{00000000-0005-0000-0000-0000F0C60000}"/>
    <cellStyle name="Normal 79 6 5 2 2" xfId="50878" xr:uid="{00000000-0005-0000-0000-0000F1C60000}"/>
    <cellStyle name="Normal 79 6 5 3" xfId="50879" xr:uid="{00000000-0005-0000-0000-0000F2C60000}"/>
    <cellStyle name="Normal 79 6 6" xfId="50880" xr:uid="{00000000-0005-0000-0000-0000F3C60000}"/>
    <cellStyle name="Normal 79 6 6 2" xfId="50881" xr:uid="{00000000-0005-0000-0000-0000F4C60000}"/>
    <cellStyle name="Normal 79 6 7" xfId="50882" xr:uid="{00000000-0005-0000-0000-0000F5C60000}"/>
    <cellStyle name="Normal 79 6 8" xfId="50883" xr:uid="{00000000-0005-0000-0000-0000F6C60000}"/>
    <cellStyle name="Normal 79 6 9" xfId="50884" xr:uid="{00000000-0005-0000-0000-0000F7C60000}"/>
    <cellStyle name="Normal 79 6_Lcc_inputs" xfId="50885" xr:uid="{00000000-0005-0000-0000-0000F8C60000}"/>
    <cellStyle name="Normal 79 7" xfId="50886" xr:uid="{00000000-0005-0000-0000-0000F9C60000}"/>
    <cellStyle name="Normal 79 7 2" xfId="50887" xr:uid="{00000000-0005-0000-0000-0000FAC60000}"/>
    <cellStyle name="Normal 79 7 2 2" xfId="50888" xr:uid="{00000000-0005-0000-0000-0000FBC60000}"/>
    <cellStyle name="Normal 79 7 2 2 2" xfId="50889" xr:uid="{00000000-0005-0000-0000-0000FCC60000}"/>
    <cellStyle name="Normal 79 7 2 2 2 2" xfId="50890" xr:uid="{00000000-0005-0000-0000-0000FDC60000}"/>
    <cellStyle name="Normal 79 7 2 2 2 2 2" xfId="50891" xr:uid="{00000000-0005-0000-0000-0000FEC60000}"/>
    <cellStyle name="Normal 79 7 2 2 2 3" xfId="50892" xr:uid="{00000000-0005-0000-0000-0000FFC60000}"/>
    <cellStyle name="Normal 79 7 2 2 3" xfId="50893" xr:uid="{00000000-0005-0000-0000-000000C70000}"/>
    <cellStyle name="Normal 79 7 2 2 3 2" xfId="50894" xr:uid="{00000000-0005-0000-0000-000001C70000}"/>
    <cellStyle name="Normal 79 7 2 2 3 2 2" xfId="50895" xr:uid="{00000000-0005-0000-0000-000002C70000}"/>
    <cellStyle name="Normal 79 7 2 2 3 3" xfId="50896" xr:uid="{00000000-0005-0000-0000-000003C70000}"/>
    <cellStyle name="Normal 79 7 2 2 4" xfId="50897" xr:uid="{00000000-0005-0000-0000-000004C70000}"/>
    <cellStyle name="Normal 79 7 2 2 4 2" xfId="50898" xr:uid="{00000000-0005-0000-0000-000005C70000}"/>
    <cellStyle name="Normal 79 7 2 2 5" xfId="50899" xr:uid="{00000000-0005-0000-0000-000006C70000}"/>
    <cellStyle name="Normal 79 7 2 2_Lcc_inputs" xfId="50900" xr:uid="{00000000-0005-0000-0000-000007C70000}"/>
    <cellStyle name="Normal 79 7 2 3" xfId="50901" xr:uid="{00000000-0005-0000-0000-000008C70000}"/>
    <cellStyle name="Normal 79 7 2 3 2" xfId="50902" xr:uid="{00000000-0005-0000-0000-000009C70000}"/>
    <cellStyle name="Normal 79 7 2 3 2 2" xfId="50903" xr:uid="{00000000-0005-0000-0000-00000AC70000}"/>
    <cellStyle name="Normal 79 7 2 3 2 3" xfId="50904" xr:uid="{00000000-0005-0000-0000-00000BC70000}"/>
    <cellStyle name="Normal 79 7 2 3 3" xfId="50905" xr:uid="{00000000-0005-0000-0000-00000CC70000}"/>
    <cellStyle name="Normal 79 7 2 3 4" xfId="50906" xr:uid="{00000000-0005-0000-0000-00000DC70000}"/>
    <cellStyle name="Normal 79 7 2 3_Lcc_inputs" xfId="50907" xr:uid="{00000000-0005-0000-0000-00000EC70000}"/>
    <cellStyle name="Normal 79 7 2 4" xfId="50908" xr:uid="{00000000-0005-0000-0000-00000FC70000}"/>
    <cellStyle name="Normal 79 7 2 4 2" xfId="50909" xr:uid="{00000000-0005-0000-0000-000010C70000}"/>
    <cellStyle name="Normal 79 7 2 4 2 2" xfId="50910" xr:uid="{00000000-0005-0000-0000-000011C70000}"/>
    <cellStyle name="Normal 79 7 2 4 3" xfId="50911" xr:uid="{00000000-0005-0000-0000-000012C70000}"/>
    <cellStyle name="Normal 79 7 2 5" xfId="50912" xr:uid="{00000000-0005-0000-0000-000013C70000}"/>
    <cellStyle name="Normal 79 7 2 5 2" xfId="50913" xr:uid="{00000000-0005-0000-0000-000014C70000}"/>
    <cellStyle name="Normal 79 7 2 6" xfId="50914" xr:uid="{00000000-0005-0000-0000-000015C70000}"/>
    <cellStyle name="Normal 79 7 2 7" xfId="50915" xr:uid="{00000000-0005-0000-0000-000016C70000}"/>
    <cellStyle name="Normal 79 7 2 8" xfId="50916" xr:uid="{00000000-0005-0000-0000-000017C70000}"/>
    <cellStyle name="Normal 79 7 2_Lcc_inputs" xfId="50917" xr:uid="{00000000-0005-0000-0000-000018C70000}"/>
    <cellStyle name="Normal 79 7 3" xfId="50918" xr:uid="{00000000-0005-0000-0000-000019C70000}"/>
    <cellStyle name="Normal 79 7 3 2" xfId="50919" xr:uid="{00000000-0005-0000-0000-00001AC70000}"/>
    <cellStyle name="Normal 79 7 3 2 2" xfId="50920" xr:uid="{00000000-0005-0000-0000-00001BC70000}"/>
    <cellStyle name="Normal 79 7 3 2 2 2" xfId="50921" xr:uid="{00000000-0005-0000-0000-00001CC70000}"/>
    <cellStyle name="Normal 79 7 3 2 3" xfId="50922" xr:uid="{00000000-0005-0000-0000-00001DC70000}"/>
    <cellStyle name="Normal 79 7 3 3" xfId="50923" xr:uid="{00000000-0005-0000-0000-00001EC70000}"/>
    <cellStyle name="Normal 79 7 3 3 2" xfId="50924" xr:uid="{00000000-0005-0000-0000-00001FC70000}"/>
    <cellStyle name="Normal 79 7 3 3 2 2" xfId="50925" xr:uid="{00000000-0005-0000-0000-000020C70000}"/>
    <cellStyle name="Normal 79 7 3 3 3" xfId="50926" xr:uid="{00000000-0005-0000-0000-000021C70000}"/>
    <cellStyle name="Normal 79 7 3 4" xfId="50927" xr:uid="{00000000-0005-0000-0000-000022C70000}"/>
    <cellStyle name="Normal 79 7 3 4 2" xfId="50928" xr:uid="{00000000-0005-0000-0000-000023C70000}"/>
    <cellStyle name="Normal 79 7 3 5" xfId="50929" xr:uid="{00000000-0005-0000-0000-000024C70000}"/>
    <cellStyle name="Normal 79 7 3_Lcc_inputs" xfId="50930" xr:uid="{00000000-0005-0000-0000-000025C70000}"/>
    <cellStyle name="Normal 79 7 4" xfId="50931" xr:uid="{00000000-0005-0000-0000-000026C70000}"/>
    <cellStyle name="Normal 79 7 4 2" xfId="50932" xr:uid="{00000000-0005-0000-0000-000027C70000}"/>
    <cellStyle name="Normal 79 7 4 2 2" xfId="50933" xr:uid="{00000000-0005-0000-0000-000028C70000}"/>
    <cellStyle name="Normal 79 7 4 2 3" xfId="50934" xr:uid="{00000000-0005-0000-0000-000029C70000}"/>
    <cellStyle name="Normal 79 7 4 3" xfId="50935" xr:uid="{00000000-0005-0000-0000-00002AC70000}"/>
    <cellStyle name="Normal 79 7 4 4" xfId="50936" xr:uid="{00000000-0005-0000-0000-00002BC70000}"/>
    <cellStyle name="Normal 79 7 4_Lcc_inputs" xfId="50937" xr:uid="{00000000-0005-0000-0000-00002CC70000}"/>
    <cellStyle name="Normal 79 7 5" xfId="50938" xr:uid="{00000000-0005-0000-0000-00002DC70000}"/>
    <cellStyle name="Normal 79 7 5 2" xfId="50939" xr:uid="{00000000-0005-0000-0000-00002EC70000}"/>
    <cellStyle name="Normal 79 7 5 2 2" xfId="50940" xr:uid="{00000000-0005-0000-0000-00002FC70000}"/>
    <cellStyle name="Normal 79 7 5 3" xfId="50941" xr:uid="{00000000-0005-0000-0000-000030C70000}"/>
    <cellStyle name="Normal 79 7 6" xfId="50942" xr:uid="{00000000-0005-0000-0000-000031C70000}"/>
    <cellStyle name="Normal 79 7 6 2" xfId="50943" xr:uid="{00000000-0005-0000-0000-000032C70000}"/>
    <cellStyle name="Normal 79 7 7" xfId="50944" xr:uid="{00000000-0005-0000-0000-000033C70000}"/>
    <cellStyle name="Normal 79 7 8" xfId="50945" xr:uid="{00000000-0005-0000-0000-000034C70000}"/>
    <cellStyle name="Normal 79 7 9" xfId="50946" xr:uid="{00000000-0005-0000-0000-000035C70000}"/>
    <cellStyle name="Normal 79 7_Lcc_inputs" xfId="50947" xr:uid="{00000000-0005-0000-0000-000036C70000}"/>
    <cellStyle name="Normal 79 8" xfId="50948" xr:uid="{00000000-0005-0000-0000-000037C70000}"/>
    <cellStyle name="Normal 79 8 2" xfId="50949" xr:uid="{00000000-0005-0000-0000-000038C70000}"/>
    <cellStyle name="Normal 79 8 2 2" xfId="50950" xr:uid="{00000000-0005-0000-0000-000039C70000}"/>
    <cellStyle name="Normal 79 8 2 2 2" xfId="50951" xr:uid="{00000000-0005-0000-0000-00003AC70000}"/>
    <cellStyle name="Normal 79 8 2 2 2 2" xfId="50952" xr:uid="{00000000-0005-0000-0000-00003BC70000}"/>
    <cellStyle name="Normal 79 8 2 2 3" xfId="50953" xr:uid="{00000000-0005-0000-0000-00003CC70000}"/>
    <cellStyle name="Normal 79 8 2 3" xfId="50954" xr:uid="{00000000-0005-0000-0000-00003DC70000}"/>
    <cellStyle name="Normal 79 8 2 3 2" xfId="50955" xr:uid="{00000000-0005-0000-0000-00003EC70000}"/>
    <cellStyle name="Normal 79 8 2 3 2 2" xfId="50956" xr:uid="{00000000-0005-0000-0000-00003FC70000}"/>
    <cellStyle name="Normal 79 8 2 3 3" xfId="50957" xr:uid="{00000000-0005-0000-0000-000040C70000}"/>
    <cellStyle name="Normal 79 8 2 4" xfId="50958" xr:uid="{00000000-0005-0000-0000-000041C70000}"/>
    <cellStyle name="Normal 79 8 2 4 2" xfId="50959" xr:uid="{00000000-0005-0000-0000-000042C70000}"/>
    <cellStyle name="Normal 79 8 2 5" xfId="50960" xr:uid="{00000000-0005-0000-0000-000043C70000}"/>
    <cellStyle name="Normal 79 8 2_Lcc_inputs" xfId="50961" xr:uid="{00000000-0005-0000-0000-000044C70000}"/>
    <cellStyle name="Normal 79 8 3" xfId="50962" xr:uid="{00000000-0005-0000-0000-000045C70000}"/>
    <cellStyle name="Normal 79 8 3 2" xfId="50963" xr:uid="{00000000-0005-0000-0000-000046C70000}"/>
    <cellStyle name="Normal 79 8 3 2 2" xfId="50964" xr:uid="{00000000-0005-0000-0000-000047C70000}"/>
    <cellStyle name="Normal 79 8 3 2 3" xfId="50965" xr:uid="{00000000-0005-0000-0000-000048C70000}"/>
    <cellStyle name="Normal 79 8 3 3" xfId="50966" xr:uid="{00000000-0005-0000-0000-000049C70000}"/>
    <cellStyle name="Normal 79 8 3 4" xfId="50967" xr:uid="{00000000-0005-0000-0000-00004AC70000}"/>
    <cellStyle name="Normal 79 8 3_Lcc_inputs" xfId="50968" xr:uid="{00000000-0005-0000-0000-00004BC70000}"/>
    <cellStyle name="Normal 79 8 4" xfId="50969" xr:uid="{00000000-0005-0000-0000-00004CC70000}"/>
    <cellStyle name="Normal 79 8 4 2" xfId="50970" xr:uid="{00000000-0005-0000-0000-00004DC70000}"/>
    <cellStyle name="Normal 79 8 4 2 2" xfId="50971" xr:uid="{00000000-0005-0000-0000-00004EC70000}"/>
    <cellStyle name="Normal 79 8 4 3" xfId="50972" xr:uid="{00000000-0005-0000-0000-00004FC70000}"/>
    <cellStyle name="Normal 79 8 5" xfId="50973" xr:uid="{00000000-0005-0000-0000-000050C70000}"/>
    <cellStyle name="Normal 79 8 5 2" xfId="50974" xr:uid="{00000000-0005-0000-0000-000051C70000}"/>
    <cellStyle name="Normal 79 8 6" xfId="50975" xr:uid="{00000000-0005-0000-0000-000052C70000}"/>
    <cellStyle name="Normal 79 8 7" xfId="50976" xr:uid="{00000000-0005-0000-0000-000053C70000}"/>
    <cellStyle name="Normal 79 8 8" xfId="50977" xr:uid="{00000000-0005-0000-0000-000054C70000}"/>
    <cellStyle name="Normal 79 8_Lcc_inputs" xfId="50978" xr:uid="{00000000-0005-0000-0000-000055C70000}"/>
    <cellStyle name="Normal 79 9" xfId="50979" xr:uid="{00000000-0005-0000-0000-000056C70000}"/>
    <cellStyle name="Normal 79 9 2" xfId="50980" xr:uid="{00000000-0005-0000-0000-000057C70000}"/>
    <cellStyle name="Normal 79 9 2 2" xfId="50981" xr:uid="{00000000-0005-0000-0000-000058C70000}"/>
    <cellStyle name="Normal 79 9 2 2 2" xfId="50982" xr:uid="{00000000-0005-0000-0000-000059C70000}"/>
    <cellStyle name="Normal 79 9 2 2 2 2" xfId="50983" xr:uid="{00000000-0005-0000-0000-00005AC70000}"/>
    <cellStyle name="Normal 79 9 2 2 3" xfId="50984" xr:uid="{00000000-0005-0000-0000-00005BC70000}"/>
    <cellStyle name="Normal 79 9 2 3" xfId="50985" xr:uid="{00000000-0005-0000-0000-00005CC70000}"/>
    <cellStyle name="Normal 79 9 2 3 2" xfId="50986" xr:uid="{00000000-0005-0000-0000-00005DC70000}"/>
    <cellStyle name="Normal 79 9 2 3 2 2" xfId="50987" xr:uid="{00000000-0005-0000-0000-00005EC70000}"/>
    <cellStyle name="Normal 79 9 2 3 3" xfId="50988" xr:uid="{00000000-0005-0000-0000-00005FC70000}"/>
    <cellStyle name="Normal 79 9 2 4" xfId="50989" xr:uid="{00000000-0005-0000-0000-000060C70000}"/>
    <cellStyle name="Normal 79 9 2 4 2" xfId="50990" xr:uid="{00000000-0005-0000-0000-000061C70000}"/>
    <cellStyle name="Normal 79 9 2 5" xfId="50991" xr:uid="{00000000-0005-0000-0000-000062C70000}"/>
    <cellStyle name="Normal 79 9 2_Lcc_inputs" xfId="50992" xr:uid="{00000000-0005-0000-0000-000063C70000}"/>
    <cellStyle name="Normal 79 9 3" xfId="50993" xr:uid="{00000000-0005-0000-0000-000064C70000}"/>
    <cellStyle name="Normal 79 9 3 2" xfId="50994" xr:uid="{00000000-0005-0000-0000-000065C70000}"/>
    <cellStyle name="Normal 79 9 3 2 2" xfId="50995" xr:uid="{00000000-0005-0000-0000-000066C70000}"/>
    <cellStyle name="Normal 79 9 3 2 3" xfId="50996" xr:uid="{00000000-0005-0000-0000-000067C70000}"/>
    <cellStyle name="Normal 79 9 3 3" xfId="50997" xr:uid="{00000000-0005-0000-0000-000068C70000}"/>
    <cellStyle name="Normal 79 9 3 4" xfId="50998" xr:uid="{00000000-0005-0000-0000-000069C70000}"/>
    <cellStyle name="Normal 79 9 3_Lcc_inputs" xfId="50999" xr:uid="{00000000-0005-0000-0000-00006AC70000}"/>
    <cellStyle name="Normal 79 9 4" xfId="51000" xr:uid="{00000000-0005-0000-0000-00006BC70000}"/>
    <cellStyle name="Normal 79 9 4 2" xfId="51001" xr:uid="{00000000-0005-0000-0000-00006CC70000}"/>
    <cellStyle name="Normal 79 9 4 2 2" xfId="51002" xr:uid="{00000000-0005-0000-0000-00006DC70000}"/>
    <cellStyle name="Normal 79 9 4 3" xfId="51003" xr:uid="{00000000-0005-0000-0000-00006EC70000}"/>
    <cellStyle name="Normal 79 9 5" xfId="51004" xr:uid="{00000000-0005-0000-0000-00006FC70000}"/>
    <cellStyle name="Normal 79 9 5 2" xfId="51005" xr:uid="{00000000-0005-0000-0000-000070C70000}"/>
    <cellStyle name="Normal 79 9 6" xfId="51006" xr:uid="{00000000-0005-0000-0000-000071C70000}"/>
    <cellStyle name="Normal 79 9 7" xfId="51007" xr:uid="{00000000-0005-0000-0000-000072C70000}"/>
    <cellStyle name="Normal 79 9 8" xfId="51008" xr:uid="{00000000-0005-0000-0000-000073C70000}"/>
    <cellStyle name="Normal 79 9_Lcc_inputs" xfId="51009" xr:uid="{00000000-0005-0000-0000-000074C70000}"/>
    <cellStyle name="Normal 79_Lcc_inputs" xfId="51010" xr:uid="{00000000-0005-0000-0000-000075C70000}"/>
    <cellStyle name="Normal 8" xfId="73" xr:uid="{00000000-0005-0000-0000-000076C70000}"/>
    <cellStyle name="Normal 8 10" xfId="51011" xr:uid="{00000000-0005-0000-0000-000077C70000}"/>
    <cellStyle name="Normal 8 10 2" xfId="51012" xr:uid="{00000000-0005-0000-0000-000078C70000}"/>
    <cellStyle name="Normal 8 10 2 2" xfId="51013" xr:uid="{00000000-0005-0000-0000-000079C70000}"/>
    <cellStyle name="Normal 8 10 2 2 2" xfId="51014" xr:uid="{00000000-0005-0000-0000-00007AC70000}"/>
    <cellStyle name="Normal 8 10 2 2 2 2" xfId="51015" xr:uid="{00000000-0005-0000-0000-00007BC70000}"/>
    <cellStyle name="Normal 8 10 2 2 3" xfId="51016" xr:uid="{00000000-0005-0000-0000-00007CC70000}"/>
    <cellStyle name="Normal 8 10 2 3" xfId="51017" xr:uid="{00000000-0005-0000-0000-00007DC70000}"/>
    <cellStyle name="Normal 8 10 2 3 2" xfId="51018" xr:uid="{00000000-0005-0000-0000-00007EC70000}"/>
    <cellStyle name="Normal 8 10 2 3 2 2" xfId="51019" xr:uid="{00000000-0005-0000-0000-00007FC70000}"/>
    <cellStyle name="Normal 8 10 2 3 3" xfId="51020" xr:uid="{00000000-0005-0000-0000-000080C70000}"/>
    <cellStyle name="Normal 8 10 2 4" xfId="51021" xr:uid="{00000000-0005-0000-0000-000081C70000}"/>
    <cellStyle name="Normal 8 10 2 4 2" xfId="51022" xr:uid="{00000000-0005-0000-0000-000082C70000}"/>
    <cellStyle name="Normal 8 10 2 5" xfId="51023" xr:uid="{00000000-0005-0000-0000-000083C70000}"/>
    <cellStyle name="Normal 8 10 2_Lcc_inputs" xfId="51024" xr:uid="{00000000-0005-0000-0000-000084C70000}"/>
    <cellStyle name="Normal 8 10 3" xfId="51025" xr:uid="{00000000-0005-0000-0000-000085C70000}"/>
    <cellStyle name="Normal 8 10 3 2" xfId="51026" xr:uid="{00000000-0005-0000-0000-000086C70000}"/>
    <cellStyle name="Normal 8 10 3 2 2" xfId="51027" xr:uid="{00000000-0005-0000-0000-000087C70000}"/>
    <cellStyle name="Normal 8 10 3 2 3" xfId="51028" xr:uid="{00000000-0005-0000-0000-000088C70000}"/>
    <cellStyle name="Normal 8 10 3 3" xfId="51029" xr:uid="{00000000-0005-0000-0000-000089C70000}"/>
    <cellStyle name="Normal 8 10 3 4" xfId="51030" xr:uid="{00000000-0005-0000-0000-00008AC70000}"/>
    <cellStyle name="Normal 8 10 3_Lcc_inputs" xfId="51031" xr:uid="{00000000-0005-0000-0000-00008BC70000}"/>
    <cellStyle name="Normal 8 10 4" xfId="51032" xr:uid="{00000000-0005-0000-0000-00008CC70000}"/>
    <cellStyle name="Normal 8 10 4 2" xfId="51033" xr:uid="{00000000-0005-0000-0000-00008DC70000}"/>
    <cellStyle name="Normal 8 10 4 2 2" xfId="51034" xr:uid="{00000000-0005-0000-0000-00008EC70000}"/>
    <cellStyle name="Normal 8 10 4 3" xfId="51035" xr:uid="{00000000-0005-0000-0000-00008FC70000}"/>
    <cellStyle name="Normal 8 10 5" xfId="51036" xr:uid="{00000000-0005-0000-0000-000090C70000}"/>
    <cellStyle name="Normal 8 10 5 2" xfId="51037" xr:uid="{00000000-0005-0000-0000-000091C70000}"/>
    <cellStyle name="Normal 8 10 6" xfId="51038" xr:uid="{00000000-0005-0000-0000-000092C70000}"/>
    <cellStyle name="Normal 8 10 7" xfId="51039" xr:uid="{00000000-0005-0000-0000-000093C70000}"/>
    <cellStyle name="Normal 8 10 8" xfId="51040" xr:uid="{00000000-0005-0000-0000-000094C70000}"/>
    <cellStyle name="Normal 8 10_Lcc_inputs" xfId="51041" xr:uid="{00000000-0005-0000-0000-000095C70000}"/>
    <cellStyle name="Normal 8 11" xfId="51042" xr:uid="{00000000-0005-0000-0000-000096C70000}"/>
    <cellStyle name="Normal 8 11 2" xfId="51043" xr:uid="{00000000-0005-0000-0000-000097C70000}"/>
    <cellStyle name="Normal 8 11 2 2" xfId="51044" xr:uid="{00000000-0005-0000-0000-000098C70000}"/>
    <cellStyle name="Normal 8 11 2 2 2" xfId="51045" xr:uid="{00000000-0005-0000-0000-000099C70000}"/>
    <cellStyle name="Normal 8 11 2 2 3" xfId="51046" xr:uid="{00000000-0005-0000-0000-00009AC70000}"/>
    <cellStyle name="Normal 8 11 2 3" xfId="51047" xr:uid="{00000000-0005-0000-0000-00009BC70000}"/>
    <cellStyle name="Normal 8 11 2 4" xfId="51048" xr:uid="{00000000-0005-0000-0000-00009CC70000}"/>
    <cellStyle name="Normal 8 11 2_Lcc_inputs" xfId="51049" xr:uid="{00000000-0005-0000-0000-00009DC70000}"/>
    <cellStyle name="Normal 8 11 3" xfId="51050" xr:uid="{00000000-0005-0000-0000-00009EC70000}"/>
    <cellStyle name="Normal 8 11 3 2" xfId="51051" xr:uid="{00000000-0005-0000-0000-00009FC70000}"/>
    <cellStyle name="Normal 8 11 3 2 2" xfId="51052" xr:uid="{00000000-0005-0000-0000-0000A0C70000}"/>
    <cellStyle name="Normal 8 11 3 3" xfId="51053" xr:uid="{00000000-0005-0000-0000-0000A1C70000}"/>
    <cellStyle name="Normal 8 11 4" xfId="51054" xr:uid="{00000000-0005-0000-0000-0000A2C70000}"/>
    <cellStyle name="Normal 8 11 4 2" xfId="51055" xr:uid="{00000000-0005-0000-0000-0000A3C70000}"/>
    <cellStyle name="Normal 8 11 5" xfId="51056" xr:uid="{00000000-0005-0000-0000-0000A4C70000}"/>
    <cellStyle name="Normal 8 11 6" xfId="51057" xr:uid="{00000000-0005-0000-0000-0000A5C70000}"/>
    <cellStyle name="Normal 8 11 7" xfId="51058" xr:uid="{00000000-0005-0000-0000-0000A6C70000}"/>
    <cellStyle name="Normal 8 11_Lcc_inputs" xfId="51059" xr:uid="{00000000-0005-0000-0000-0000A7C70000}"/>
    <cellStyle name="Normal 8 12" xfId="51060" xr:uid="{00000000-0005-0000-0000-0000A8C70000}"/>
    <cellStyle name="Normal 8 12 2" xfId="51061" xr:uid="{00000000-0005-0000-0000-0000A9C70000}"/>
    <cellStyle name="Normal 8 12 2 2" xfId="51062" xr:uid="{00000000-0005-0000-0000-0000AAC70000}"/>
    <cellStyle name="Normal 8 12 2 3" xfId="51063" xr:uid="{00000000-0005-0000-0000-0000ABC70000}"/>
    <cellStyle name="Normal 8 12 3" xfId="51064" xr:uid="{00000000-0005-0000-0000-0000ACC70000}"/>
    <cellStyle name="Normal 8 12 3 2" xfId="51065" xr:uid="{00000000-0005-0000-0000-0000ADC70000}"/>
    <cellStyle name="Normal 8 12 4" xfId="51066" xr:uid="{00000000-0005-0000-0000-0000AEC70000}"/>
    <cellStyle name="Normal 8 12 5" xfId="51067" xr:uid="{00000000-0005-0000-0000-0000AFC70000}"/>
    <cellStyle name="Normal 8 12_Lcc_inputs" xfId="51068" xr:uid="{00000000-0005-0000-0000-0000B0C70000}"/>
    <cellStyle name="Normal 8 13" xfId="51069" xr:uid="{00000000-0005-0000-0000-0000B1C70000}"/>
    <cellStyle name="Normal 8 13 2" xfId="51070" xr:uid="{00000000-0005-0000-0000-0000B2C70000}"/>
    <cellStyle name="Normal 8 13 2 2" xfId="51071" xr:uid="{00000000-0005-0000-0000-0000B3C70000}"/>
    <cellStyle name="Normal 8 13 2 3" xfId="51072" xr:uid="{00000000-0005-0000-0000-0000B4C70000}"/>
    <cellStyle name="Normal 8 13 3" xfId="51073" xr:uid="{00000000-0005-0000-0000-0000B5C70000}"/>
    <cellStyle name="Normal 8 13 4" xfId="51074" xr:uid="{00000000-0005-0000-0000-0000B6C70000}"/>
    <cellStyle name="Normal 8 13_Lcc_inputs" xfId="51075" xr:uid="{00000000-0005-0000-0000-0000B7C70000}"/>
    <cellStyle name="Normal 8 14" xfId="51076" xr:uid="{00000000-0005-0000-0000-0000B8C70000}"/>
    <cellStyle name="Normal 8 14 2" xfId="51077" xr:uid="{00000000-0005-0000-0000-0000B9C70000}"/>
    <cellStyle name="Normal 8 14 3" xfId="51078" xr:uid="{00000000-0005-0000-0000-0000BAC70000}"/>
    <cellStyle name="Normal 8 15" xfId="51079" xr:uid="{00000000-0005-0000-0000-0000BBC70000}"/>
    <cellStyle name="Normal 8 15 2" xfId="51080" xr:uid="{00000000-0005-0000-0000-0000BCC70000}"/>
    <cellStyle name="Normal 8 16" xfId="51081" xr:uid="{00000000-0005-0000-0000-0000BDC70000}"/>
    <cellStyle name="Normal 8 17" xfId="51082" xr:uid="{00000000-0005-0000-0000-0000BEC70000}"/>
    <cellStyle name="Normal 8 18" xfId="51083" xr:uid="{00000000-0005-0000-0000-0000BFC70000}"/>
    <cellStyle name="Normal 8 19" xfId="51084" xr:uid="{00000000-0005-0000-0000-0000C0C70000}"/>
    <cellStyle name="Normal 8 2" xfId="98" xr:uid="{00000000-0005-0000-0000-0000C1C70000}"/>
    <cellStyle name="Normal 8 2 10" xfId="51085" xr:uid="{00000000-0005-0000-0000-0000C2C70000}"/>
    <cellStyle name="Normal 8 2 11" xfId="51086" xr:uid="{00000000-0005-0000-0000-0000C3C70000}"/>
    <cellStyle name="Normal 8 2 2" xfId="51087" xr:uid="{00000000-0005-0000-0000-0000C4C70000}"/>
    <cellStyle name="Normal 8 2 2 2" xfId="51088" xr:uid="{00000000-0005-0000-0000-0000C5C70000}"/>
    <cellStyle name="Normal 8 2 2 2 2" xfId="51089" xr:uid="{00000000-0005-0000-0000-0000C6C70000}"/>
    <cellStyle name="Normal 8 2 2 2 2 2" xfId="51090" xr:uid="{00000000-0005-0000-0000-0000C7C70000}"/>
    <cellStyle name="Normal 8 2 2 2 2 3" xfId="51091" xr:uid="{00000000-0005-0000-0000-0000C8C70000}"/>
    <cellStyle name="Normal 8 2 2 2 3" xfId="51092" xr:uid="{00000000-0005-0000-0000-0000C9C70000}"/>
    <cellStyle name="Normal 8 2 2 2 3 2" xfId="51093" xr:uid="{00000000-0005-0000-0000-0000CAC70000}"/>
    <cellStyle name="Normal 8 2 2 2 4" xfId="51094" xr:uid="{00000000-0005-0000-0000-0000CBC70000}"/>
    <cellStyle name="Normal 8 2 2 2 5" xfId="51095" xr:uid="{00000000-0005-0000-0000-0000CCC70000}"/>
    <cellStyle name="Normal 8 2 2 2_Lcc_inputs" xfId="51096" xr:uid="{00000000-0005-0000-0000-0000CDC70000}"/>
    <cellStyle name="Normal 8 2 2 3" xfId="51097" xr:uid="{00000000-0005-0000-0000-0000CEC70000}"/>
    <cellStyle name="Normal 8 2 2 3 2" xfId="51098" xr:uid="{00000000-0005-0000-0000-0000CFC70000}"/>
    <cellStyle name="Normal 8 2 2 3 2 2" xfId="51099" xr:uid="{00000000-0005-0000-0000-0000D0C70000}"/>
    <cellStyle name="Normal 8 2 2 3 3" xfId="51100" xr:uid="{00000000-0005-0000-0000-0000D1C70000}"/>
    <cellStyle name="Normal 8 2 2 3 4" xfId="51101" xr:uid="{00000000-0005-0000-0000-0000D2C70000}"/>
    <cellStyle name="Normal 8 2 2 3_Lcc_inputs" xfId="51102" xr:uid="{00000000-0005-0000-0000-0000D3C70000}"/>
    <cellStyle name="Normal 8 2 2 4" xfId="51103" xr:uid="{00000000-0005-0000-0000-0000D4C70000}"/>
    <cellStyle name="Normal 8 2 2 4 2" xfId="51104" xr:uid="{00000000-0005-0000-0000-0000D5C70000}"/>
    <cellStyle name="Normal 8 2 2 4 3" xfId="51105" xr:uid="{00000000-0005-0000-0000-0000D6C70000}"/>
    <cellStyle name="Normal 8 2 2 5" xfId="51106" xr:uid="{00000000-0005-0000-0000-0000D7C70000}"/>
    <cellStyle name="Normal 8 2 2 5 2" xfId="51107" xr:uid="{00000000-0005-0000-0000-0000D8C70000}"/>
    <cellStyle name="Normal 8 2 2 6" xfId="51108" xr:uid="{00000000-0005-0000-0000-0000D9C70000}"/>
    <cellStyle name="Normal 8 2 2 7" xfId="51109" xr:uid="{00000000-0005-0000-0000-0000DAC70000}"/>
    <cellStyle name="Normal 8 2 2_Lcc_inputs" xfId="51110" xr:uid="{00000000-0005-0000-0000-0000DBC70000}"/>
    <cellStyle name="Normal 8 2 3" xfId="51111" xr:uid="{00000000-0005-0000-0000-0000DCC70000}"/>
    <cellStyle name="Normal 8 2 3 2" xfId="51112" xr:uid="{00000000-0005-0000-0000-0000DDC70000}"/>
    <cellStyle name="Normal 8 2 3 2 2" xfId="51113" xr:uid="{00000000-0005-0000-0000-0000DEC70000}"/>
    <cellStyle name="Normal 8 2 3 2 3" xfId="51114" xr:uid="{00000000-0005-0000-0000-0000DFC70000}"/>
    <cellStyle name="Normal 8 2 3 3" xfId="51115" xr:uid="{00000000-0005-0000-0000-0000E0C70000}"/>
    <cellStyle name="Normal 8 2 3 3 2" xfId="51116" xr:uid="{00000000-0005-0000-0000-0000E1C70000}"/>
    <cellStyle name="Normal 8 2 3 4" xfId="51117" xr:uid="{00000000-0005-0000-0000-0000E2C70000}"/>
    <cellStyle name="Normal 8 2 3_Lcc_inputs" xfId="51118" xr:uid="{00000000-0005-0000-0000-0000E3C70000}"/>
    <cellStyle name="Normal 8 2 4" xfId="51119" xr:uid="{00000000-0005-0000-0000-0000E4C70000}"/>
    <cellStyle name="Normal 8 2 4 2" xfId="51120" xr:uid="{00000000-0005-0000-0000-0000E5C70000}"/>
    <cellStyle name="Normal 8 2 4 2 2" xfId="51121" xr:uid="{00000000-0005-0000-0000-0000E6C70000}"/>
    <cellStyle name="Normal 8 2 4 2 3" xfId="51122" xr:uid="{00000000-0005-0000-0000-0000E7C70000}"/>
    <cellStyle name="Normal 8 2 4 3" xfId="51123" xr:uid="{00000000-0005-0000-0000-0000E8C70000}"/>
    <cellStyle name="Normal 8 2 4 3 2" xfId="51124" xr:uid="{00000000-0005-0000-0000-0000E9C70000}"/>
    <cellStyle name="Normal 8 2 4 4" xfId="51125" xr:uid="{00000000-0005-0000-0000-0000EAC70000}"/>
    <cellStyle name="Normal 8 2 4_Lcc_inputs" xfId="51126" xr:uid="{00000000-0005-0000-0000-0000EBC70000}"/>
    <cellStyle name="Normal 8 2 5" xfId="51127" xr:uid="{00000000-0005-0000-0000-0000ECC70000}"/>
    <cellStyle name="Normal 8 2 6" xfId="51128" xr:uid="{00000000-0005-0000-0000-0000EDC70000}"/>
    <cellStyle name="Normal 8 2 7" xfId="51129" xr:uid="{00000000-0005-0000-0000-0000EEC70000}"/>
    <cellStyle name="Normal 8 2 8" xfId="51130" xr:uid="{00000000-0005-0000-0000-0000EFC70000}"/>
    <cellStyle name="Normal 8 2 9" xfId="51131" xr:uid="{00000000-0005-0000-0000-0000F0C70000}"/>
    <cellStyle name="Normal 8 2_Lcc_inputs" xfId="51132" xr:uid="{00000000-0005-0000-0000-0000F1C70000}"/>
    <cellStyle name="Normal 8 20" xfId="51133" xr:uid="{00000000-0005-0000-0000-0000F2C70000}"/>
    <cellStyle name="Normal 8 21" xfId="51134" xr:uid="{00000000-0005-0000-0000-0000F3C70000}"/>
    <cellStyle name="Normal 8 22" xfId="51135" xr:uid="{00000000-0005-0000-0000-0000F4C70000}"/>
    <cellStyle name="Normal 8 23" xfId="51136" xr:uid="{00000000-0005-0000-0000-0000F5C70000}"/>
    <cellStyle name="Normal 8 24" xfId="51137" xr:uid="{00000000-0005-0000-0000-0000F6C70000}"/>
    <cellStyle name="Normal 8 25" xfId="51138" xr:uid="{00000000-0005-0000-0000-0000F7C70000}"/>
    <cellStyle name="Normal 8 26" xfId="51139" xr:uid="{00000000-0005-0000-0000-0000F8C70000}"/>
    <cellStyle name="Normal 8 27" xfId="51140" xr:uid="{00000000-0005-0000-0000-0000F9C70000}"/>
    <cellStyle name="Normal 8 28" xfId="51141" xr:uid="{00000000-0005-0000-0000-0000FAC70000}"/>
    <cellStyle name="Normal 8 29" xfId="51142" xr:uid="{00000000-0005-0000-0000-0000FBC70000}"/>
    <cellStyle name="Normal 8 3" xfId="51143" xr:uid="{00000000-0005-0000-0000-0000FCC70000}"/>
    <cellStyle name="Normal 8 3 10" xfId="51144" xr:uid="{00000000-0005-0000-0000-0000FDC70000}"/>
    <cellStyle name="Normal 8 3 11" xfId="51145" xr:uid="{00000000-0005-0000-0000-0000FEC70000}"/>
    <cellStyle name="Normal 8 3 12" xfId="51146" xr:uid="{00000000-0005-0000-0000-0000FFC70000}"/>
    <cellStyle name="Normal 8 3 13" xfId="51147" xr:uid="{00000000-0005-0000-0000-000000C80000}"/>
    <cellStyle name="Normal 8 3 14" xfId="51148" xr:uid="{00000000-0005-0000-0000-000001C80000}"/>
    <cellStyle name="Normal 8 3 2" xfId="51149" xr:uid="{00000000-0005-0000-0000-000002C80000}"/>
    <cellStyle name="Normal 8 3 2 2" xfId="51150" xr:uid="{00000000-0005-0000-0000-000003C80000}"/>
    <cellStyle name="Normal 8 3 2 2 2" xfId="51151" xr:uid="{00000000-0005-0000-0000-000004C80000}"/>
    <cellStyle name="Normal 8 3 2 2 2 2" xfId="51152" xr:uid="{00000000-0005-0000-0000-000005C80000}"/>
    <cellStyle name="Normal 8 3 2 2 2 2 2" xfId="51153" xr:uid="{00000000-0005-0000-0000-000006C80000}"/>
    <cellStyle name="Normal 8 3 2 2 2 2 2 2" xfId="51154" xr:uid="{00000000-0005-0000-0000-000007C80000}"/>
    <cellStyle name="Normal 8 3 2 2 2 2 3" xfId="51155" xr:uid="{00000000-0005-0000-0000-000008C80000}"/>
    <cellStyle name="Normal 8 3 2 2 2 3" xfId="51156" xr:uid="{00000000-0005-0000-0000-000009C80000}"/>
    <cellStyle name="Normal 8 3 2 2 2 3 2" xfId="51157" xr:uid="{00000000-0005-0000-0000-00000AC80000}"/>
    <cellStyle name="Normal 8 3 2 2 2 3 2 2" xfId="51158" xr:uid="{00000000-0005-0000-0000-00000BC80000}"/>
    <cellStyle name="Normal 8 3 2 2 2 3 3" xfId="51159" xr:uid="{00000000-0005-0000-0000-00000CC80000}"/>
    <cellStyle name="Normal 8 3 2 2 2 4" xfId="51160" xr:uid="{00000000-0005-0000-0000-00000DC80000}"/>
    <cellStyle name="Normal 8 3 2 2 2 4 2" xfId="51161" xr:uid="{00000000-0005-0000-0000-00000EC80000}"/>
    <cellStyle name="Normal 8 3 2 2 2 5" xfId="51162" xr:uid="{00000000-0005-0000-0000-00000FC80000}"/>
    <cellStyle name="Normal 8 3 2 2 2_Lcc_inputs" xfId="51163" xr:uid="{00000000-0005-0000-0000-000010C80000}"/>
    <cellStyle name="Normal 8 3 2 2 3" xfId="51164" xr:uid="{00000000-0005-0000-0000-000011C80000}"/>
    <cellStyle name="Normal 8 3 2 2 3 2" xfId="51165" xr:uid="{00000000-0005-0000-0000-000012C80000}"/>
    <cellStyle name="Normal 8 3 2 2 3 2 2" xfId="51166" xr:uid="{00000000-0005-0000-0000-000013C80000}"/>
    <cellStyle name="Normal 8 3 2 2 3 2 3" xfId="51167" xr:uid="{00000000-0005-0000-0000-000014C80000}"/>
    <cellStyle name="Normal 8 3 2 2 3 3" xfId="51168" xr:uid="{00000000-0005-0000-0000-000015C80000}"/>
    <cellStyle name="Normal 8 3 2 2 3 4" xfId="51169" xr:uid="{00000000-0005-0000-0000-000016C80000}"/>
    <cellStyle name="Normal 8 3 2 2 3_Lcc_inputs" xfId="51170" xr:uid="{00000000-0005-0000-0000-000017C80000}"/>
    <cellStyle name="Normal 8 3 2 2 4" xfId="51171" xr:uid="{00000000-0005-0000-0000-000018C80000}"/>
    <cellStyle name="Normal 8 3 2 2 4 2" xfId="51172" xr:uid="{00000000-0005-0000-0000-000019C80000}"/>
    <cellStyle name="Normal 8 3 2 2 4 2 2" xfId="51173" xr:uid="{00000000-0005-0000-0000-00001AC80000}"/>
    <cellStyle name="Normal 8 3 2 2 4 3" xfId="51174" xr:uid="{00000000-0005-0000-0000-00001BC80000}"/>
    <cellStyle name="Normal 8 3 2 2 5" xfId="51175" xr:uid="{00000000-0005-0000-0000-00001CC80000}"/>
    <cellStyle name="Normal 8 3 2 2 5 2" xfId="51176" xr:uid="{00000000-0005-0000-0000-00001DC80000}"/>
    <cellStyle name="Normal 8 3 2 2 6" xfId="51177" xr:uid="{00000000-0005-0000-0000-00001EC80000}"/>
    <cellStyle name="Normal 8 3 2 2 7" xfId="51178" xr:uid="{00000000-0005-0000-0000-00001FC80000}"/>
    <cellStyle name="Normal 8 3 2 2 8" xfId="51179" xr:uid="{00000000-0005-0000-0000-000020C80000}"/>
    <cellStyle name="Normal 8 3 2 2_Lcc_inputs" xfId="51180" xr:uid="{00000000-0005-0000-0000-000021C80000}"/>
    <cellStyle name="Normal 8 3 2 3" xfId="51181" xr:uid="{00000000-0005-0000-0000-000022C80000}"/>
    <cellStyle name="Normal 8 3 2_Lcc_inputs" xfId="51182" xr:uid="{00000000-0005-0000-0000-000023C80000}"/>
    <cellStyle name="Normal 8 3 3" xfId="51183" xr:uid="{00000000-0005-0000-0000-000024C80000}"/>
    <cellStyle name="Normal 8 3 3 2" xfId="51184" xr:uid="{00000000-0005-0000-0000-000025C80000}"/>
    <cellStyle name="Normal 8 3 3 2 2" xfId="51185" xr:uid="{00000000-0005-0000-0000-000026C80000}"/>
    <cellStyle name="Normal 8 3 3 2 2 2" xfId="51186" xr:uid="{00000000-0005-0000-0000-000027C80000}"/>
    <cellStyle name="Normal 8 3 3 2 2 2 2" xfId="51187" xr:uid="{00000000-0005-0000-0000-000028C80000}"/>
    <cellStyle name="Normal 8 3 3 2 2 3" xfId="51188" xr:uid="{00000000-0005-0000-0000-000029C80000}"/>
    <cellStyle name="Normal 8 3 3 2 3" xfId="51189" xr:uid="{00000000-0005-0000-0000-00002AC80000}"/>
    <cellStyle name="Normal 8 3 3 2 3 2" xfId="51190" xr:uid="{00000000-0005-0000-0000-00002BC80000}"/>
    <cellStyle name="Normal 8 3 3 2 3 2 2" xfId="51191" xr:uid="{00000000-0005-0000-0000-00002CC80000}"/>
    <cellStyle name="Normal 8 3 3 2 3 3" xfId="51192" xr:uid="{00000000-0005-0000-0000-00002DC80000}"/>
    <cellStyle name="Normal 8 3 3 2 4" xfId="51193" xr:uid="{00000000-0005-0000-0000-00002EC80000}"/>
    <cellStyle name="Normal 8 3 3 2 4 2" xfId="51194" xr:uid="{00000000-0005-0000-0000-00002FC80000}"/>
    <cellStyle name="Normal 8 3 3 2 5" xfId="51195" xr:uid="{00000000-0005-0000-0000-000030C80000}"/>
    <cellStyle name="Normal 8 3 3 2_Lcc_inputs" xfId="51196" xr:uid="{00000000-0005-0000-0000-000031C80000}"/>
    <cellStyle name="Normal 8 3 3 3" xfId="51197" xr:uid="{00000000-0005-0000-0000-000032C80000}"/>
    <cellStyle name="Normal 8 3 3 3 2" xfId="51198" xr:uid="{00000000-0005-0000-0000-000033C80000}"/>
    <cellStyle name="Normal 8 3 3 3 2 2" xfId="51199" xr:uid="{00000000-0005-0000-0000-000034C80000}"/>
    <cellStyle name="Normal 8 3 3 3 2 3" xfId="51200" xr:uid="{00000000-0005-0000-0000-000035C80000}"/>
    <cellStyle name="Normal 8 3 3 3 3" xfId="51201" xr:uid="{00000000-0005-0000-0000-000036C80000}"/>
    <cellStyle name="Normal 8 3 3 3 4" xfId="51202" xr:uid="{00000000-0005-0000-0000-000037C80000}"/>
    <cellStyle name="Normal 8 3 3 3_Lcc_inputs" xfId="51203" xr:uid="{00000000-0005-0000-0000-000038C80000}"/>
    <cellStyle name="Normal 8 3 3 4" xfId="51204" xr:uid="{00000000-0005-0000-0000-000039C80000}"/>
    <cellStyle name="Normal 8 3 3 4 2" xfId="51205" xr:uid="{00000000-0005-0000-0000-00003AC80000}"/>
    <cellStyle name="Normal 8 3 3 4 2 2" xfId="51206" xr:uid="{00000000-0005-0000-0000-00003BC80000}"/>
    <cellStyle name="Normal 8 3 3 4 3" xfId="51207" xr:uid="{00000000-0005-0000-0000-00003CC80000}"/>
    <cellStyle name="Normal 8 3 3 5" xfId="51208" xr:uid="{00000000-0005-0000-0000-00003DC80000}"/>
    <cellStyle name="Normal 8 3 3 5 2" xfId="51209" xr:uid="{00000000-0005-0000-0000-00003EC80000}"/>
    <cellStyle name="Normal 8 3 3 6" xfId="51210" xr:uid="{00000000-0005-0000-0000-00003FC80000}"/>
    <cellStyle name="Normal 8 3 3 7" xfId="51211" xr:uid="{00000000-0005-0000-0000-000040C80000}"/>
    <cellStyle name="Normal 8 3 3 8" xfId="51212" xr:uid="{00000000-0005-0000-0000-000041C80000}"/>
    <cellStyle name="Normal 8 3 3_Lcc_inputs" xfId="51213" xr:uid="{00000000-0005-0000-0000-000042C80000}"/>
    <cellStyle name="Normal 8 3 4" xfId="51214" xr:uid="{00000000-0005-0000-0000-000043C80000}"/>
    <cellStyle name="Normal 8 3 4 2" xfId="51215" xr:uid="{00000000-0005-0000-0000-000044C80000}"/>
    <cellStyle name="Normal 8 3 4 2 2" xfId="51216" xr:uid="{00000000-0005-0000-0000-000045C80000}"/>
    <cellStyle name="Normal 8 3 4 2 2 2" xfId="51217" xr:uid="{00000000-0005-0000-0000-000046C80000}"/>
    <cellStyle name="Normal 8 3 4 2 2 2 2" xfId="51218" xr:uid="{00000000-0005-0000-0000-000047C80000}"/>
    <cellStyle name="Normal 8 3 4 2 2 3" xfId="51219" xr:uid="{00000000-0005-0000-0000-000048C80000}"/>
    <cellStyle name="Normal 8 3 4 2 3" xfId="51220" xr:uid="{00000000-0005-0000-0000-000049C80000}"/>
    <cellStyle name="Normal 8 3 4 2 3 2" xfId="51221" xr:uid="{00000000-0005-0000-0000-00004AC80000}"/>
    <cellStyle name="Normal 8 3 4 2 3 2 2" xfId="51222" xr:uid="{00000000-0005-0000-0000-00004BC80000}"/>
    <cellStyle name="Normal 8 3 4 2 3 3" xfId="51223" xr:uid="{00000000-0005-0000-0000-00004CC80000}"/>
    <cellStyle name="Normal 8 3 4 2 4" xfId="51224" xr:uid="{00000000-0005-0000-0000-00004DC80000}"/>
    <cellStyle name="Normal 8 3 4 2 4 2" xfId="51225" xr:uid="{00000000-0005-0000-0000-00004EC80000}"/>
    <cellStyle name="Normal 8 3 4 2 5" xfId="51226" xr:uid="{00000000-0005-0000-0000-00004FC80000}"/>
    <cellStyle name="Normal 8 3 4 2_Lcc_inputs" xfId="51227" xr:uid="{00000000-0005-0000-0000-000050C80000}"/>
    <cellStyle name="Normal 8 3 4 3" xfId="51228" xr:uid="{00000000-0005-0000-0000-000051C80000}"/>
    <cellStyle name="Normal 8 3 4 3 2" xfId="51229" xr:uid="{00000000-0005-0000-0000-000052C80000}"/>
    <cellStyle name="Normal 8 3 4 3 2 2" xfId="51230" xr:uid="{00000000-0005-0000-0000-000053C80000}"/>
    <cellStyle name="Normal 8 3 4 3 2 3" xfId="51231" xr:uid="{00000000-0005-0000-0000-000054C80000}"/>
    <cellStyle name="Normal 8 3 4 3 3" xfId="51232" xr:uid="{00000000-0005-0000-0000-000055C80000}"/>
    <cellStyle name="Normal 8 3 4 3 4" xfId="51233" xr:uid="{00000000-0005-0000-0000-000056C80000}"/>
    <cellStyle name="Normal 8 3 4 3_Lcc_inputs" xfId="51234" xr:uid="{00000000-0005-0000-0000-000057C80000}"/>
    <cellStyle name="Normal 8 3 4 4" xfId="51235" xr:uid="{00000000-0005-0000-0000-000058C80000}"/>
    <cellStyle name="Normal 8 3 4 4 2" xfId="51236" xr:uid="{00000000-0005-0000-0000-000059C80000}"/>
    <cellStyle name="Normal 8 3 4 4 2 2" xfId="51237" xr:uid="{00000000-0005-0000-0000-00005AC80000}"/>
    <cellStyle name="Normal 8 3 4 4 3" xfId="51238" xr:uid="{00000000-0005-0000-0000-00005BC80000}"/>
    <cellStyle name="Normal 8 3 4 5" xfId="51239" xr:uid="{00000000-0005-0000-0000-00005CC80000}"/>
    <cellStyle name="Normal 8 3 4 5 2" xfId="51240" xr:uid="{00000000-0005-0000-0000-00005DC80000}"/>
    <cellStyle name="Normal 8 3 4 6" xfId="51241" xr:uid="{00000000-0005-0000-0000-00005EC80000}"/>
    <cellStyle name="Normal 8 3 4 7" xfId="51242" xr:uid="{00000000-0005-0000-0000-00005FC80000}"/>
    <cellStyle name="Normal 8 3 4 8" xfId="51243" xr:uid="{00000000-0005-0000-0000-000060C80000}"/>
    <cellStyle name="Normal 8 3 4_Lcc_inputs" xfId="51244" xr:uid="{00000000-0005-0000-0000-000061C80000}"/>
    <cellStyle name="Normal 8 3 5" xfId="51245" xr:uid="{00000000-0005-0000-0000-000062C80000}"/>
    <cellStyle name="Normal 8 3 5 2" xfId="51246" xr:uid="{00000000-0005-0000-0000-000063C80000}"/>
    <cellStyle name="Normal 8 3 5 2 2" xfId="51247" xr:uid="{00000000-0005-0000-0000-000064C80000}"/>
    <cellStyle name="Normal 8 3 5 2 2 2" xfId="51248" xr:uid="{00000000-0005-0000-0000-000065C80000}"/>
    <cellStyle name="Normal 8 3 5 2 2 2 2" xfId="51249" xr:uid="{00000000-0005-0000-0000-000066C80000}"/>
    <cellStyle name="Normal 8 3 5 2 2 3" xfId="51250" xr:uid="{00000000-0005-0000-0000-000067C80000}"/>
    <cellStyle name="Normal 8 3 5 2 3" xfId="51251" xr:uid="{00000000-0005-0000-0000-000068C80000}"/>
    <cellStyle name="Normal 8 3 5 2 3 2" xfId="51252" xr:uid="{00000000-0005-0000-0000-000069C80000}"/>
    <cellStyle name="Normal 8 3 5 2 3 2 2" xfId="51253" xr:uid="{00000000-0005-0000-0000-00006AC80000}"/>
    <cellStyle name="Normal 8 3 5 2 3 3" xfId="51254" xr:uid="{00000000-0005-0000-0000-00006BC80000}"/>
    <cellStyle name="Normal 8 3 5 2 4" xfId="51255" xr:uid="{00000000-0005-0000-0000-00006CC80000}"/>
    <cellStyle name="Normal 8 3 5 2 4 2" xfId="51256" xr:uid="{00000000-0005-0000-0000-00006DC80000}"/>
    <cellStyle name="Normal 8 3 5 2 5" xfId="51257" xr:uid="{00000000-0005-0000-0000-00006EC80000}"/>
    <cellStyle name="Normal 8 3 5 2_Lcc_inputs" xfId="51258" xr:uid="{00000000-0005-0000-0000-00006FC80000}"/>
    <cellStyle name="Normal 8 3 5 3" xfId="51259" xr:uid="{00000000-0005-0000-0000-000070C80000}"/>
    <cellStyle name="Normal 8 3 5 3 2" xfId="51260" xr:uid="{00000000-0005-0000-0000-000071C80000}"/>
    <cellStyle name="Normal 8 3 5 3 2 2" xfId="51261" xr:uid="{00000000-0005-0000-0000-000072C80000}"/>
    <cellStyle name="Normal 8 3 5 3 2 3" xfId="51262" xr:uid="{00000000-0005-0000-0000-000073C80000}"/>
    <cellStyle name="Normal 8 3 5 3 3" xfId="51263" xr:uid="{00000000-0005-0000-0000-000074C80000}"/>
    <cellStyle name="Normal 8 3 5 3 4" xfId="51264" xr:uid="{00000000-0005-0000-0000-000075C80000}"/>
    <cellStyle name="Normal 8 3 5 3_Lcc_inputs" xfId="51265" xr:uid="{00000000-0005-0000-0000-000076C80000}"/>
    <cellStyle name="Normal 8 3 5 4" xfId="51266" xr:uid="{00000000-0005-0000-0000-000077C80000}"/>
    <cellStyle name="Normal 8 3 5 4 2" xfId="51267" xr:uid="{00000000-0005-0000-0000-000078C80000}"/>
    <cellStyle name="Normal 8 3 5 4 2 2" xfId="51268" xr:uid="{00000000-0005-0000-0000-000079C80000}"/>
    <cellStyle name="Normal 8 3 5 4 3" xfId="51269" xr:uid="{00000000-0005-0000-0000-00007AC80000}"/>
    <cellStyle name="Normal 8 3 5 5" xfId="51270" xr:uid="{00000000-0005-0000-0000-00007BC80000}"/>
    <cellStyle name="Normal 8 3 5 5 2" xfId="51271" xr:uid="{00000000-0005-0000-0000-00007CC80000}"/>
    <cellStyle name="Normal 8 3 5 6" xfId="51272" xr:uid="{00000000-0005-0000-0000-00007DC80000}"/>
    <cellStyle name="Normal 8 3 5 7" xfId="51273" xr:uid="{00000000-0005-0000-0000-00007EC80000}"/>
    <cellStyle name="Normal 8 3 5 8" xfId="51274" xr:uid="{00000000-0005-0000-0000-00007FC80000}"/>
    <cellStyle name="Normal 8 3 5_Lcc_inputs" xfId="51275" xr:uid="{00000000-0005-0000-0000-000080C80000}"/>
    <cellStyle name="Normal 8 3 6" xfId="51276" xr:uid="{00000000-0005-0000-0000-000081C80000}"/>
    <cellStyle name="Normal 8 3 6 2" xfId="51277" xr:uid="{00000000-0005-0000-0000-000082C80000}"/>
    <cellStyle name="Normal 8 3 6 2 2" xfId="51278" xr:uid="{00000000-0005-0000-0000-000083C80000}"/>
    <cellStyle name="Normal 8 3 6 2 2 2" xfId="51279" xr:uid="{00000000-0005-0000-0000-000084C80000}"/>
    <cellStyle name="Normal 8 3 6 2 2 3" xfId="51280" xr:uid="{00000000-0005-0000-0000-000085C80000}"/>
    <cellStyle name="Normal 8 3 6 2 3" xfId="51281" xr:uid="{00000000-0005-0000-0000-000086C80000}"/>
    <cellStyle name="Normal 8 3 6 2 4" xfId="51282" xr:uid="{00000000-0005-0000-0000-000087C80000}"/>
    <cellStyle name="Normal 8 3 6 2_Lcc_inputs" xfId="51283" xr:uid="{00000000-0005-0000-0000-000088C80000}"/>
    <cellStyle name="Normal 8 3 6 3" xfId="51284" xr:uid="{00000000-0005-0000-0000-000089C80000}"/>
    <cellStyle name="Normal 8 3 6 3 2" xfId="51285" xr:uid="{00000000-0005-0000-0000-00008AC80000}"/>
    <cellStyle name="Normal 8 3 6 3 2 2" xfId="51286" xr:uid="{00000000-0005-0000-0000-00008BC80000}"/>
    <cellStyle name="Normal 8 3 6 3 3" xfId="51287" xr:uid="{00000000-0005-0000-0000-00008CC80000}"/>
    <cellStyle name="Normal 8 3 6 4" xfId="51288" xr:uid="{00000000-0005-0000-0000-00008DC80000}"/>
    <cellStyle name="Normal 8 3 6 4 2" xfId="51289" xr:uid="{00000000-0005-0000-0000-00008EC80000}"/>
    <cellStyle name="Normal 8 3 6 5" xfId="51290" xr:uid="{00000000-0005-0000-0000-00008FC80000}"/>
    <cellStyle name="Normal 8 3 6 6" xfId="51291" xr:uid="{00000000-0005-0000-0000-000090C80000}"/>
    <cellStyle name="Normal 8 3 6 7" xfId="51292" xr:uid="{00000000-0005-0000-0000-000091C80000}"/>
    <cellStyle name="Normal 8 3 6_Lcc_inputs" xfId="51293" xr:uid="{00000000-0005-0000-0000-000092C80000}"/>
    <cellStyle name="Normal 8 3 7" xfId="51294" xr:uid="{00000000-0005-0000-0000-000093C80000}"/>
    <cellStyle name="Normal 8 3 7 2" xfId="51295" xr:uid="{00000000-0005-0000-0000-000094C80000}"/>
    <cellStyle name="Normal 8 3 7 2 2" xfId="51296" xr:uid="{00000000-0005-0000-0000-000095C80000}"/>
    <cellStyle name="Normal 8 3 7 2 3" xfId="51297" xr:uid="{00000000-0005-0000-0000-000096C80000}"/>
    <cellStyle name="Normal 8 3 7 3" xfId="51298" xr:uid="{00000000-0005-0000-0000-000097C80000}"/>
    <cellStyle name="Normal 8 3 7 4" xfId="51299" xr:uid="{00000000-0005-0000-0000-000098C80000}"/>
    <cellStyle name="Normal 8 3 7_Lcc_inputs" xfId="51300" xr:uid="{00000000-0005-0000-0000-000099C80000}"/>
    <cellStyle name="Normal 8 3 8" xfId="51301" xr:uid="{00000000-0005-0000-0000-00009AC80000}"/>
    <cellStyle name="Normal 8 3 8 2" xfId="51302" xr:uid="{00000000-0005-0000-0000-00009BC80000}"/>
    <cellStyle name="Normal 8 3 8 2 2" xfId="51303" xr:uid="{00000000-0005-0000-0000-00009CC80000}"/>
    <cellStyle name="Normal 8 3 8 3" xfId="51304" xr:uid="{00000000-0005-0000-0000-00009DC80000}"/>
    <cellStyle name="Normal 8 3 9" xfId="51305" xr:uid="{00000000-0005-0000-0000-00009EC80000}"/>
    <cellStyle name="Normal 8 3 9 2" xfId="51306" xr:uid="{00000000-0005-0000-0000-00009FC80000}"/>
    <cellStyle name="Normal 8 3_Lcc_inputs" xfId="51307" xr:uid="{00000000-0005-0000-0000-0000A0C80000}"/>
    <cellStyle name="Normal 8 30" xfId="51308" xr:uid="{00000000-0005-0000-0000-0000A1C80000}"/>
    <cellStyle name="Normal 8 31" xfId="51309" xr:uid="{00000000-0005-0000-0000-0000A2C80000}"/>
    <cellStyle name="Normal 8 32" xfId="51310" xr:uid="{00000000-0005-0000-0000-0000A3C80000}"/>
    <cellStyle name="Normal 8 33" xfId="51311" xr:uid="{00000000-0005-0000-0000-0000A4C80000}"/>
    <cellStyle name="Normal 8 34" xfId="51312" xr:uid="{00000000-0005-0000-0000-0000A5C80000}"/>
    <cellStyle name="Normal 8 35" xfId="51313" xr:uid="{00000000-0005-0000-0000-0000A6C80000}"/>
    <cellStyle name="Normal 8 36" xfId="51314" xr:uid="{00000000-0005-0000-0000-0000A7C80000}"/>
    <cellStyle name="Normal 8 37" xfId="51315" xr:uid="{00000000-0005-0000-0000-0000A8C80000}"/>
    <cellStyle name="Normal 8 38" xfId="51316" xr:uid="{00000000-0005-0000-0000-0000A9C80000}"/>
    <cellStyle name="Normal 8 39" xfId="51317" xr:uid="{00000000-0005-0000-0000-0000AAC80000}"/>
    <cellStyle name="Normal 8 4" xfId="51318" xr:uid="{00000000-0005-0000-0000-0000ABC80000}"/>
    <cellStyle name="Normal 8 4 2" xfId="51319" xr:uid="{00000000-0005-0000-0000-0000ACC80000}"/>
    <cellStyle name="Normal 8 4 2 2" xfId="51320" xr:uid="{00000000-0005-0000-0000-0000ADC80000}"/>
    <cellStyle name="Normal 8 4 2 2 2" xfId="51321" xr:uid="{00000000-0005-0000-0000-0000AEC80000}"/>
    <cellStyle name="Normal 8 4 2 2 2 2" xfId="51322" xr:uid="{00000000-0005-0000-0000-0000AFC80000}"/>
    <cellStyle name="Normal 8 4 2 2 2 2 2" xfId="51323" xr:uid="{00000000-0005-0000-0000-0000B0C80000}"/>
    <cellStyle name="Normal 8 4 2 2 2 3" xfId="51324" xr:uid="{00000000-0005-0000-0000-0000B1C80000}"/>
    <cellStyle name="Normal 8 4 2 2 3" xfId="51325" xr:uid="{00000000-0005-0000-0000-0000B2C80000}"/>
    <cellStyle name="Normal 8 4 2 2 3 2" xfId="51326" xr:uid="{00000000-0005-0000-0000-0000B3C80000}"/>
    <cellStyle name="Normal 8 4 2 2 3 2 2" xfId="51327" xr:uid="{00000000-0005-0000-0000-0000B4C80000}"/>
    <cellStyle name="Normal 8 4 2 2 3 3" xfId="51328" xr:uid="{00000000-0005-0000-0000-0000B5C80000}"/>
    <cellStyle name="Normal 8 4 2 2 4" xfId="51329" xr:uid="{00000000-0005-0000-0000-0000B6C80000}"/>
    <cellStyle name="Normal 8 4 2 2 4 2" xfId="51330" xr:uid="{00000000-0005-0000-0000-0000B7C80000}"/>
    <cellStyle name="Normal 8 4 2 2 5" xfId="51331" xr:uid="{00000000-0005-0000-0000-0000B8C80000}"/>
    <cellStyle name="Normal 8 4 2 2_Lcc_inputs" xfId="51332" xr:uid="{00000000-0005-0000-0000-0000B9C80000}"/>
    <cellStyle name="Normal 8 4 2 3" xfId="51333" xr:uid="{00000000-0005-0000-0000-0000BAC80000}"/>
    <cellStyle name="Normal 8 4 2 3 2" xfId="51334" xr:uid="{00000000-0005-0000-0000-0000BBC80000}"/>
    <cellStyle name="Normal 8 4 2 3 2 2" xfId="51335" xr:uid="{00000000-0005-0000-0000-0000BCC80000}"/>
    <cellStyle name="Normal 8 4 2 3 2 3" xfId="51336" xr:uid="{00000000-0005-0000-0000-0000BDC80000}"/>
    <cellStyle name="Normal 8 4 2 3 3" xfId="51337" xr:uid="{00000000-0005-0000-0000-0000BEC80000}"/>
    <cellStyle name="Normal 8 4 2 3 4" xfId="51338" xr:uid="{00000000-0005-0000-0000-0000BFC80000}"/>
    <cellStyle name="Normal 8 4 2 3_Lcc_inputs" xfId="51339" xr:uid="{00000000-0005-0000-0000-0000C0C80000}"/>
    <cellStyle name="Normal 8 4 2 4" xfId="51340" xr:uid="{00000000-0005-0000-0000-0000C1C80000}"/>
    <cellStyle name="Normal 8 4 2 4 2" xfId="51341" xr:uid="{00000000-0005-0000-0000-0000C2C80000}"/>
    <cellStyle name="Normal 8 4 2 4 2 2" xfId="51342" xr:uid="{00000000-0005-0000-0000-0000C3C80000}"/>
    <cellStyle name="Normal 8 4 2 4 3" xfId="51343" xr:uid="{00000000-0005-0000-0000-0000C4C80000}"/>
    <cellStyle name="Normal 8 4 2 5" xfId="51344" xr:uid="{00000000-0005-0000-0000-0000C5C80000}"/>
    <cellStyle name="Normal 8 4 2 5 2" xfId="51345" xr:uid="{00000000-0005-0000-0000-0000C6C80000}"/>
    <cellStyle name="Normal 8 4 2 6" xfId="51346" xr:uid="{00000000-0005-0000-0000-0000C7C80000}"/>
    <cellStyle name="Normal 8 4 2 7" xfId="51347" xr:uid="{00000000-0005-0000-0000-0000C8C80000}"/>
    <cellStyle name="Normal 8 4 2 8" xfId="51348" xr:uid="{00000000-0005-0000-0000-0000C9C80000}"/>
    <cellStyle name="Normal 8 4 2_Lcc_inputs" xfId="51349" xr:uid="{00000000-0005-0000-0000-0000CAC80000}"/>
    <cellStyle name="Normal 8 4 3" xfId="51350" xr:uid="{00000000-0005-0000-0000-0000CBC80000}"/>
    <cellStyle name="Normal 8 4 3 2" xfId="51351" xr:uid="{00000000-0005-0000-0000-0000CCC80000}"/>
    <cellStyle name="Normal 8 4 3 2 2" xfId="51352" xr:uid="{00000000-0005-0000-0000-0000CDC80000}"/>
    <cellStyle name="Normal 8 4 3 2 2 2" xfId="51353" xr:uid="{00000000-0005-0000-0000-0000CEC80000}"/>
    <cellStyle name="Normal 8 4 3 2 2 2 2" xfId="51354" xr:uid="{00000000-0005-0000-0000-0000CFC80000}"/>
    <cellStyle name="Normal 8 4 3 2 2 3" xfId="51355" xr:uid="{00000000-0005-0000-0000-0000D0C80000}"/>
    <cellStyle name="Normal 8 4 3 2 3" xfId="51356" xr:uid="{00000000-0005-0000-0000-0000D1C80000}"/>
    <cellStyle name="Normal 8 4 3 2 3 2" xfId="51357" xr:uid="{00000000-0005-0000-0000-0000D2C80000}"/>
    <cellStyle name="Normal 8 4 3 2 3 2 2" xfId="51358" xr:uid="{00000000-0005-0000-0000-0000D3C80000}"/>
    <cellStyle name="Normal 8 4 3 2 3 3" xfId="51359" xr:uid="{00000000-0005-0000-0000-0000D4C80000}"/>
    <cellStyle name="Normal 8 4 3 2 4" xfId="51360" xr:uid="{00000000-0005-0000-0000-0000D5C80000}"/>
    <cellStyle name="Normal 8 4 3 2 4 2" xfId="51361" xr:uid="{00000000-0005-0000-0000-0000D6C80000}"/>
    <cellStyle name="Normal 8 4 3 2 5" xfId="51362" xr:uid="{00000000-0005-0000-0000-0000D7C80000}"/>
    <cellStyle name="Normal 8 4 3 2_Lcc_inputs" xfId="51363" xr:uid="{00000000-0005-0000-0000-0000D8C80000}"/>
    <cellStyle name="Normal 8 4 3 3" xfId="51364" xr:uid="{00000000-0005-0000-0000-0000D9C80000}"/>
    <cellStyle name="Normal 8 4 3 3 2" xfId="51365" xr:uid="{00000000-0005-0000-0000-0000DAC80000}"/>
    <cellStyle name="Normal 8 4 3 3 2 2" xfId="51366" xr:uid="{00000000-0005-0000-0000-0000DBC80000}"/>
    <cellStyle name="Normal 8 4 3 3 2 3" xfId="51367" xr:uid="{00000000-0005-0000-0000-0000DCC80000}"/>
    <cellStyle name="Normal 8 4 3 3 3" xfId="51368" xr:uid="{00000000-0005-0000-0000-0000DDC80000}"/>
    <cellStyle name="Normal 8 4 3 3 4" xfId="51369" xr:uid="{00000000-0005-0000-0000-0000DEC80000}"/>
    <cellStyle name="Normal 8 4 3 3_Lcc_inputs" xfId="51370" xr:uid="{00000000-0005-0000-0000-0000DFC80000}"/>
    <cellStyle name="Normal 8 4 3 4" xfId="51371" xr:uid="{00000000-0005-0000-0000-0000E0C80000}"/>
    <cellStyle name="Normal 8 4 3 4 2" xfId="51372" xr:uid="{00000000-0005-0000-0000-0000E1C80000}"/>
    <cellStyle name="Normal 8 4 3 4 2 2" xfId="51373" xr:uid="{00000000-0005-0000-0000-0000E2C80000}"/>
    <cellStyle name="Normal 8 4 3 4 3" xfId="51374" xr:uid="{00000000-0005-0000-0000-0000E3C80000}"/>
    <cellStyle name="Normal 8 4 3 5" xfId="51375" xr:uid="{00000000-0005-0000-0000-0000E4C80000}"/>
    <cellStyle name="Normal 8 4 3 5 2" xfId="51376" xr:uid="{00000000-0005-0000-0000-0000E5C80000}"/>
    <cellStyle name="Normal 8 4 3 6" xfId="51377" xr:uid="{00000000-0005-0000-0000-0000E6C80000}"/>
    <cellStyle name="Normal 8 4 3 7" xfId="51378" xr:uid="{00000000-0005-0000-0000-0000E7C80000}"/>
    <cellStyle name="Normal 8 4 3 8" xfId="51379" xr:uid="{00000000-0005-0000-0000-0000E8C80000}"/>
    <cellStyle name="Normal 8 4 3_Lcc_inputs" xfId="51380" xr:uid="{00000000-0005-0000-0000-0000E9C80000}"/>
    <cellStyle name="Normal 8 4 4" xfId="51381" xr:uid="{00000000-0005-0000-0000-0000EAC80000}"/>
    <cellStyle name="Normal 8 4 4 2" xfId="51382" xr:uid="{00000000-0005-0000-0000-0000EBC80000}"/>
    <cellStyle name="Normal 8 4 4 2 2" xfId="51383" xr:uid="{00000000-0005-0000-0000-0000ECC80000}"/>
    <cellStyle name="Normal 8 4 4 3" xfId="51384" xr:uid="{00000000-0005-0000-0000-0000EDC80000}"/>
    <cellStyle name="Normal 8 4 4 3 2" xfId="51385" xr:uid="{00000000-0005-0000-0000-0000EEC80000}"/>
    <cellStyle name="Normal 8 4 4 3 3" xfId="51386" xr:uid="{00000000-0005-0000-0000-0000EFC80000}"/>
    <cellStyle name="Normal 8 4 4 4" xfId="51387" xr:uid="{00000000-0005-0000-0000-0000F0C80000}"/>
    <cellStyle name="Normal 8 4 4 4 2" xfId="51388" xr:uid="{00000000-0005-0000-0000-0000F1C80000}"/>
    <cellStyle name="Normal 8 4 4 5" xfId="51389" xr:uid="{00000000-0005-0000-0000-0000F2C80000}"/>
    <cellStyle name="Normal 8 4 4_Lcc_inputs" xfId="51390" xr:uid="{00000000-0005-0000-0000-0000F3C80000}"/>
    <cellStyle name="Normal 8 4 5" xfId="51391" xr:uid="{00000000-0005-0000-0000-0000F4C80000}"/>
    <cellStyle name="Normal 8 4 5 2" xfId="51392" xr:uid="{00000000-0005-0000-0000-0000F5C80000}"/>
    <cellStyle name="Normal 8 4 5 2 2" xfId="51393" xr:uid="{00000000-0005-0000-0000-0000F6C80000}"/>
    <cellStyle name="Normal 8 4 5 2 2 2" xfId="51394" xr:uid="{00000000-0005-0000-0000-0000F7C80000}"/>
    <cellStyle name="Normal 8 4 5 2 2 3" xfId="51395" xr:uid="{00000000-0005-0000-0000-0000F8C80000}"/>
    <cellStyle name="Normal 8 4 5 2 3" xfId="51396" xr:uid="{00000000-0005-0000-0000-0000F9C80000}"/>
    <cellStyle name="Normal 8 4 5 2 4" xfId="51397" xr:uid="{00000000-0005-0000-0000-0000FAC80000}"/>
    <cellStyle name="Normal 8 4 5 2_Lcc_inputs" xfId="51398" xr:uid="{00000000-0005-0000-0000-0000FBC80000}"/>
    <cellStyle name="Normal 8 4 5 3" xfId="51399" xr:uid="{00000000-0005-0000-0000-0000FCC80000}"/>
    <cellStyle name="Normal 8 4 5 3 2" xfId="51400" xr:uid="{00000000-0005-0000-0000-0000FDC80000}"/>
    <cellStyle name="Normal 8 4 5 3 2 2" xfId="51401" xr:uid="{00000000-0005-0000-0000-0000FEC80000}"/>
    <cellStyle name="Normal 8 4 5 3 3" xfId="51402" xr:uid="{00000000-0005-0000-0000-0000FFC80000}"/>
    <cellStyle name="Normal 8 4 5 4" xfId="51403" xr:uid="{00000000-0005-0000-0000-000000C90000}"/>
    <cellStyle name="Normal 8 4 5 4 2" xfId="51404" xr:uid="{00000000-0005-0000-0000-000001C90000}"/>
    <cellStyle name="Normal 8 4 5 5" xfId="51405" xr:uid="{00000000-0005-0000-0000-000002C90000}"/>
    <cellStyle name="Normal 8 4 5 6" xfId="51406" xr:uid="{00000000-0005-0000-0000-000003C90000}"/>
    <cellStyle name="Normal 8 4 5 7" xfId="51407" xr:uid="{00000000-0005-0000-0000-000004C90000}"/>
    <cellStyle name="Normal 8 4 5_Lcc_inputs" xfId="51408" xr:uid="{00000000-0005-0000-0000-000005C90000}"/>
    <cellStyle name="Normal 8 4 6" xfId="51409" xr:uid="{00000000-0005-0000-0000-000006C90000}"/>
    <cellStyle name="Normal 8 4 7" xfId="51410" xr:uid="{00000000-0005-0000-0000-000007C90000}"/>
    <cellStyle name="Normal 8 4 7 2" xfId="51411" xr:uid="{00000000-0005-0000-0000-000008C90000}"/>
    <cellStyle name="Normal 8 4 7 2 2" xfId="51412" xr:uid="{00000000-0005-0000-0000-000009C90000}"/>
    <cellStyle name="Normal 8 4 7 2 3" xfId="51413" xr:uid="{00000000-0005-0000-0000-00000AC90000}"/>
    <cellStyle name="Normal 8 4 7 3" xfId="51414" xr:uid="{00000000-0005-0000-0000-00000BC90000}"/>
    <cellStyle name="Normal 8 4 7 4" xfId="51415" xr:uid="{00000000-0005-0000-0000-00000CC90000}"/>
    <cellStyle name="Normal 8 4 7_Lcc_inputs" xfId="51416" xr:uid="{00000000-0005-0000-0000-00000DC90000}"/>
    <cellStyle name="Normal 8 4 8" xfId="51417" xr:uid="{00000000-0005-0000-0000-00000EC90000}"/>
    <cellStyle name="Normal 8 4 8 2" xfId="51418" xr:uid="{00000000-0005-0000-0000-00000FC90000}"/>
    <cellStyle name="Normal 8 4 8 2 2" xfId="51419" xr:uid="{00000000-0005-0000-0000-000010C90000}"/>
    <cellStyle name="Normal 8 4 8 3" xfId="51420" xr:uid="{00000000-0005-0000-0000-000011C90000}"/>
    <cellStyle name="Normal 8 4 9" xfId="51421" xr:uid="{00000000-0005-0000-0000-000012C90000}"/>
    <cellStyle name="Normal 8 40" xfId="51422" xr:uid="{00000000-0005-0000-0000-000013C90000}"/>
    <cellStyle name="Normal 8 41" xfId="55300" xr:uid="{00000000-0005-0000-0000-000014C90000}"/>
    <cellStyle name="Normal 8 42" xfId="55307" xr:uid="{00000000-0005-0000-0000-000015C90000}"/>
    <cellStyle name="Normal 8 5" xfId="51423" xr:uid="{00000000-0005-0000-0000-000016C90000}"/>
    <cellStyle name="Normal 8 5 10" xfId="51424" xr:uid="{00000000-0005-0000-0000-000017C90000}"/>
    <cellStyle name="Normal 8 5 2" xfId="51425" xr:uid="{00000000-0005-0000-0000-000018C90000}"/>
    <cellStyle name="Normal 8 5 2 2" xfId="51426" xr:uid="{00000000-0005-0000-0000-000019C90000}"/>
    <cellStyle name="Normal 8 5 2 2 2" xfId="51427" xr:uid="{00000000-0005-0000-0000-00001AC90000}"/>
    <cellStyle name="Normal 8 5 2 2 2 2" xfId="51428" xr:uid="{00000000-0005-0000-0000-00001BC90000}"/>
    <cellStyle name="Normal 8 5 2 2 2 2 2" xfId="51429" xr:uid="{00000000-0005-0000-0000-00001CC90000}"/>
    <cellStyle name="Normal 8 5 2 2 2 3" xfId="51430" xr:uid="{00000000-0005-0000-0000-00001DC90000}"/>
    <cellStyle name="Normal 8 5 2 2 3" xfId="51431" xr:uid="{00000000-0005-0000-0000-00001EC90000}"/>
    <cellStyle name="Normal 8 5 2 2 3 2" xfId="51432" xr:uid="{00000000-0005-0000-0000-00001FC90000}"/>
    <cellStyle name="Normal 8 5 2 2 3 2 2" xfId="51433" xr:uid="{00000000-0005-0000-0000-000020C90000}"/>
    <cellStyle name="Normal 8 5 2 2 3 3" xfId="51434" xr:uid="{00000000-0005-0000-0000-000021C90000}"/>
    <cellStyle name="Normal 8 5 2 2 4" xfId="51435" xr:uid="{00000000-0005-0000-0000-000022C90000}"/>
    <cellStyle name="Normal 8 5 2 2 4 2" xfId="51436" xr:uid="{00000000-0005-0000-0000-000023C90000}"/>
    <cellStyle name="Normal 8 5 2 2 5" xfId="51437" xr:uid="{00000000-0005-0000-0000-000024C90000}"/>
    <cellStyle name="Normal 8 5 2 2_Lcc_inputs" xfId="51438" xr:uid="{00000000-0005-0000-0000-000025C90000}"/>
    <cellStyle name="Normal 8 5 2 3" xfId="51439" xr:uid="{00000000-0005-0000-0000-000026C90000}"/>
    <cellStyle name="Normal 8 5 2 3 2" xfId="51440" xr:uid="{00000000-0005-0000-0000-000027C90000}"/>
    <cellStyle name="Normal 8 5 2 3 2 2" xfId="51441" xr:uid="{00000000-0005-0000-0000-000028C90000}"/>
    <cellStyle name="Normal 8 5 2 3 2 3" xfId="51442" xr:uid="{00000000-0005-0000-0000-000029C90000}"/>
    <cellStyle name="Normal 8 5 2 3 3" xfId="51443" xr:uid="{00000000-0005-0000-0000-00002AC90000}"/>
    <cellStyle name="Normal 8 5 2 3 4" xfId="51444" xr:uid="{00000000-0005-0000-0000-00002BC90000}"/>
    <cellStyle name="Normal 8 5 2 3_Lcc_inputs" xfId="51445" xr:uid="{00000000-0005-0000-0000-00002CC90000}"/>
    <cellStyle name="Normal 8 5 2 4" xfId="51446" xr:uid="{00000000-0005-0000-0000-00002DC90000}"/>
    <cellStyle name="Normal 8 5 2 4 2" xfId="51447" xr:uid="{00000000-0005-0000-0000-00002EC90000}"/>
    <cellStyle name="Normal 8 5 2 4 2 2" xfId="51448" xr:uid="{00000000-0005-0000-0000-00002FC90000}"/>
    <cellStyle name="Normal 8 5 2 4 3" xfId="51449" xr:uid="{00000000-0005-0000-0000-000030C90000}"/>
    <cellStyle name="Normal 8 5 2 5" xfId="51450" xr:uid="{00000000-0005-0000-0000-000031C90000}"/>
    <cellStyle name="Normal 8 5 2 5 2" xfId="51451" xr:uid="{00000000-0005-0000-0000-000032C90000}"/>
    <cellStyle name="Normal 8 5 2 6" xfId="51452" xr:uid="{00000000-0005-0000-0000-000033C90000}"/>
    <cellStyle name="Normal 8 5 2 7" xfId="51453" xr:uid="{00000000-0005-0000-0000-000034C90000}"/>
    <cellStyle name="Normal 8 5 2 8" xfId="51454" xr:uid="{00000000-0005-0000-0000-000035C90000}"/>
    <cellStyle name="Normal 8 5 2_Lcc_inputs" xfId="51455" xr:uid="{00000000-0005-0000-0000-000036C90000}"/>
    <cellStyle name="Normal 8 5 3" xfId="51456" xr:uid="{00000000-0005-0000-0000-000037C90000}"/>
    <cellStyle name="Normal 8 5 3 2" xfId="51457" xr:uid="{00000000-0005-0000-0000-000038C90000}"/>
    <cellStyle name="Normal 8 5 3 2 2" xfId="51458" xr:uid="{00000000-0005-0000-0000-000039C90000}"/>
    <cellStyle name="Normal 8 5 3 2 2 2" xfId="51459" xr:uid="{00000000-0005-0000-0000-00003AC90000}"/>
    <cellStyle name="Normal 8 5 3 2 3" xfId="51460" xr:uid="{00000000-0005-0000-0000-00003BC90000}"/>
    <cellStyle name="Normal 8 5 3 3" xfId="51461" xr:uid="{00000000-0005-0000-0000-00003CC90000}"/>
    <cellStyle name="Normal 8 5 3 3 2" xfId="51462" xr:uid="{00000000-0005-0000-0000-00003DC90000}"/>
    <cellStyle name="Normal 8 5 3 3 2 2" xfId="51463" xr:uid="{00000000-0005-0000-0000-00003EC90000}"/>
    <cellStyle name="Normal 8 5 3 3 3" xfId="51464" xr:uid="{00000000-0005-0000-0000-00003FC90000}"/>
    <cellStyle name="Normal 8 5 3 4" xfId="51465" xr:uid="{00000000-0005-0000-0000-000040C90000}"/>
    <cellStyle name="Normal 8 5 3 4 2" xfId="51466" xr:uid="{00000000-0005-0000-0000-000041C90000}"/>
    <cellStyle name="Normal 8 5 3 5" xfId="51467" xr:uid="{00000000-0005-0000-0000-000042C90000}"/>
    <cellStyle name="Normal 8 5 3_Lcc_inputs" xfId="51468" xr:uid="{00000000-0005-0000-0000-000043C90000}"/>
    <cellStyle name="Normal 8 5 4" xfId="51469" xr:uid="{00000000-0005-0000-0000-000044C90000}"/>
    <cellStyle name="Normal 8 5 4 2" xfId="51470" xr:uid="{00000000-0005-0000-0000-000045C90000}"/>
    <cellStyle name="Normal 8 5 4 2 2" xfId="51471" xr:uid="{00000000-0005-0000-0000-000046C90000}"/>
    <cellStyle name="Normal 8 5 4 2 3" xfId="51472" xr:uid="{00000000-0005-0000-0000-000047C90000}"/>
    <cellStyle name="Normal 8 5 4 3" xfId="51473" xr:uid="{00000000-0005-0000-0000-000048C90000}"/>
    <cellStyle name="Normal 8 5 4 4" xfId="51474" xr:uid="{00000000-0005-0000-0000-000049C90000}"/>
    <cellStyle name="Normal 8 5 4_Lcc_inputs" xfId="51475" xr:uid="{00000000-0005-0000-0000-00004AC90000}"/>
    <cellStyle name="Normal 8 5 5" xfId="51476" xr:uid="{00000000-0005-0000-0000-00004BC90000}"/>
    <cellStyle name="Normal 8 5 5 2" xfId="51477" xr:uid="{00000000-0005-0000-0000-00004CC90000}"/>
    <cellStyle name="Normal 8 5 5 2 2" xfId="51478" xr:uid="{00000000-0005-0000-0000-00004DC90000}"/>
    <cellStyle name="Normal 8 5 5 3" xfId="51479" xr:uid="{00000000-0005-0000-0000-00004EC90000}"/>
    <cellStyle name="Normal 8 5 6" xfId="51480" xr:uid="{00000000-0005-0000-0000-00004FC90000}"/>
    <cellStyle name="Normal 8 5 6 2" xfId="51481" xr:uid="{00000000-0005-0000-0000-000050C90000}"/>
    <cellStyle name="Normal 8 5 7" xfId="51482" xr:uid="{00000000-0005-0000-0000-000051C90000}"/>
    <cellStyle name="Normal 8 5 8" xfId="51483" xr:uid="{00000000-0005-0000-0000-000052C90000}"/>
    <cellStyle name="Normal 8 5 9" xfId="51484" xr:uid="{00000000-0005-0000-0000-000053C90000}"/>
    <cellStyle name="Normal 8 5_Lcc_inputs" xfId="51485" xr:uid="{00000000-0005-0000-0000-000054C90000}"/>
    <cellStyle name="Normal 8 6" xfId="51486" xr:uid="{00000000-0005-0000-0000-000055C90000}"/>
    <cellStyle name="Normal 8 6 10" xfId="51487" xr:uid="{00000000-0005-0000-0000-000056C90000}"/>
    <cellStyle name="Normal 8 6 2" xfId="51488" xr:uid="{00000000-0005-0000-0000-000057C90000}"/>
    <cellStyle name="Normal 8 6 2 2" xfId="51489" xr:uid="{00000000-0005-0000-0000-000058C90000}"/>
    <cellStyle name="Normal 8 6 2 2 2" xfId="51490" xr:uid="{00000000-0005-0000-0000-000059C90000}"/>
    <cellStyle name="Normal 8 6 2 2 2 2" xfId="51491" xr:uid="{00000000-0005-0000-0000-00005AC90000}"/>
    <cellStyle name="Normal 8 6 2 2 2 2 2" xfId="51492" xr:uid="{00000000-0005-0000-0000-00005BC90000}"/>
    <cellStyle name="Normal 8 6 2 2 2 3" xfId="51493" xr:uid="{00000000-0005-0000-0000-00005CC90000}"/>
    <cellStyle name="Normal 8 6 2 2 3" xfId="51494" xr:uid="{00000000-0005-0000-0000-00005DC90000}"/>
    <cellStyle name="Normal 8 6 2 2 3 2" xfId="51495" xr:uid="{00000000-0005-0000-0000-00005EC90000}"/>
    <cellStyle name="Normal 8 6 2 2 3 2 2" xfId="51496" xr:uid="{00000000-0005-0000-0000-00005FC90000}"/>
    <cellStyle name="Normal 8 6 2 2 3 3" xfId="51497" xr:uid="{00000000-0005-0000-0000-000060C90000}"/>
    <cellStyle name="Normal 8 6 2 2 4" xfId="51498" xr:uid="{00000000-0005-0000-0000-000061C90000}"/>
    <cellStyle name="Normal 8 6 2 2 4 2" xfId="51499" xr:uid="{00000000-0005-0000-0000-000062C90000}"/>
    <cellStyle name="Normal 8 6 2 2 5" xfId="51500" xr:uid="{00000000-0005-0000-0000-000063C90000}"/>
    <cellStyle name="Normal 8 6 2 2_Lcc_inputs" xfId="51501" xr:uid="{00000000-0005-0000-0000-000064C90000}"/>
    <cellStyle name="Normal 8 6 2 3" xfId="51502" xr:uid="{00000000-0005-0000-0000-000065C90000}"/>
    <cellStyle name="Normal 8 6 2 3 2" xfId="51503" xr:uid="{00000000-0005-0000-0000-000066C90000}"/>
    <cellStyle name="Normal 8 6 2 3 2 2" xfId="51504" xr:uid="{00000000-0005-0000-0000-000067C90000}"/>
    <cellStyle name="Normal 8 6 2 3 2 3" xfId="51505" xr:uid="{00000000-0005-0000-0000-000068C90000}"/>
    <cellStyle name="Normal 8 6 2 3 3" xfId="51506" xr:uid="{00000000-0005-0000-0000-000069C90000}"/>
    <cellStyle name="Normal 8 6 2 3 4" xfId="51507" xr:uid="{00000000-0005-0000-0000-00006AC90000}"/>
    <cellStyle name="Normal 8 6 2 3_Lcc_inputs" xfId="51508" xr:uid="{00000000-0005-0000-0000-00006BC90000}"/>
    <cellStyle name="Normal 8 6 2 4" xfId="51509" xr:uid="{00000000-0005-0000-0000-00006CC90000}"/>
    <cellStyle name="Normal 8 6 2 4 2" xfId="51510" xr:uid="{00000000-0005-0000-0000-00006DC90000}"/>
    <cellStyle name="Normal 8 6 2 4 2 2" xfId="51511" xr:uid="{00000000-0005-0000-0000-00006EC90000}"/>
    <cellStyle name="Normal 8 6 2 4 3" xfId="51512" xr:uid="{00000000-0005-0000-0000-00006FC90000}"/>
    <cellStyle name="Normal 8 6 2 5" xfId="51513" xr:uid="{00000000-0005-0000-0000-000070C90000}"/>
    <cellStyle name="Normal 8 6 2 5 2" xfId="51514" xr:uid="{00000000-0005-0000-0000-000071C90000}"/>
    <cellStyle name="Normal 8 6 2 6" xfId="51515" xr:uid="{00000000-0005-0000-0000-000072C90000}"/>
    <cellStyle name="Normal 8 6 2 7" xfId="51516" xr:uid="{00000000-0005-0000-0000-000073C90000}"/>
    <cellStyle name="Normal 8 6 2 8" xfId="51517" xr:uid="{00000000-0005-0000-0000-000074C90000}"/>
    <cellStyle name="Normal 8 6 2_Lcc_inputs" xfId="51518" xr:uid="{00000000-0005-0000-0000-000075C90000}"/>
    <cellStyle name="Normal 8 6 3" xfId="51519" xr:uid="{00000000-0005-0000-0000-000076C90000}"/>
    <cellStyle name="Normal 8 6 3 2" xfId="51520" xr:uid="{00000000-0005-0000-0000-000077C90000}"/>
    <cellStyle name="Normal 8 6 3 2 2" xfId="51521" xr:uid="{00000000-0005-0000-0000-000078C90000}"/>
    <cellStyle name="Normal 8 6 3 2 2 2" xfId="51522" xr:uid="{00000000-0005-0000-0000-000079C90000}"/>
    <cellStyle name="Normal 8 6 3 2 3" xfId="51523" xr:uid="{00000000-0005-0000-0000-00007AC90000}"/>
    <cellStyle name="Normal 8 6 3 3" xfId="51524" xr:uid="{00000000-0005-0000-0000-00007BC90000}"/>
    <cellStyle name="Normal 8 6 3 3 2" xfId="51525" xr:uid="{00000000-0005-0000-0000-00007CC90000}"/>
    <cellStyle name="Normal 8 6 3 3 2 2" xfId="51526" xr:uid="{00000000-0005-0000-0000-00007DC90000}"/>
    <cellStyle name="Normal 8 6 3 3 3" xfId="51527" xr:uid="{00000000-0005-0000-0000-00007EC90000}"/>
    <cellStyle name="Normal 8 6 3 4" xfId="51528" xr:uid="{00000000-0005-0000-0000-00007FC90000}"/>
    <cellStyle name="Normal 8 6 3 4 2" xfId="51529" xr:uid="{00000000-0005-0000-0000-000080C90000}"/>
    <cellStyle name="Normal 8 6 3 5" xfId="51530" xr:uid="{00000000-0005-0000-0000-000081C90000}"/>
    <cellStyle name="Normal 8 6 3_Lcc_inputs" xfId="51531" xr:uid="{00000000-0005-0000-0000-000082C90000}"/>
    <cellStyle name="Normal 8 6 4" xfId="51532" xr:uid="{00000000-0005-0000-0000-000083C90000}"/>
    <cellStyle name="Normal 8 6 4 2" xfId="51533" xr:uid="{00000000-0005-0000-0000-000084C90000}"/>
    <cellStyle name="Normal 8 6 4 2 2" xfId="51534" xr:uid="{00000000-0005-0000-0000-000085C90000}"/>
    <cellStyle name="Normal 8 6 4 2 3" xfId="51535" xr:uid="{00000000-0005-0000-0000-000086C90000}"/>
    <cellStyle name="Normal 8 6 4 3" xfId="51536" xr:uid="{00000000-0005-0000-0000-000087C90000}"/>
    <cellStyle name="Normal 8 6 4 4" xfId="51537" xr:uid="{00000000-0005-0000-0000-000088C90000}"/>
    <cellStyle name="Normal 8 6 4_Lcc_inputs" xfId="51538" xr:uid="{00000000-0005-0000-0000-000089C90000}"/>
    <cellStyle name="Normal 8 6 5" xfId="51539" xr:uid="{00000000-0005-0000-0000-00008AC90000}"/>
    <cellStyle name="Normal 8 6 5 2" xfId="51540" xr:uid="{00000000-0005-0000-0000-00008BC90000}"/>
    <cellStyle name="Normal 8 6 5 2 2" xfId="51541" xr:uid="{00000000-0005-0000-0000-00008CC90000}"/>
    <cellStyle name="Normal 8 6 5 3" xfId="51542" xr:uid="{00000000-0005-0000-0000-00008DC90000}"/>
    <cellStyle name="Normal 8 6 6" xfId="51543" xr:uid="{00000000-0005-0000-0000-00008EC90000}"/>
    <cellStyle name="Normal 8 6 6 2" xfId="51544" xr:uid="{00000000-0005-0000-0000-00008FC90000}"/>
    <cellStyle name="Normal 8 6 7" xfId="51545" xr:uid="{00000000-0005-0000-0000-000090C90000}"/>
    <cellStyle name="Normal 8 6 8" xfId="51546" xr:uid="{00000000-0005-0000-0000-000091C90000}"/>
    <cellStyle name="Normal 8 6 9" xfId="51547" xr:uid="{00000000-0005-0000-0000-000092C90000}"/>
    <cellStyle name="Normal 8 6_Lcc_inputs" xfId="51548" xr:uid="{00000000-0005-0000-0000-000093C90000}"/>
    <cellStyle name="Normal 8 7" xfId="51549" xr:uid="{00000000-0005-0000-0000-000094C90000}"/>
    <cellStyle name="Normal 8 7 10" xfId="51550" xr:uid="{00000000-0005-0000-0000-000095C90000}"/>
    <cellStyle name="Normal 8 7 2" xfId="51551" xr:uid="{00000000-0005-0000-0000-000096C90000}"/>
    <cellStyle name="Normal 8 7 2 2" xfId="51552" xr:uid="{00000000-0005-0000-0000-000097C90000}"/>
    <cellStyle name="Normal 8 7 2 2 2" xfId="51553" xr:uid="{00000000-0005-0000-0000-000098C90000}"/>
    <cellStyle name="Normal 8 7 2 2 2 2" xfId="51554" xr:uid="{00000000-0005-0000-0000-000099C90000}"/>
    <cellStyle name="Normal 8 7 2 2 2 2 2" xfId="51555" xr:uid="{00000000-0005-0000-0000-00009AC90000}"/>
    <cellStyle name="Normal 8 7 2 2 2 3" xfId="51556" xr:uid="{00000000-0005-0000-0000-00009BC90000}"/>
    <cellStyle name="Normal 8 7 2 2 3" xfId="51557" xr:uid="{00000000-0005-0000-0000-00009CC90000}"/>
    <cellStyle name="Normal 8 7 2 2 3 2" xfId="51558" xr:uid="{00000000-0005-0000-0000-00009DC90000}"/>
    <cellStyle name="Normal 8 7 2 2 3 2 2" xfId="51559" xr:uid="{00000000-0005-0000-0000-00009EC90000}"/>
    <cellStyle name="Normal 8 7 2 2 3 3" xfId="51560" xr:uid="{00000000-0005-0000-0000-00009FC90000}"/>
    <cellStyle name="Normal 8 7 2 2 4" xfId="51561" xr:uid="{00000000-0005-0000-0000-0000A0C90000}"/>
    <cellStyle name="Normal 8 7 2 2 4 2" xfId="51562" xr:uid="{00000000-0005-0000-0000-0000A1C90000}"/>
    <cellStyle name="Normal 8 7 2 2 5" xfId="51563" xr:uid="{00000000-0005-0000-0000-0000A2C90000}"/>
    <cellStyle name="Normal 8 7 2 2_Lcc_inputs" xfId="51564" xr:uid="{00000000-0005-0000-0000-0000A3C90000}"/>
    <cellStyle name="Normal 8 7 2 3" xfId="51565" xr:uid="{00000000-0005-0000-0000-0000A4C90000}"/>
    <cellStyle name="Normal 8 7 2 3 2" xfId="51566" xr:uid="{00000000-0005-0000-0000-0000A5C90000}"/>
    <cellStyle name="Normal 8 7 2 3 2 2" xfId="51567" xr:uid="{00000000-0005-0000-0000-0000A6C90000}"/>
    <cellStyle name="Normal 8 7 2 3 2 3" xfId="51568" xr:uid="{00000000-0005-0000-0000-0000A7C90000}"/>
    <cellStyle name="Normal 8 7 2 3 3" xfId="51569" xr:uid="{00000000-0005-0000-0000-0000A8C90000}"/>
    <cellStyle name="Normal 8 7 2 3 4" xfId="51570" xr:uid="{00000000-0005-0000-0000-0000A9C90000}"/>
    <cellStyle name="Normal 8 7 2 3_Lcc_inputs" xfId="51571" xr:uid="{00000000-0005-0000-0000-0000AAC90000}"/>
    <cellStyle name="Normal 8 7 2 4" xfId="51572" xr:uid="{00000000-0005-0000-0000-0000ABC90000}"/>
    <cellStyle name="Normal 8 7 2 4 2" xfId="51573" xr:uid="{00000000-0005-0000-0000-0000ACC90000}"/>
    <cellStyle name="Normal 8 7 2 4 2 2" xfId="51574" xr:uid="{00000000-0005-0000-0000-0000ADC90000}"/>
    <cellStyle name="Normal 8 7 2 4 3" xfId="51575" xr:uid="{00000000-0005-0000-0000-0000AEC90000}"/>
    <cellStyle name="Normal 8 7 2 5" xfId="51576" xr:uid="{00000000-0005-0000-0000-0000AFC90000}"/>
    <cellStyle name="Normal 8 7 2 5 2" xfId="51577" xr:uid="{00000000-0005-0000-0000-0000B0C90000}"/>
    <cellStyle name="Normal 8 7 2 6" xfId="51578" xr:uid="{00000000-0005-0000-0000-0000B1C90000}"/>
    <cellStyle name="Normal 8 7 2 7" xfId="51579" xr:uid="{00000000-0005-0000-0000-0000B2C90000}"/>
    <cellStyle name="Normal 8 7 2 8" xfId="51580" xr:uid="{00000000-0005-0000-0000-0000B3C90000}"/>
    <cellStyle name="Normal 8 7 2_Lcc_inputs" xfId="51581" xr:uid="{00000000-0005-0000-0000-0000B4C90000}"/>
    <cellStyle name="Normal 8 7 3" xfId="51582" xr:uid="{00000000-0005-0000-0000-0000B5C90000}"/>
    <cellStyle name="Normal 8 7 3 2" xfId="51583" xr:uid="{00000000-0005-0000-0000-0000B6C90000}"/>
    <cellStyle name="Normal 8 7 3 2 2" xfId="51584" xr:uid="{00000000-0005-0000-0000-0000B7C90000}"/>
    <cellStyle name="Normal 8 7 3 2 2 2" xfId="51585" xr:uid="{00000000-0005-0000-0000-0000B8C90000}"/>
    <cellStyle name="Normal 8 7 3 2 3" xfId="51586" xr:uid="{00000000-0005-0000-0000-0000B9C90000}"/>
    <cellStyle name="Normal 8 7 3 3" xfId="51587" xr:uid="{00000000-0005-0000-0000-0000BAC90000}"/>
    <cellStyle name="Normal 8 7 3 3 2" xfId="51588" xr:uid="{00000000-0005-0000-0000-0000BBC90000}"/>
    <cellStyle name="Normal 8 7 3 3 2 2" xfId="51589" xr:uid="{00000000-0005-0000-0000-0000BCC90000}"/>
    <cellStyle name="Normal 8 7 3 3 3" xfId="51590" xr:uid="{00000000-0005-0000-0000-0000BDC90000}"/>
    <cellStyle name="Normal 8 7 3 4" xfId="51591" xr:uid="{00000000-0005-0000-0000-0000BEC90000}"/>
    <cellStyle name="Normal 8 7 3 4 2" xfId="51592" xr:uid="{00000000-0005-0000-0000-0000BFC90000}"/>
    <cellStyle name="Normal 8 7 3 5" xfId="51593" xr:uid="{00000000-0005-0000-0000-0000C0C90000}"/>
    <cellStyle name="Normal 8 7 3_Lcc_inputs" xfId="51594" xr:uid="{00000000-0005-0000-0000-0000C1C90000}"/>
    <cellStyle name="Normal 8 7 4" xfId="51595" xr:uid="{00000000-0005-0000-0000-0000C2C90000}"/>
    <cellStyle name="Normal 8 7 4 2" xfId="51596" xr:uid="{00000000-0005-0000-0000-0000C3C90000}"/>
    <cellStyle name="Normal 8 7 4 2 2" xfId="51597" xr:uid="{00000000-0005-0000-0000-0000C4C90000}"/>
    <cellStyle name="Normal 8 7 4 2 3" xfId="51598" xr:uid="{00000000-0005-0000-0000-0000C5C90000}"/>
    <cellStyle name="Normal 8 7 4 3" xfId="51599" xr:uid="{00000000-0005-0000-0000-0000C6C90000}"/>
    <cellStyle name="Normal 8 7 4 4" xfId="51600" xr:uid="{00000000-0005-0000-0000-0000C7C90000}"/>
    <cellStyle name="Normal 8 7 4_Lcc_inputs" xfId="51601" xr:uid="{00000000-0005-0000-0000-0000C8C90000}"/>
    <cellStyle name="Normal 8 7 5" xfId="51602" xr:uid="{00000000-0005-0000-0000-0000C9C90000}"/>
    <cellStyle name="Normal 8 7 5 2" xfId="51603" xr:uid="{00000000-0005-0000-0000-0000CAC90000}"/>
    <cellStyle name="Normal 8 7 5 2 2" xfId="51604" xr:uid="{00000000-0005-0000-0000-0000CBC90000}"/>
    <cellStyle name="Normal 8 7 5 3" xfId="51605" xr:uid="{00000000-0005-0000-0000-0000CCC90000}"/>
    <cellStyle name="Normal 8 7 6" xfId="51606" xr:uid="{00000000-0005-0000-0000-0000CDC90000}"/>
    <cellStyle name="Normal 8 7 6 2" xfId="51607" xr:uid="{00000000-0005-0000-0000-0000CEC90000}"/>
    <cellStyle name="Normal 8 7 7" xfId="51608" xr:uid="{00000000-0005-0000-0000-0000CFC90000}"/>
    <cellStyle name="Normal 8 7 8" xfId="51609" xr:uid="{00000000-0005-0000-0000-0000D0C90000}"/>
    <cellStyle name="Normal 8 7 9" xfId="51610" xr:uid="{00000000-0005-0000-0000-0000D1C90000}"/>
    <cellStyle name="Normal 8 7_Lcc_inputs" xfId="51611" xr:uid="{00000000-0005-0000-0000-0000D2C90000}"/>
    <cellStyle name="Normal 8 8" xfId="51612" xr:uid="{00000000-0005-0000-0000-0000D3C90000}"/>
    <cellStyle name="Normal 8 8 2" xfId="51613" xr:uid="{00000000-0005-0000-0000-0000D4C90000}"/>
    <cellStyle name="Normal 8 8 2 2" xfId="51614" xr:uid="{00000000-0005-0000-0000-0000D5C90000}"/>
    <cellStyle name="Normal 8 8 2 2 2" xfId="51615" xr:uid="{00000000-0005-0000-0000-0000D6C90000}"/>
    <cellStyle name="Normal 8 8 2 2 2 2" xfId="51616" xr:uid="{00000000-0005-0000-0000-0000D7C90000}"/>
    <cellStyle name="Normal 8 8 2 2 2 2 2" xfId="51617" xr:uid="{00000000-0005-0000-0000-0000D8C90000}"/>
    <cellStyle name="Normal 8 8 2 2 2 3" xfId="51618" xr:uid="{00000000-0005-0000-0000-0000D9C90000}"/>
    <cellStyle name="Normal 8 8 2 2 3" xfId="51619" xr:uid="{00000000-0005-0000-0000-0000DAC90000}"/>
    <cellStyle name="Normal 8 8 2 2 3 2" xfId="51620" xr:uid="{00000000-0005-0000-0000-0000DBC90000}"/>
    <cellStyle name="Normal 8 8 2 2 3 2 2" xfId="51621" xr:uid="{00000000-0005-0000-0000-0000DCC90000}"/>
    <cellStyle name="Normal 8 8 2 2 3 3" xfId="51622" xr:uid="{00000000-0005-0000-0000-0000DDC90000}"/>
    <cellStyle name="Normal 8 8 2 2 4" xfId="51623" xr:uid="{00000000-0005-0000-0000-0000DEC90000}"/>
    <cellStyle name="Normal 8 8 2 2 4 2" xfId="51624" xr:uid="{00000000-0005-0000-0000-0000DFC90000}"/>
    <cellStyle name="Normal 8 8 2 2 5" xfId="51625" xr:uid="{00000000-0005-0000-0000-0000E0C90000}"/>
    <cellStyle name="Normal 8 8 2 2_Lcc_inputs" xfId="51626" xr:uid="{00000000-0005-0000-0000-0000E1C90000}"/>
    <cellStyle name="Normal 8 8 2 3" xfId="51627" xr:uid="{00000000-0005-0000-0000-0000E2C90000}"/>
    <cellStyle name="Normal 8 8 2 3 2" xfId="51628" xr:uid="{00000000-0005-0000-0000-0000E3C90000}"/>
    <cellStyle name="Normal 8 8 2 3 2 2" xfId="51629" xr:uid="{00000000-0005-0000-0000-0000E4C90000}"/>
    <cellStyle name="Normal 8 8 2 3 2 3" xfId="51630" xr:uid="{00000000-0005-0000-0000-0000E5C90000}"/>
    <cellStyle name="Normal 8 8 2 3 3" xfId="51631" xr:uid="{00000000-0005-0000-0000-0000E6C90000}"/>
    <cellStyle name="Normal 8 8 2 3 4" xfId="51632" xr:uid="{00000000-0005-0000-0000-0000E7C90000}"/>
    <cellStyle name="Normal 8 8 2 3_Lcc_inputs" xfId="51633" xr:uid="{00000000-0005-0000-0000-0000E8C90000}"/>
    <cellStyle name="Normal 8 8 2 4" xfId="51634" xr:uid="{00000000-0005-0000-0000-0000E9C90000}"/>
    <cellStyle name="Normal 8 8 2 4 2" xfId="51635" xr:uid="{00000000-0005-0000-0000-0000EAC90000}"/>
    <cellStyle name="Normal 8 8 2 4 2 2" xfId="51636" xr:uid="{00000000-0005-0000-0000-0000EBC90000}"/>
    <cellStyle name="Normal 8 8 2 4 3" xfId="51637" xr:uid="{00000000-0005-0000-0000-0000ECC90000}"/>
    <cellStyle name="Normal 8 8 2 5" xfId="51638" xr:uid="{00000000-0005-0000-0000-0000EDC90000}"/>
    <cellStyle name="Normal 8 8 2 5 2" xfId="51639" xr:uid="{00000000-0005-0000-0000-0000EEC90000}"/>
    <cellStyle name="Normal 8 8 2 6" xfId="51640" xr:uid="{00000000-0005-0000-0000-0000EFC90000}"/>
    <cellStyle name="Normal 8 8 2 7" xfId="51641" xr:uid="{00000000-0005-0000-0000-0000F0C90000}"/>
    <cellStyle name="Normal 8 8 2 8" xfId="51642" xr:uid="{00000000-0005-0000-0000-0000F1C90000}"/>
    <cellStyle name="Normal 8 8 2_Lcc_inputs" xfId="51643" xr:uid="{00000000-0005-0000-0000-0000F2C90000}"/>
    <cellStyle name="Normal 8 8 3" xfId="51644" xr:uid="{00000000-0005-0000-0000-0000F3C90000}"/>
    <cellStyle name="Normal 8 8 3 2" xfId="51645" xr:uid="{00000000-0005-0000-0000-0000F4C90000}"/>
    <cellStyle name="Normal 8 8 3 2 2" xfId="51646" xr:uid="{00000000-0005-0000-0000-0000F5C90000}"/>
    <cellStyle name="Normal 8 8 3 2 2 2" xfId="51647" xr:uid="{00000000-0005-0000-0000-0000F6C90000}"/>
    <cellStyle name="Normal 8 8 3 2 3" xfId="51648" xr:uid="{00000000-0005-0000-0000-0000F7C90000}"/>
    <cellStyle name="Normal 8 8 3 3" xfId="51649" xr:uid="{00000000-0005-0000-0000-0000F8C90000}"/>
    <cellStyle name="Normal 8 8 3 3 2" xfId="51650" xr:uid="{00000000-0005-0000-0000-0000F9C90000}"/>
    <cellStyle name="Normal 8 8 3 3 2 2" xfId="51651" xr:uid="{00000000-0005-0000-0000-0000FAC90000}"/>
    <cellStyle name="Normal 8 8 3 3 3" xfId="51652" xr:uid="{00000000-0005-0000-0000-0000FBC90000}"/>
    <cellStyle name="Normal 8 8 3 4" xfId="51653" xr:uid="{00000000-0005-0000-0000-0000FCC90000}"/>
    <cellStyle name="Normal 8 8 3 4 2" xfId="51654" xr:uid="{00000000-0005-0000-0000-0000FDC90000}"/>
    <cellStyle name="Normal 8 8 3 5" xfId="51655" xr:uid="{00000000-0005-0000-0000-0000FEC90000}"/>
    <cellStyle name="Normal 8 8 3_Lcc_inputs" xfId="51656" xr:uid="{00000000-0005-0000-0000-0000FFC90000}"/>
    <cellStyle name="Normal 8 8 4" xfId="51657" xr:uid="{00000000-0005-0000-0000-000000CA0000}"/>
    <cellStyle name="Normal 8 8 4 2" xfId="51658" xr:uid="{00000000-0005-0000-0000-000001CA0000}"/>
    <cellStyle name="Normal 8 8 4 2 2" xfId="51659" xr:uid="{00000000-0005-0000-0000-000002CA0000}"/>
    <cellStyle name="Normal 8 8 4 2 3" xfId="51660" xr:uid="{00000000-0005-0000-0000-000003CA0000}"/>
    <cellStyle name="Normal 8 8 4 3" xfId="51661" xr:uid="{00000000-0005-0000-0000-000004CA0000}"/>
    <cellStyle name="Normal 8 8 4 4" xfId="51662" xr:uid="{00000000-0005-0000-0000-000005CA0000}"/>
    <cellStyle name="Normal 8 8 4_Lcc_inputs" xfId="51663" xr:uid="{00000000-0005-0000-0000-000006CA0000}"/>
    <cellStyle name="Normal 8 8 5" xfId="51664" xr:uid="{00000000-0005-0000-0000-000007CA0000}"/>
    <cellStyle name="Normal 8 8 5 2" xfId="51665" xr:uid="{00000000-0005-0000-0000-000008CA0000}"/>
    <cellStyle name="Normal 8 8 5 2 2" xfId="51666" xr:uid="{00000000-0005-0000-0000-000009CA0000}"/>
    <cellStyle name="Normal 8 8 5 3" xfId="51667" xr:uid="{00000000-0005-0000-0000-00000ACA0000}"/>
    <cellStyle name="Normal 8 8 6" xfId="51668" xr:uid="{00000000-0005-0000-0000-00000BCA0000}"/>
    <cellStyle name="Normal 8 8 6 2" xfId="51669" xr:uid="{00000000-0005-0000-0000-00000CCA0000}"/>
    <cellStyle name="Normal 8 8 7" xfId="51670" xr:uid="{00000000-0005-0000-0000-00000DCA0000}"/>
    <cellStyle name="Normal 8 8 8" xfId="51671" xr:uid="{00000000-0005-0000-0000-00000ECA0000}"/>
    <cellStyle name="Normal 8 8 9" xfId="51672" xr:uid="{00000000-0005-0000-0000-00000FCA0000}"/>
    <cellStyle name="Normal 8 8_Lcc_inputs" xfId="51673" xr:uid="{00000000-0005-0000-0000-000010CA0000}"/>
    <cellStyle name="Normal 8 9" xfId="51674" xr:uid="{00000000-0005-0000-0000-000011CA0000}"/>
    <cellStyle name="Normal 8 9 2" xfId="51675" xr:uid="{00000000-0005-0000-0000-000012CA0000}"/>
    <cellStyle name="Normal 8 9 2 2" xfId="51676" xr:uid="{00000000-0005-0000-0000-000013CA0000}"/>
    <cellStyle name="Normal 8 9 2 2 2" xfId="51677" xr:uid="{00000000-0005-0000-0000-000014CA0000}"/>
    <cellStyle name="Normal 8 9 2 2 2 2" xfId="51678" xr:uid="{00000000-0005-0000-0000-000015CA0000}"/>
    <cellStyle name="Normal 8 9 2 2 3" xfId="51679" xr:uid="{00000000-0005-0000-0000-000016CA0000}"/>
    <cellStyle name="Normal 8 9 2 3" xfId="51680" xr:uid="{00000000-0005-0000-0000-000017CA0000}"/>
    <cellStyle name="Normal 8 9 2 3 2" xfId="51681" xr:uid="{00000000-0005-0000-0000-000018CA0000}"/>
    <cellStyle name="Normal 8 9 2 3 2 2" xfId="51682" xr:uid="{00000000-0005-0000-0000-000019CA0000}"/>
    <cellStyle name="Normal 8 9 2 3 3" xfId="51683" xr:uid="{00000000-0005-0000-0000-00001ACA0000}"/>
    <cellStyle name="Normal 8 9 2 4" xfId="51684" xr:uid="{00000000-0005-0000-0000-00001BCA0000}"/>
    <cellStyle name="Normal 8 9 2 4 2" xfId="51685" xr:uid="{00000000-0005-0000-0000-00001CCA0000}"/>
    <cellStyle name="Normal 8 9 2 5" xfId="51686" xr:uid="{00000000-0005-0000-0000-00001DCA0000}"/>
    <cellStyle name="Normal 8 9 2_Lcc_inputs" xfId="51687" xr:uid="{00000000-0005-0000-0000-00001ECA0000}"/>
    <cellStyle name="Normal 8 9 3" xfId="51688" xr:uid="{00000000-0005-0000-0000-00001FCA0000}"/>
    <cellStyle name="Normal 8 9 3 2" xfId="51689" xr:uid="{00000000-0005-0000-0000-000020CA0000}"/>
    <cellStyle name="Normal 8 9 3 2 2" xfId="51690" xr:uid="{00000000-0005-0000-0000-000021CA0000}"/>
    <cellStyle name="Normal 8 9 3 2 3" xfId="51691" xr:uid="{00000000-0005-0000-0000-000022CA0000}"/>
    <cellStyle name="Normal 8 9 3 3" xfId="51692" xr:uid="{00000000-0005-0000-0000-000023CA0000}"/>
    <cellStyle name="Normal 8 9 3 4" xfId="51693" xr:uid="{00000000-0005-0000-0000-000024CA0000}"/>
    <cellStyle name="Normal 8 9 3_Lcc_inputs" xfId="51694" xr:uid="{00000000-0005-0000-0000-000025CA0000}"/>
    <cellStyle name="Normal 8 9 4" xfId="51695" xr:uid="{00000000-0005-0000-0000-000026CA0000}"/>
    <cellStyle name="Normal 8 9 4 2" xfId="51696" xr:uid="{00000000-0005-0000-0000-000027CA0000}"/>
    <cellStyle name="Normal 8 9 4 2 2" xfId="51697" xr:uid="{00000000-0005-0000-0000-000028CA0000}"/>
    <cellStyle name="Normal 8 9 4 3" xfId="51698" xr:uid="{00000000-0005-0000-0000-000029CA0000}"/>
    <cellStyle name="Normal 8 9 5" xfId="51699" xr:uid="{00000000-0005-0000-0000-00002ACA0000}"/>
    <cellStyle name="Normal 8 9 5 2" xfId="51700" xr:uid="{00000000-0005-0000-0000-00002BCA0000}"/>
    <cellStyle name="Normal 8 9 6" xfId="51701" xr:uid="{00000000-0005-0000-0000-00002CCA0000}"/>
    <cellStyle name="Normal 8 9 7" xfId="51702" xr:uid="{00000000-0005-0000-0000-00002DCA0000}"/>
    <cellStyle name="Normal 8 9 8" xfId="51703" xr:uid="{00000000-0005-0000-0000-00002ECA0000}"/>
    <cellStyle name="Normal 8 9_Lcc_inputs" xfId="51704" xr:uid="{00000000-0005-0000-0000-00002FCA0000}"/>
    <cellStyle name="Normal 8_Lcc_inputs" xfId="51705" xr:uid="{00000000-0005-0000-0000-000030CA0000}"/>
    <cellStyle name="Normal 80" xfId="51706" xr:uid="{00000000-0005-0000-0000-000031CA0000}"/>
    <cellStyle name="Normal 80 10" xfId="51707" xr:uid="{00000000-0005-0000-0000-000032CA0000}"/>
    <cellStyle name="Normal 80 10 2" xfId="51708" xr:uid="{00000000-0005-0000-0000-000033CA0000}"/>
    <cellStyle name="Normal 80 10 2 2" xfId="51709" xr:uid="{00000000-0005-0000-0000-000034CA0000}"/>
    <cellStyle name="Normal 80 10 2 2 2" xfId="51710" xr:uid="{00000000-0005-0000-0000-000035CA0000}"/>
    <cellStyle name="Normal 80 10 2 2 3" xfId="51711" xr:uid="{00000000-0005-0000-0000-000036CA0000}"/>
    <cellStyle name="Normal 80 10 2 3" xfId="51712" xr:uid="{00000000-0005-0000-0000-000037CA0000}"/>
    <cellStyle name="Normal 80 10 2 4" xfId="51713" xr:uid="{00000000-0005-0000-0000-000038CA0000}"/>
    <cellStyle name="Normal 80 10 2_Lcc_inputs" xfId="51714" xr:uid="{00000000-0005-0000-0000-000039CA0000}"/>
    <cellStyle name="Normal 80 10 3" xfId="51715" xr:uid="{00000000-0005-0000-0000-00003ACA0000}"/>
    <cellStyle name="Normal 80 10 3 2" xfId="51716" xr:uid="{00000000-0005-0000-0000-00003BCA0000}"/>
    <cellStyle name="Normal 80 10 3 2 2" xfId="51717" xr:uid="{00000000-0005-0000-0000-00003CCA0000}"/>
    <cellStyle name="Normal 80 10 3 3" xfId="51718" xr:uid="{00000000-0005-0000-0000-00003DCA0000}"/>
    <cellStyle name="Normal 80 10 4" xfId="51719" xr:uid="{00000000-0005-0000-0000-00003ECA0000}"/>
    <cellStyle name="Normal 80 10 4 2" xfId="51720" xr:uid="{00000000-0005-0000-0000-00003FCA0000}"/>
    <cellStyle name="Normal 80 10 5" xfId="51721" xr:uid="{00000000-0005-0000-0000-000040CA0000}"/>
    <cellStyle name="Normal 80 10 6" xfId="51722" xr:uid="{00000000-0005-0000-0000-000041CA0000}"/>
    <cellStyle name="Normal 80 10 7" xfId="51723" xr:uid="{00000000-0005-0000-0000-000042CA0000}"/>
    <cellStyle name="Normal 80 10_Lcc_inputs" xfId="51724" xr:uid="{00000000-0005-0000-0000-000043CA0000}"/>
    <cellStyle name="Normal 80 11" xfId="51725" xr:uid="{00000000-0005-0000-0000-000044CA0000}"/>
    <cellStyle name="Normal 80 11 2" xfId="51726" xr:uid="{00000000-0005-0000-0000-000045CA0000}"/>
    <cellStyle name="Normal 80 11 2 2" xfId="51727" xr:uid="{00000000-0005-0000-0000-000046CA0000}"/>
    <cellStyle name="Normal 80 11 2 3" xfId="51728" xr:uid="{00000000-0005-0000-0000-000047CA0000}"/>
    <cellStyle name="Normal 80 11 3" xfId="51729" xr:uid="{00000000-0005-0000-0000-000048CA0000}"/>
    <cellStyle name="Normal 80 11 3 2" xfId="51730" xr:uid="{00000000-0005-0000-0000-000049CA0000}"/>
    <cellStyle name="Normal 80 11 4" xfId="51731" xr:uid="{00000000-0005-0000-0000-00004ACA0000}"/>
    <cellStyle name="Normal 80 11 5" xfId="51732" xr:uid="{00000000-0005-0000-0000-00004BCA0000}"/>
    <cellStyle name="Normal 80 11_Lcc_inputs" xfId="51733" xr:uid="{00000000-0005-0000-0000-00004CCA0000}"/>
    <cellStyle name="Normal 80 12" xfId="51734" xr:uid="{00000000-0005-0000-0000-00004DCA0000}"/>
    <cellStyle name="Normal 80 12 2" xfId="51735" xr:uid="{00000000-0005-0000-0000-00004ECA0000}"/>
    <cellStyle name="Normal 80 12 2 2" xfId="51736" xr:uid="{00000000-0005-0000-0000-00004FCA0000}"/>
    <cellStyle name="Normal 80 12 2 3" xfId="51737" xr:uid="{00000000-0005-0000-0000-000050CA0000}"/>
    <cellStyle name="Normal 80 12 3" xfId="51738" xr:uid="{00000000-0005-0000-0000-000051CA0000}"/>
    <cellStyle name="Normal 80 12 4" xfId="51739" xr:uid="{00000000-0005-0000-0000-000052CA0000}"/>
    <cellStyle name="Normal 80 12_Lcc_inputs" xfId="51740" xr:uid="{00000000-0005-0000-0000-000053CA0000}"/>
    <cellStyle name="Normal 80 13" xfId="51741" xr:uid="{00000000-0005-0000-0000-000054CA0000}"/>
    <cellStyle name="Normal 80 13 2" xfId="51742" xr:uid="{00000000-0005-0000-0000-000055CA0000}"/>
    <cellStyle name="Normal 80 13 3" xfId="51743" xr:uid="{00000000-0005-0000-0000-000056CA0000}"/>
    <cellStyle name="Normal 80 14" xfId="51744" xr:uid="{00000000-0005-0000-0000-000057CA0000}"/>
    <cellStyle name="Normal 80 14 2" xfId="51745" xr:uid="{00000000-0005-0000-0000-000058CA0000}"/>
    <cellStyle name="Normal 80 15" xfId="51746" xr:uid="{00000000-0005-0000-0000-000059CA0000}"/>
    <cellStyle name="Normal 80 16" xfId="51747" xr:uid="{00000000-0005-0000-0000-00005ACA0000}"/>
    <cellStyle name="Normal 80 2" xfId="51748" xr:uid="{00000000-0005-0000-0000-00005BCA0000}"/>
    <cellStyle name="Normal 80 2 10" xfId="51749" xr:uid="{00000000-0005-0000-0000-00005CCA0000}"/>
    <cellStyle name="Normal 80 2 2" xfId="51750" xr:uid="{00000000-0005-0000-0000-00005DCA0000}"/>
    <cellStyle name="Normal 80 2 2 2" xfId="51751" xr:uid="{00000000-0005-0000-0000-00005ECA0000}"/>
    <cellStyle name="Normal 80 2 2 2 2" xfId="51752" xr:uid="{00000000-0005-0000-0000-00005FCA0000}"/>
    <cellStyle name="Normal 80 2 2 2 2 2" xfId="51753" xr:uid="{00000000-0005-0000-0000-000060CA0000}"/>
    <cellStyle name="Normal 80 2 2 2 2 2 2" xfId="51754" xr:uid="{00000000-0005-0000-0000-000061CA0000}"/>
    <cellStyle name="Normal 80 2 2 2 2 3" xfId="51755" xr:uid="{00000000-0005-0000-0000-000062CA0000}"/>
    <cellStyle name="Normal 80 2 2 2 3" xfId="51756" xr:uid="{00000000-0005-0000-0000-000063CA0000}"/>
    <cellStyle name="Normal 80 2 2 2 3 2" xfId="51757" xr:uid="{00000000-0005-0000-0000-000064CA0000}"/>
    <cellStyle name="Normal 80 2 2 2 3 2 2" xfId="51758" xr:uid="{00000000-0005-0000-0000-000065CA0000}"/>
    <cellStyle name="Normal 80 2 2 2 3 3" xfId="51759" xr:uid="{00000000-0005-0000-0000-000066CA0000}"/>
    <cellStyle name="Normal 80 2 2 2 4" xfId="51760" xr:uid="{00000000-0005-0000-0000-000067CA0000}"/>
    <cellStyle name="Normal 80 2 2 2 4 2" xfId="51761" xr:uid="{00000000-0005-0000-0000-000068CA0000}"/>
    <cellStyle name="Normal 80 2 2 2 5" xfId="51762" xr:uid="{00000000-0005-0000-0000-000069CA0000}"/>
    <cellStyle name="Normal 80 2 2 2_Lcc_inputs" xfId="51763" xr:uid="{00000000-0005-0000-0000-00006ACA0000}"/>
    <cellStyle name="Normal 80 2 2 3" xfId="51764" xr:uid="{00000000-0005-0000-0000-00006BCA0000}"/>
    <cellStyle name="Normal 80 2 2 3 2" xfId="51765" xr:uid="{00000000-0005-0000-0000-00006CCA0000}"/>
    <cellStyle name="Normal 80 2 2 3 2 2" xfId="51766" xr:uid="{00000000-0005-0000-0000-00006DCA0000}"/>
    <cellStyle name="Normal 80 2 2 3 2 3" xfId="51767" xr:uid="{00000000-0005-0000-0000-00006ECA0000}"/>
    <cellStyle name="Normal 80 2 2 3 3" xfId="51768" xr:uid="{00000000-0005-0000-0000-00006FCA0000}"/>
    <cellStyle name="Normal 80 2 2 3 4" xfId="51769" xr:uid="{00000000-0005-0000-0000-000070CA0000}"/>
    <cellStyle name="Normal 80 2 2 3_Lcc_inputs" xfId="51770" xr:uid="{00000000-0005-0000-0000-000071CA0000}"/>
    <cellStyle name="Normal 80 2 2 4" xfId="51771" xr:uid="{00000000-0005-0000-0000-000072CA0000}"/>
    <cellStyle name="Normal 80 2 2 4 2" xfId="51772" xr:uid="{00000000-0005-0000-0000-000073CA0000}"/>
    <cellStyle name="Normal 80 2 2 4 2 2" xfId="51773" xr:uid="{00000000-0005-0000-0000-000074CA0000}"/>
    <cellStyle name="Normal 80 2 2 4 3" xfId="51774" xr:uid="{00000000-0005-0000-0000-000075CA0000}"/>
    <cellStyle name="Normal 80 2 2 5" xfId="51775" xr:uid="{00000000-0005-0000-0000-000076CA0000}"/>
    <cellStyle name="Normal 80 2 2 5 2" xfId="51776" xr:uid="{00000000-0005-0000-0000-000077CA0000}"/>
    <cellStyle name="Normal 80 2 2 6" xfId="51777" xr:uid="{00000000-0005-0000-0000-000078CA0000}"/>
    <cellStyle name="Normal 80 2 2 7" xfId="51778" xr:uid="{00000000-0005-0000-0000-000079CA0000}"/>
    <cellStyle name="Normal 80 2 2 8" xfId="51779" xr:uid="{00000000-0005-0000-0000-00007ACA0000}"/>
    <cellStyle name="Normal 80 2 2_Lcc_inputs" xfId="51780" xr:uid="{00000000-0005-0000-0000-00007BCA0000}"/>
    <cellStyle name="Normal 80 2 3" xfId="51781" xr:uid="{00000000-0005-0000-0000-00007CCA0000}"/>
    <cellStyle name="Normal 80 2 3 2" xfId="51782" xr:uid="{00000000-0005-0000-0000-00007DCA0000}"/>
    <cellStyle name="Normal 80 2 3 2 2" xfId="51783" xr:uid="{00000000-0005-0000-0000-00007ECA0000}"/>
    <cellStyle name="Normal 80 2 3 2 2 2" xfId="51784" xr:uid="{00000000-0005-0000-0000-00007FCA0000}"/>
    <cellStyle name="Normal 80 2 3 2 2 3" xfId="51785" xr:uid="{00000000-0005-0000-0000-000080CA0000}"/>
    <cellStyle name="Normal 80 2 3 2 3" xfId="51786" xr:uid="{00000000-0005-0000-0000-000081CA0000}"/>
    <cellStyle name="Normal 80 2 3 2 4" xfId="51787" xr:uid="{00000000-0005-0000-0000-000082CA0000}"/>
    <cellStyle name="Normal 80 2 3 2_Lcc_inputs" xfId="51788" xr:uid="{00000000-0005-0000-0000-000083CA0000}"/>
    <cellStyle name="Normal 80 2 3 3" xfId="51789" xr:uid="{00000000-0005-0000-0000-000084CA0000}"/>
    <cellStyle name="Normal 80 2 3 3 2" xfId="51790" xr:uid="{00000000-0005-0000-0000-000085CA0000}"/>
    <cellStyle name="Normal 80 2 3 3 2 2" xfId="51791" xr:uid="{00000000-0005-0000-0000-000086CA0000}"/>
    <cellStyle name="Normal 80 2 3 3 3" xfId="51792" xr:uid="{00000000-0005-0000-0000-000087CA0000}"/>
    <cellStyle name="Normal 80 2 3 4" xfId="51793" xr:uid="{00000000-0005-0000-0000-000088CA0000}"/>
    <cellStyle name="Normal 80 2 3 4 2" xfId="51794" xr:uid="{00000000-0005-0000-0000-000089CA0000}"/>
    <cellStyle name="Normal 80 2 3 5" xfId="51795" xr:uid="{00000000-0005-0000-0000-00008ACA0000}"/>
    <cellStyle name="Normal 80 2 3 6" xfId="51796" xr:uid="{00000000-0005-0000-0000-00008BCA0000}"/>
    <cellStyle name="Normal 80 2 3 7" xfId="51797" xr:uid="{00000000-0005-0000-0000-00008CCA0000}"/>
    <cellStyle name="Normal 80 2 3_Lcc_inputs" xfId="51798" xr:uid="{00000000-0005-0000-0000-00008DCA0000}"/>
    <cellStyle name="Normal 80 2 4" xfId="51799" xr:uid="{00000000-0005-0000-0000-00008ECA0000}"/>
    <cellStyle name="Normal 80 2 4 2" xfId="51800" xr:uid="{00000000-0005-0000-0000-00008FCA0000}"/>
    <cellStyle name="Normal 80 2 4 2 2" xfId="51801" xr:uid="{00000000-0005-0000-0000-000090CA0000}"/>
    <cellStyle name="Normal 80 2 4 2 3" xfId="51802" xr:uid="{00000000-0005-0000-0000-000091CA0000}"/>
    <cellStyle name="Normal 80 2 4 3" xfId="51803" xr:uid="{00000000-0005-0000-0000-000092CA0000}"/>
    <cellStyle name="Normal 80 2 4 3 2" xfId="51804" xr:uid="{00000000-0005-0000-0000-000093CA0000}"/>
    <cellStyle name="Normal 80 2 4 4" xfId="51805" xr:uid="{00000000-0005-0000-0000-000094CA0000}"/>
    <cellStyle name="Normal 80 2 4 5" xfId="51806" xr:uid="{00000000-0005-0000-0000-000095CA0000}"/>
    <cellStyle name="Normal 80 2 4_Lcc_inputs" xfId="51807" xr:uid="{00000000-0005-0000-0000-000096CA0000}"/>
    <cellStyle name="Normal 80 2 5" xfId="51808" xr:uid="{00000000-0005-0000-0000-000097CA0000}"/>
    <cellStyle name="Normal 80 2 5 2" xfId="51809" xr:uid="{00000000-0005-0000-0000-000098CA0000}"/>
    <cellStyle name="Normal 80 2 5 2 2" xfId="51810" xr:uid="{00000000-0005-0000-0000-000099CA0000}"/>
    <cellStyle name="Normal 80 2 5 2 3" xfId="51811" xr:uid="{00000000-0005-0000-0000-00009ACA0000}"/>
    <cellStyle name="Normal 80 2 5 3" xfId="51812" xr:uid="{00000000-0005-0000-0000-00009BCA0000}"/>
    <cellStyle name="Normal 80 2 5 3 2" xfId="51813" xr:uid="{00000000-0005-0000-0000-00009CCA0000}"/>
    <cellStyle name="Normal 80 2 5 4" xfId="51814" xr:uid="{00000000-0005-0000-0000-00009DCA0000}"/>
    <cellStyle name="Normal 80 2 5 5" xfId="51815" xr:uid="{00000000-0005-0000-0000-00009ECA0000}"/>
    <cellStyle name="Normal 80 2 5_Lcc_inputs" xfId="51816" xr:uid="{00000000-0005-0000-0000-00009FCA0000}"/>
    <cellStyle name="Normal 80 2 6" xfId="51817" xr:uid="{00000000-0005-0000-0000-0000A0CA0000}"/>
    <cellStyle name="Normal 80 2 6 2" xfId="51818" xr:uid="{00000000-0005-0000-0000-0000A1CA0000}"/>
    <cellStyle name="Normal 80 2 6 2 2" xfId="51819" xr:uid="{00000000-0005-0000-0000-0000A2CA0000}"/>
    <cellStyle name="Normal 80 2 6 3" xfId="51820" xr:uid="{00000000-0005-0000-0000-0000A3CA0000}"/>
    <cellStyle name="Normal 80 2 6 4" xfId="51821" xr:uid="{00000000-0005-0000-0000-0000A4CA0000}"/>
    <cellStyle name="Normal 80 2 6_Lcc_inputs" xfId="51822" xr:uid="{00000000-0005-0000-0000-0000A5CA0000}"/>
    <cellStyle name="Normal 80 2 7" xfId="51823" xr:uid="{00000000-0005-0000-0000-0000A6CA0000}"/>
    <cellStyle name="Normal 80 2 7 2" xfId="51824" xr:uid="{00000000-0005-0000-0000-0000A7CA0000}"/>
    <cellStyle name="Normal 80 2 7 3" xfId="51825" xr:uid="{00000000-0005-0000-0000-0000A8CA0000}"/>
    <cellStyle name="Normal 80 2 8" xfId="51826" xr:uid="{00000000-0005-0000-0000-0000A9CA0000}"/>
    <cellStyle name="Normal 80 2 8 2" xfId="51827" xr:uid="{00000000-0005-0000-0000-0000AACA0000}"/>
    <cellStyle name="Normal 80 2 9" xfId="51828" xr:uid="{00000000-0005-0000-0000-0000ABCA0000}"/>
    <cellStyle name="Normal 80 2_Lcc_inputs" xfId="51829" xr:uid="{00000000-0005-0000-0000-0000ACCA0000}"/>
    <cellStyle name="Normal 80 3" xfId="51830" xr:uid="{00000000-0005-0000-0000-0000ADCA0000}"/>
    <cellStyle name="Normal 80 3 2" xfId="51831" xr:uid="{00000000-0005-0000-0000-0000AECA0000}"/>
    <cellStyle name="Normal 80 3 2 2" xfId="51832" xr:uid="{00000000-0005-0000-0000-0000AFCA0000}"/>
    <cellStyle name="Normal 80 3 2 2 2" xfId="51833" xr:uid="{00000000-0005-0000-0000-0000B0CA0000}"/>
    <cellStyle name="Normal 80 3 2 2 2 2" xfId="51834" xr:uid="{00000000-0005-0000-0000-0000B1CA0000}"/>
    <cellStyle name="Normal 80 3 2 2 2 2 2" xfId="51835" xr:uid="{00000000-0005-0000-0000-0000B2CA0000}"/>
    <cellStyle name="Normal 80 3 2 2 2 3" xfId="51836" xr:uid="{00000000-0005-0000-0000-0000B3CA0000}"/>
    <cellStyle name="Normal 80 3 2 2 3" xfId="51837" xr:uid="{00000000-0005-0000-0000-0000B4CA0000}"/>
    <cellStyle name="Normal 80 3 2 2 3 2" xfId="51838" xr:uid="{00000000-0005-0000-0000-0000B5CA0000}"/>
    <cellStyle name="Normal 80 3 2 2 3 2 2" xfId="51839" xr:uid="{00000000-0005-0000-0000-0000B6CA0000}"/>
    <cellStyle name="Normal 80 3 2 2 3 3" xfId="51840" xr:uid="{00000000-0005-0000-0000-0000B7CA0000}"/>
    <cellStyle name="Normal 80 3 2 2 4" xfId="51841" xr:uid="{00000000-0005-0000-0000-0000B8CA0000}"/>
    <cellStyle name="Normal 80 3 2 2 4 2" xfId="51842" xr:uid="{00000000-0005-0000-0000-0000B9CA0000}"/>
    <cellStyle name="Normal 80 3 2 2 5" xfId="51843" xr:uid="{00000000-0005-0000-0000-0000BACA0000}"/>
    <cellStyle name="Normal 80 3 2 2_Lcc_inputs" xfId="51844" xr:uid="{00000000-0005-0000-0000-0000BBCA0000}"/>
    <cellStyle name="Normal 80 3 2 3" xfId="51845" xr:uid="{00000000-0005-0000-0000-0000BCCA0000}"/>
    <cellStyle name="Normal 80 3 2 3 2" xfId="51846" xr:uid="{00000000-0005-0000-0000-0000BDCA0000}"/>
    <cellStyle name="Normal 80 3 2 3 2 2" xfId="51847" xr:uid="{00000000-0005-0000-0000-0000BECA0000}"/>
    <cellStyle name="Normal 80 3 2 3 2 3" xfId="51848" xr:uid="{00000000-0005-0000-0000-0000BFCA0000}"/>
    <cellStyle name="Normal 80 3 2 3 3" xfId="51849" xr:uid="{00000000-0005-0000-0000-0000C0CA0000}"/>
    <cellStyle name="Normal 80 3 2 3 4" xfId="51850" xr:uid="{00000000-0005-0000-0000-0000C1CA0000}"/>
    <cellStyle name="Normal 80 3 2 3_Lcc_inputs" xfId="51851" xr:uid="{00000000-0005-0000-0000-0000C2CA0000}"/>
    <cellStyle name="Normal 80 3 2 4" xfId="51852" xr:uid="{00000000-0005-0000-0000-0000C3CA0000}"/>
    <cellStyle name="Normal 80 3 2 4 2" xfId="51853" xr:uid="{00000000-0005-0000-0000-0000C4CA0000}"/>
    <cellStyle name="Normal 80 3 2 4 2 2" xfId="51854" xr:uid="{00000000-0005-0000-0000-0000C5CA0000}"/>
    <cellStyle name="Normal 80 3 2 4 3" xfId="51855" xr:uid="{00000000-0005-0000-0000-0000C6CA0000}"/>
    <cellStyle name="Normal 80 3 2 5" xfId="51856" xr:uid="{00000000-0005-0000-0000-0000C7CA0000}"/>
    <cellStyle name="Normal 80 3 2 5 2" xfId="51857" xr:uid="{00000000-0005-0000-0000-0000C8CA0000}"/>
    <cellStyle name="Normal 80 3 2 6" xfId="51858" xr:uid="{00000000-0005-0000-0000-0000C9CA0000}"/>
    <cellStyle name="Normal 80 3 2 7" xfId="51859" xr:uid="{00000000-0005-0000-0000-0000CACA0000}"/>
    <cellStyle name="Normal 80 3 2 8" xfId="51860" xr:uid="{00000000-0005-0000-0000-0000CBCA0000}"/>
    <cellStyle name="Normal 80 3 2_Lcc_inputs" xfId="51861" xr:uid="{00000000-0005-0000-0000-0000CCCA0000}"/>
    <cellStyle name="Normal 80 3 3" xfId="51862" xr:uid="{00000000-0005-0000-0000-0000CDCA0000}"/>
    <cellStyle name="Normal 80 3 3 2" xfId="51863" xr:uid="{00000000-0005-0000-0000-0000CECA0000}"/>
    <cellStyle name="Normal 80 3 3 2 2" xfId="51864" xr:uid="{00000000-0005-0000-0000-0000CFCA0000}"/>
    <cellStyle name="Normal 80 3 3 2 2 2" xfId="51865" xr:uid="{00000000-0005-0000-0000-0000D0CA0000}"/>
    <cellStyle name="Normal 80 3 3 2 2 3" xfId="51866" xr:uid="{00000000-0005-0000-0000-0000D1CA0000}"/>
    <cellStyle name="Normal 80 3 3 2 3" xfId="51867" xr:uid="{00000000-0005-0000-0000-0000D2CA0000}"/>
    <cellStyle name="Normal 80 3 3 2 4" xfId="51868" xr:uid="{00000000-0005-0000-0000-0000D3CA0000}"/>
    <cellStyle name="Normal 80 3 3 2_Lcc_inputs" xfId="51869" xr:uid="{00000000-0005-0000-0000-0000D4CA0000}"/>
    <cellStyle name="Normal 80 3 3 3" xfId="51870" xr:uid="{00000000-0005-0000-0000-0000D5CA0000}"/>
    <cellStyle name="Normal 80 3 3 3 2" xfId="51871" xr:uid="{00000000-0005-0000-0000-0000D6CA0000}"/>
    <cellStyle name="Normal 80 3 3 3 2 2" xfId="51872" xr:uid="{00000000-0005-0000-0000-0000D7CA0000}"/>
    <cellStyle name="Normal 80 3 3 3 3" xfId="51873" xr:uid="{00000000-0005-0000-0000-0000D8CA0000}"/>
    <cellStyle name="Normal 80 3 3 4" xfId="51874" xr:uid="{00000000-0005-0000-0000-0000D9CA0000}"/>
    <cellStyle name="Normal 80 3 3 4 2" xfId="51875" xr:uid="{00000000-0005-0000-0000-0000DACA0000}"/>
    <cellStyle name="Normal 80 3 3 5" xfId="51876" xr:uid="{00000000-0005-0000-0000-0000DBCA0000}"/>
    <cellStyle name="Normal 80 3 3 6" xfId="51877" xr:uid="{00000000-0005-0000-0000-0000DCCA0000}"/>
    <cellStyle name="Normal 80 3 3 7" xfId="51878" xr:uid="{00000000-0005-0000-0000-0000DDCA0000}"/>
    <cellStyle name="Normal 80 3 3_Lcc_inputs" xfId="51879" xr:uid="{00000000-0005-0000-0000-0000DECA0000}"/>
    <cellStyle name="Normal 80 3 4" xfId="51880" xr:uid="{00000000-0005-0000-0000-0000DFCA0000}"/>
    <cellStyle name="Normal 80 3 4 2" xfId="51881" xr:uid="{00000000-0005-0000-0000-0000E0CA0000}"/>
    <cellStyle name="Normal 80 3 4 2 2" xfId="51882" xr:uid="{00000000-0005-0000-0000-0000E1CA0000}"/>
    <cellStyle name="Normal 80 3 4 2 3" xfId="51883" xr:uid="{00000000-0005-0000-0000-0000E2CA0000}"/>
    <cellStyle name="Normal 80 3 4 3" xfId="51884" xr:uid="{00000000-0005-0000-0000-0000E3CA0000}"/>
    <cellStyle name="Normal 80 3 4 3 2" xfId="51885" xr:uid="{00000000-0005-0000-0000-0000E4CA0000}"/>
    <cellStyle name="Normal 80 3 4 4" xfId="51886" xr:uid="{00000000-0005-0000-0000-0000E5CA0000}"/>
    <cellStyle name="Normal 80 3 4 5" xfId="51887" xr:uid="{00000000-0005-0000-0000-0000E6CA0000}"/>
    <cellStyle name="Normal 80 3 4_Lcc_inputs" xfId="51888" xr:uid="{00000000-0005-0000-0000-0000E7CA0000}"/>
    <cellStyle name="Normal 80 3 5" xfId="51889" xr:uid="{00000000-0005-0000-0000-0000E8CA0000}"/>
    <cellStyle name="Normal 80 3 5 2" xfId="51890" xr:uid="{00000000-0005-0000-0000-0000E9CA0000}"/>
    <cellStyle name="Normal 80 3 5 2 2" xfId="51891" xr:uid="{00000000-0005-0000-0000-0000EACA0000}"/>
    <cellStyle name="Normal 80 3 5 2 3" xfId="51892" xr:uid="{00000000-0005-0000-0000-0000EBCA0000}"/>
    <cellStyle name="Normal 80 3 5 3" xfId="51893" xr:uid="{00000000-0005-0000-0000-0000ECCA0000}"/>
    <cellStyle name="Normal 80 3 5 4" xfId="51894" xr:uid="{00000000-0005-0000-0000-0000EDCA0000}"/>
    <cellStyle name="Normal 80 3 5_Lcc_inputs" xfId="51895" xr:uid="{00000000-0005-0000-0000-0000EECA0000}"/>
    <cellStyle name="Normal 80 3 6" xfId="51896" xr:uid="{00000000-0005-0000-0000-0000EFCA0000}"/>
    <cellStyle name="Normal 80 3 6 2" xfId="51897" xr:uid="{00000000-0005-0000-0000-0000F0CA0000}"/>
    <cellStyle name="Normal 80 3 6 3" xfId="51898" xr:uid="{00000000-0005-0000-0000-0000F1CA0000}"/>
    <cellStyle name="Normal 80 3 7" xfId="51899" xr:uid="{00000000-0005-0000-0000-0000F2CA0000}"/>
    <cellStyle name="Normal 80 3 7 2" xfId="51900" xr:uid="{00000000-0005-0000-0000-0000F3CA0000}"/>
    <cellStyle name="Normal 80 3 8" xfId="51901" xr:uid="{00000000-0005-0000-0000-0000F4CA0000}"/>
    <cellStyle name="Normal 80 3 9" xfId="51902" xr:uid="{00000000-0005-0000-0000-0000F5CA0000}"/>
    <cellStyle name="Normal 80 3_Lcc_inputs" xfId="51903" xr:uid="{00000000-0005-0000-0000-0000F6CA0000}"/>
    <cellStyle name="Normal 80 4" xfId="51904" xr:uid="{00000000-0005-0000-0000-0000F7CA0000}"/>
    <cellStyle name="Normal 80 4 2" xfId="51905" xr:uid="{00000000-0005-0000-0000-0000F8CA0000}"/>
    <cellStyle name="Normal 80 4 2 2" xfId="51906" xr:uid="{00000000-0005-0000-0000-0000F9CA0000}"/>
    <cellStyle name="Normal 80 4 2 2 2" xfId="51907" xr:uid="{00000000-0005-0000-0000-0000FACA0000}"/>
    <cellStyle name="Normal 80 4 2 2 2 2" xfId="51908" xr:uid="{00000000-0005-0000-0000-0000FBCA0000}"/>
    <cellStyle name="Normal 80 4 2 2 2 2 2" xfId="51909" xr:uid="{00000000-0005-0000-0000-0000FCCA0000}"/>
    <cellStyle name="Normal 80 4 2 2 2 3" xfId="51910" xr:uid="{00000000-0005-0000-0000-0000FDCA0000}"/>
    <cellStyle name="Normal 80 4 2 2 3" xfId="51911" xr:uid="{00000000-0005-0000-0000-0000FECA0000}"/>
    <cellStyle name="Normal 80 4 2 2 3 2" xfId="51912" xr:uid="{00000000-0005-0000-0000-0000FFCA0000}"/>
    <cellStyle name="Normal 80 4 2 2 3 2 2" xfId="51913" xr:uid="{00000000-0005-0000-0000-000000CB0000}"/>
    <cellStyle name="Normal 80 4 2 2 3 3" xfId="51914" xr:uid="{00000000-0005-0000-0000-000001CB0000}"/>
    <cellStyle name="Normal 80 4 2 2 4" xfId="51915" xr:uid="{00000000-0005-0000-0000-000002CB0000}"/>
    <cellStyle name="Normal 80 4 2 2 4 2" xfId="51916" xr:uid="{00000000-0005-0000-0000-000003CB0000}"/>
    <cellStyle name="Normal 80 4 2 2 5" xfId="51917" xr:uid="{00000000-0005-0000-0000-000004CB0000}"/>
    <cellStyle name="Normal 80 4 2 2_Lcc_inputs" xfId="51918" xr:uid="{00000000-0005-0000-0000-000005CB0000}"/>
    <cellStyle name="Normal 80 4 2 3" xfId="51919" xr:uid="{00000000-0005-0000-0000-000006CB0000}"/>
    <cellStyle name="Normal 80 4 2 3 2" xfId="51920" xr:uid="{00000000-0005-0000-0000-000007CB0000}"/>
    <cellStyle name="Normal 80 4 2 3 2 2" xfId="51921" xr:uid="{00000000-0005-0000-0000-000008CB0000}"/>
    <cellStyle name="Normal 80 4 2 3 2 3" xfId="51922" xr:uid="{00000000-0005-0000-0000-000009CB0000}"/>
    <cellStyle name="Normal 80 4 2 3 3" xfId="51923" xr:uid="{00000000-0005-0000-0000-00000ACB0000}"/>
    <cellStyle name="Normal 80 4 2 3 4" xfId="51924" xr:uid="{00000000-0005-0000-0000-00000BCB0000}"/>
    <cellStyle name="Normal 80 4 2 3_Lcc_inputs" xfId="51925" xr:uid="{00000000-0005-0000-0000-00000CCB0000}"/>
    <cellStyle name="Normal 80 4 2 4" xfId="51926" xr:uid="{00000000-0005-0000-0000-00000DCB0000}"/>
    <cellStyle name="Normal 80 4 2 4 2" xfId="51927" xr:uid="{00000000-0005-0000-0000-00000ECB0000}"/>
    <cellStyle name="Normal 80 4 2 4 2 2" xfId="51928" xr:uid="{00000000-0005-0000-0000-00000FCB0000}"/>
    <cellStyle name="Normal 80 4 2 4 3" xfId="51929" xr:uid="{00000000-0005-0000-0000-000010CB0000}"/>
    <cellStyle name="Normal 80 4 2 5" xfId="51930" xr:uid="{00000000-0005-0000-0000-000011CB0000}"/>
    <cellStyle name="Normal 80 4 2 5 2" xfId="51931" xr:uid="{00000000-0005-0000-0000-000012CB0000}"/>
    <cellStyle name="Normal 80 4 2 6" xfId="51932" xr:uid="{00000000-0005-0000-0000-000013CB0000}"/>
    <cellStyle name="Normal 80 4 2 7" xfId="51933" xr:uid="{00000000-0005-0000-0000-000014CB0000}"/>
    <cellStyle name="Normal 80 4 2 8" xfId="51934" xr:uid="{00000000-0005-0000-0000-000015CB0000}"/>
    <cellStyle name="Normal 80 4 2_Lcc_inputs" xfId="51935" xr:uid="{00000000-0005-0000-0000-000016CB0000}"/>
    <cellStyle name="Normal 80 4 3" xfId="51936" xr:uid="{00000000-0005-0000-0000-000017CB0000}"/>
    <cellStyle name="Normal 80 4 3 2" xfId="51937" xr:uid="{00000000-0005-0000-0000-000018CB0000}"/>
    <cellStyle name="Normal 80 4 3 2 2" xfId="51938" xr:uid="{00000000-0005-0000-0000-000019CB0000}"/>
    <cellStyle name="Normal 80 4 3 2 2 2" xfId="51939" xr:uid="{00000000-0005-0000-0000-00001ACB0000}"/>
    <cellStyle name="Normal 80 4 3 2 3" xfId="51940" xr:uid="{00000000-0005-0000-0000-00001BCB0000}"/>
    <cellStyle name="Normal 80 4 3 3" xfId="51941" xr:uid="{00000000-0005-0000-0000-00001CCB0000}"/>
    <cellStyle name="Normal 80 4 3 3 2" xfId="51942" xr:uid="{00000000-0005-0000-0000-00001DCB0000}"/>
    <cellStyle name="Normal 80 4 3 3 2 2" xfId="51943" xr:uid="{00000000-0005-0000-0000-00001ECB0000}"/>
    <cellStyle name="Normal 80 4 3 3 3" xfId="51944" xr:uid="{00000000-0005-0000-0000-00001FCB0000}"/>
    <cellStyle name="Normal 80 4 3 4" xfId="51945" xr:uid="{00000000-0005-0000-0000-000020CB0000}"/>
    <cellStyle name="Normal 80 4 3 4 2" xfId="51946" xr:uid="{00000000-0005-0000-0000-000021CB0000}"/>
    <cellStyle name="Normal 80 4 3 5" xfId="51947" xr:uid="{00000000-0005-0000-0000-000022CB0000}"/>
    <cellStyle name="Normal 80 4 3_Lcc_inputs" xfId="51948" xr:uid="{00000000-0005-0000-0000-000023CB0000}"/>
    <cellStyle name="Normal 80 4 4" xfId="51949" xr:uid="{00000000-0005-0000-0000-000024CB0000}"/>
    <cellStyle name="Normal 80 4 4 2" xfId="51950" xr:uid="{00000000-0005-0000-0000-000025CB0000}"/>
    <cellStyle name="Normal 80 4 4 2 2" xfId="51951" xr:uid="{00000000-0005-0000-0000-000026CB0000}"/>
    <cellStyle name="Normal 80 4 4 2 3" xfId="51952" xr:uid="{00000000-0005-0000-0000-000027CB0000}"/>
    <cellStyle name="Normal 80 4 4 3" xfId="51953" xr:uid="{00000000-0005-0000-0000-000028CB0000}"/>
    <cellStyle name="Normal 80 4 4 4" xfId="51954" xr:uid="{00000000-0005-0000-0000-000029CB0000}"/>
    <cellStyle name="Normal 80 4 4_Lcc_inputs" xfId="51955" xr:uid="{00000000-0005-0000-0000-00002ACB0000}"/>
    <cellStyle name="Normal 80 4 5" xfId="51956" xr:uid="{00000000-0005-0000-0000-00002BCB0000}"/>
    <cellStyle name="Normal 80 4 5 2" xfId="51957" xr:uid="{00000000-0005-0000-0000-00002CCB0000}"/>
    <cellStyle name="Normal 80 4 5 2 2" xfId="51958" xr:uid="{00000000-0005-0000-0000-00002DCB0000}"/>
    <cellStyle name="Normal 80 4 5 3" xfId="51959" xr:uid="{00000000-0005-0000-0000-00002ECB0000}"/>
    <cellStyle name="Normal 80 4 6" xfId="51960" xr:uid="{00000000-0005-0000-0000-00002FCB0000}"/>
    <cellStyle name="Normal 80 4 6 2" xfId="51961" xr:uid="{00000000-0005-0000-0000-000030CB0000}"/>
    <cellStyle name="Normal 80 4 7" xfId="51962" xr:uid="{00000000-0005-0000-0000-000031CB0000}"/>
    <cellStyle name="Normal 80 4 8" xfId="51963" xr:uid="{00000000-0005-0000-0000-000032CB0000}"/>
    <cellStyle name="Normal 80 4 9" xfId="51964" xr:uid="{00000000-0005-0000-0000-000033CB0000}"/>
    <cellStyle name="Normal 80 4_Lcc_inputs" xfId="51965" xr:uid="{00000000-0005-0000-0000-000034CB0000}"/>
    <cellStyle name="Normal 80 5" xfId="51966" xr:uid="{00000000-0005-0000-0000-000035CB0000}"/>
    <cellStyle name="Normal 80 5 2" xfId="51967" xr:uid="{00000000-0005-0000-0000-000036CB0000}"/>
    <cellStyle name="Normal 80 5 2 2" xfId="51968" xr:uid="{00000000-0005-0000-0000-000037CB0000}"/>
    <cellStyle name="Normal 80 5 2 2 2" xfId="51969" xr:uid="{00000000-0005-0000-0000-000038CB0000}"/>
    <cellStyle name="Normal 80 5 2 2 2 2" xfId="51970" xr:uid="{00000000-0005-0000-0000-000039CB0000}"/>
    <cellStyle name="Normal 80 5 2 2 2 2 2" xfId="51971" xr:uid="{00000000-0005-0000-0000-00003ACB0000}"/>
    <cellStyle name="Normal 80 5 2 2 2 3" xfId="51972" xr:uid="{00000000-0005-0000-0000-00003BCB0000}"/>
    <cellStyle name="Normal 80 5 2 2 3" xfId="51973" xr:uid="{00000000-0005-0000-0000-00003CCB0000}"/>
    <cellStyle name="Normal 80 5 2 2 3 2" xfId="51974" xr:uid="{00000000-0005-0000-0000-00003DCB0000}"/>
    <cellStyle name="Normal 80 5 2 2 3 2 2" xfId="51975" xr:uid="{00000000-0005-0000-0000-00003ECB0000}"/>
    <cellStyle name="Normal 80 5 2 2 3 3" xfId="51976" xr:uid="{00000000-0005-0000-0000-00003FCB0000}"/>
    <cellStyle name="Normal 80 5 2 2 4" xfId="51977" xr:uid="{00000000-0005-0000-0000-000040CB0000}"/>
    <cellStyle name="Normal 80 5 2 2 4 2" xfId="51978" xr:uid="{00000000-0005-0000-0000-000041CB0000}"/>
    <cellStyle name="Normal 80 5 2 2 5" xfId="51979" xr:uid="{00000000-0005-0000-0000-000042CB0000}"/>
    <cellStyle name="Normal 80 5 2 2_Lcc_inputs" xfId="51980" xr:uid="{00000000-0005-0000-0000-000043CB0000}"/>
    <cellStyle name="Normal 80 5 2 3" xfId="51981" xr:uid="{00000000-0005-0000-0000-000044CB0000}"/>
    <cellStyle name="Normal 80 5 2 3 2" xfId="51982" xr:uid="{00000000-0005-0000-0000-000045CB0000}"/>
    <cellStyle name="Normal 80 5 2 3 2 2" xfId="51983" xr:uid="{00000000-0005-0000-0000-000046CB0000}"/>
    <cellStyle name="Normal 80 5 2 3 2 3" xfId="51984" xr:uid="{00000000-0005-0000-0000-000047CB0000}"/>
    <cellStyle name="Normal 80 5 2 3 3" xfId="51985" xr:uid="{00000000-0005-0000-0000-000048CB0000}"/>
    <cellStyle name="Normal 80 5 2 3 4" xfId="51986" xr:uid="{00000000-0005-0000-0000-000049CB0000}"/>
    <cellStyle name="Normal 80 5 2 3_Lcc_inputs" xfId="51987" xr:uid="{00000000-0005-0000-0000-00004ACB0000}"/>
    <cellStyle name="Normal 80 5 2 4" xfId="51988" xr:uid="{00000000-0005-0000-0000-00004BCB0000}"/>
    <cellStyle name="Normal 80 5 2 4 2" xfId="51989" xr:uid="{00000000-0005-0000-0000-00004CCB0000}"/>
    <cellStyle name="Normal 80 5 2 4 2 2" xfId="51990" xr:uid="{00000000-0005-0000-0000-00004DCB0000}"/>
    <cellStyle name="Normal 80 5 2 4 3" xfId="51991" xr:uid="{00000000-0005-0000-0000-00004ECB0000}"/>
    <cellStyle name="Normal 80 5 2 5" xfId="51992" xr:uid="{00000000-0005-0000-0000-00004FCB0000}"/>
    <cellStyle name="Normal 80 5 2 5 2" xfId="51993" xr:uid="{00000000-0005-0000-0000-000050CB0000}"/>
    <cellStyle name="Normal 80 5 2 6" xfId="51994" xr:uid="{00000000-0005-0000-0000-000051CB0000}"/>
    <cellStyle name="Normal 80 5 2 7" xfId="51995" xr:uid="{00000000-0005-0000-0000-000052CB0000}"/>
    <cellStyle name="Normal 80 5 2 8" xfId="51996" xr:uid="{00000000-0005-0000-0000-000053CB0000}"/>
    <cellStyle name="Normal 80 5 2_Lcc_inputs" xfId="51997" xr:uid="{00000000-0005-0000-0000-000054CB0000}"/>
    <cellStyle name="Normal 80 5 3" xfId="51998" xr:uid="{00000000-0005-0000-0000-000055CB0000}"/>
    <cellStyle name="Normal 80 5 3 2" xfId="51999" xr:uid="{00000000-0005-0000-0000-000056CB0000}"/>
    <cellStyle name="Normal 80 5 3 2 2" xfId="52000" xr:uid="{00000000-0005-0000-0000-000057CB0000}"/>
    <cellStyle name="Normal 80 5 3 2 2 2" xfId="52001" xr:uid="{00000000-0005-0000-0000-000058CB0000}"/>
    <cellStyle name="Normal 80 5 3 2 3" xfId="52002" xr:uid="{00000000-0005-0000-0000-000059CB0000}"/>
    <cellStyle name="Normal 80 5 3 3" xfId="52003" xr:uid="{00000000-0005-0000-0000-00005ACB0000}"/>
    <cellStyle name="Normal 80 5 3 3 2" xfId="52004" xr:uid="{00000000-0005-0000-0000-00005BCB0000}"/>
    <cellStyle name="Normal 80 5 3 3 2 2" xfId="52005" xr:uid="{00000000-0005-0000-0000-00005CCB0000}"/>
    <cellStyle name="Normal 80 5 3 3 3" xfId="52006" xr:uid="{00000000-0005-0000-0000-00005DCB0000}"/>
    <cellStyle name="Normal 80 5 3 4" xfId="52007" xr:uid="{00000000-0005-0000-0000-00005ECB0000}"/>
    <cellStyle name="Normal 80 5 3 4 2" xfId="52008" xr:uid="{00000000-0005-0000-0000-00005FCB0000}"/>
    <cellStyle name="Normal 80 5 3 5" xfId="52009" xr:uid="{00000000-0005-0000-0000-000060CB0000}"/>
    <cellStyle name="Normal 80 5 3_Lcc_inputs" xfId="52010" xr:uid="{00000000-0005-0000-0000-000061CB0000}"/>
    <cellStyle name="Normal 80 5 4" xfId="52011" xr:uid="{00000000-0005-0000-0000-000062CB0000}"/>
    <cellStyle name="Normal 80 5 4 2" xfId="52012" xr:uid="{00000000-0005-0000-0000-000063CB0000}"/>
    <cellStyle name="Normal 80 5 4 2 2" xfId="52013" xr:uid="{00000000-0005-0000-0000-000064CB0000}"/>
    <cellStyle name="Normal 80 5 4 2 3" xfId="52014" xr:uid="{00000000-0005-0000-0000-000065CB0000}"/>
    <cellStyle name="Normal 80 5 4 3" xfId="52015" xr:uid="{00000000-0005-0000-0000-000066CB0000}"/>
    <cellStyle name="Normal 80 5 4 4" xfId="52016" xr:uid="{00000000-0005-0000-0000-000067CB0000}"/>
    <cellStyle name="Normal 80 5 4_Lcc_inputs" xfId="52017" xr:uid="{00000000-0005-0000-0000-000068CB0000}"/>
    <cellStyle name="Normal 80 5 5" xfId="52018" xr:uid="{00000000-0005-0000-0000-000069CB0000}"/>
    <cellStyle name="Normal 80 5 5 2" xfId="52019" xr:uid="{00000000-0005-0000-0000-00006ACB0000}"/>
    <cellStyle name="Normal 80 5 5 2 2" xfId="52020" xr:uid="{00000000-0005-0000-0000-00006BCB0000}"/>
    <cellStyle name="Normal 80 5 5 3" xfId="52021" xr:uid="{00000000-0005-0000-0000-00006CCB0000}"/>
    <cellStyle name="Normal 80 5 6" xfId="52022" xr:uid="{00000000-0005-0000-0000-00006DCB0000}"/>
    <cellStyle name="Normal 80 5 6 2" xfId="52023" xr:uid="{00000000-0005-0000-0000-00006ECB0000}"/>
    <cellStyle name="Normal 80 5 7" xfId="52024" xr:uid="{00000000-0005-0000-0000-00006FCB0000}"/>
    <cellStyle name="Normal 80 5 8" xfId="52025" xr:uid="{00000000-0005-0000-0000-000070CB0000}"/>
    <cellStyle name="Normal 80 5 9" xfId="52026" xr:uid="{00000000-0005-0000-0000-000071CB0000}"/>
    <cellStyle name="Normal 80 5_Lcc_inputs" xfId="52027" xr:uid="{00000000-0005-0000-0000-000072CB0000}"/>
    <cellStyle name="Normal 80 6" xfId="52028" xr:uid="{00000000-0005-0000-0000-000073CB0000}"/>
    <cellStyle name="Normal 80 6 2" xfId="52029" xr:uid="{00000000-0005-0000-0000-000074CB0000}"/>
    <cellStyle name="Normal 80 6 2 2" xfId="52030" xr:uid="{00000000-0005-0000-0000-000075CB0000}"/>
    <cellStyle name="Normal 80 6 2 2 2" xfId="52031" xr:uid="{00000000-0005-0000-0000-000076CB0000}"/>
    <cellStyle name="Normal 80 6 2 2 2 2" xfId="52032" xr:uid="{00000000-0005-0000-0000-000077CB0000}"/>
    <cellStyle name="Normal 80 6 2 2 2 2 2" xfId="52033" xr:uid="{00000000-0005-0000-0000-000078CB0000}"/>
    <cellStyle name="Normal 80 6 2 2 2 3" xfId="52034" xr:uid="{00000000-0005-0000-0000-000079CB0000}"/>
    <cellStyle name="Normal 80 6 2 2 3" xfId="52035" xr:uid="{00000000-0005-0000-0000-00007ACB0000}"/>
    <cellStyle name="Normal 80 6 2 2 3 2" xfId="52036" xr:uid="{00000000-0005-0000-0000-00007BCB0000}"/>
    <cellStyle name="Normal 80 6 2 2 3 2 2" xfId="52037" xr:uid="{00000000-0005-0000-0000-00007CCB0000}"/>
    <cellStyle name="Normal 80 6 2 2 3 3" xfId="52038" xr:uid="{00000000-0005-0000-0000-00007DCB0000}"/>
    <cellStyle name="Normal 80 6 2 2 4" xfId="52039" xr:uid="{00000000-0005-0000-0000-00007ECB0000}"/>
    <cellStyle name="Normal 80 6 2 2 4 2" xfId="52040" xr:uid="{00000000-0005-0000-0000-00007FCB0000}"/>
    <cellStyle name="Normal 80 6 2 2 5" xfId="52041" xr:uid="{00000000-0005-0000-0000-000080CB0000}"/>
    <cellStyle name="Normal 80 6 2 2_Lcc_inputs" xfId="52042" xr:uid="{00000000-0005-0000-0000-000081CB0000}"/>
    <cellStyle name="Normal 80 6 2 3" xfId="52043" xr:uid="{00000000-0005-0000-0000-000082CB0000}"/>
    <cellStyle name="Normal 80 6 2 3 2" xfId="52044" xr:uid="{00000000-0005-0000-0000-000083CB0000}"/>
    <cellStyle name="Normal 80 6 2 3 2 2" xfId="52045" xr:uid="{00000000-0005-0000-0000-000084CB0000}"/>
    <cellStyle name="Normal 80 6 2 3 2 3" xfId="52046" xr:uid="{00000000-0005-0000-0000-000085CB0000}"/>
    <cellStyle name="Normal 80 6 2 3 3" xfId="52047" xr:uid="{00000000-0005-0000-0000-000086CB0000}"/>
    <cellStyle name="Normal 80 6 2 3 4" xfId="52048" xr:uid="{00000000-0005-0000-0000-000087CB0000}"/>
    <cellStyle name="Normal 80 6 2 3_Lcc_inputs" xfId="52049" xr:uid="{00000000-0005-0000-0000-000088CB0000}"/>
    <cellStyle name="Normal 80 6 2 4" xfId="52050" xr:uid="{00000000-0005-0000-0000-000089CB0000}"/>
    <cellStyle name="Normal 80 6 2 4 2" xfId="52051" xr:uid="{00000000-0005-0000-0000-00008ACB0000}"/>
    <cellStyle name="Normal 80 6 2 4 2 2" xfId="52052" xr:uid="{00000000-0005-0000-0000-00008BCB0000}"/>
    <cellStyle name="Normal 80 6 2 4 3" xfId="52053" xr:uid="{00000000-0005-0000-0000-00008CCB0000}"/>
    <cellStyle name="Normal 80 6 2 5" xfId="52054" xr:uid="{00000000-0005-0000-0000-00008DCB0000}"/>
    <cellStyle name="Normal 80 6 2 5 2" xfId="52055" xr:uid="{00000000-0005-0000-0000-00008ECB0000}"/>
    <cellStyle name="Normal 80 6 2 6" xfId="52056" xr:uid="{00000000-0005-0000-0000-00008FCB0000}"/>
    <cellStyle name="Normal 80 6 2 7" xfId="52057" xr:uid="{00000000-0005-0000-0000-000090CB0000}"/>
    <cellStyle name="Normal 80 6 2 8" xfId="52058" xr:uid="{00000000-0005-0000-0000-000091CB0000}"/>
    <cellStyle name="Normal 80 6 2_Lcc_inputs" xfId="52059" xr:uid="{00000000-0005-0000-0000-000092CB0000}"/>
    <cellStyle name="Normal 80 6 3" xfId="52060" xr:uid="{00000000-0005-0000-0000-000093CB0000}"/>
    <cellStyle name="Normal 80 6 3 2" xfId="52061" xr:uid="{00000000-0005-0000-0000-000094CB0000}"/>
    <cellStyle name="Normal 80 6 3 2 2" xfId="52062" xr:uid="{00000000-0005-0000-0000-000095CB0000}"/>
    <cellStyle name="Normal 80 6 3 2 2 2" xfId="52063" xr:uid="{00000000-0005-0000-0000-000096CB0000}"/>
    <cellStyle name="Normal 80 6 3 2 3" xfId="52064" xr:uid="{00000000-0005-0000-0000-000097CB0000}"/>
    <cellStyle name="Normal 80 6 3 3" xfId="52065" xr:uid="{00000000-0005-0000-0000-000098CB0000}"/>
    <cellStyle name="Normal 80 6 3 3 2" xfId="52066" xr:uid="{00000000-0005-0000-0000-000099CB0000}"/>
    <cellStyle name="Normal 80 6 3 3 2 2" xfId="52067" xr:uid="{00000000-0005-0000-0000-00009ACB0000}"/>
    <cellStyle name="Normal 80 6 3 3 3" xfId="52068" xr:uid="{00000000-0005-0000-0000-00009BCB0000}"/>
    <cellStyle name="Normal 80 6 3 4" xfId="52069" xr:uid="{00000000-0005-0000-0000-00009CCB0000}"/>
    <cellStyle name="Normal 80 6 3 4 2" xfId="52070" xr:uid="{00000000-0005-0000-0000-00009DCB0000}"/>
    <cellStyle name="Normal 80 6 3 5" xfId="52071" xr:uid="{00000000-0005-0000-0000-00009ECB0000}"/>
    <cellStyle name="Normal 80 6 3_Lcc_inputs" xfId="52072" xr:uid="{00000000-0005-0000-0000-00009FCB0000}"/>
    <cellStyle name="Normal 80 6 4" xfId="52073" xr:uid="{00000000-0005-0000-0000-0000A0CB0000}"/>
    <cellStyle name="Normal 80 6 4 2" xfId="52074" xr:uid="{00000000-0005-0000-0000-0000A1CB0000}"/>
    <cellStyle name="Normal 80 6 4 2 2" xfId="52075" xr:uid="{00000000-0005-0000-0000-0000A2CB0000}"/>
    <cellStyle name="Normal 80 6 4 2 3" xfId="52076" xr:uid="{00000000-0005-0000-0000-0000A3CB0000}"/>
    <cellStyle name="Normal 80 6 4 3" xfId="52077" xr:uid="{00000000-0005-0000-0000-0000A4CB0000}"/>
    <cellStyle name="Normal 80 6 4 4" xfId="52078" xr:uid="{00000000-0005-0000-0000-0000A5CB0000}"/>
    <cellStyle name="Normal 80 6 4_Lcc_inputs" xfId="52079" xr:uid="{00000000-0005-0000-0000-0000A6CB0000}"/>
    <cellStyle name="Normal 80 6 5" xfId="52080" xr:uid="{00000000-0005-0000-0000-0000A7CB0000}"/>
    <cellStyle name="Normal 80 6 5 2" xfId="52081" xr:uid="{00000000-0005-0000-0000-0000A8CB0000}"/>
    <cellStyle name="Normal 80 6 5 2 2" xfId="52082" xr:uid="{00000000-0005-0000-0000-0000A9CB0000}"/>
    <cellStyle name="Normal 80 6 5 3" xfId="52083" xr:uid="{00000000-0005-0000-0000-0000AACB0000}"/>
    <cellStyle name="Normal 80 6 6" xfId="52084" xr:uid="{00000000-0005-0000-0000-0000ABCB0000}"/>
    <cellStyle name="Normal 80 6 6 2" xfId="52085" xr:uid="{00000000-0005-0000-0000-0000ACCB0000}"/>
    <cellStyle name="Normal 80 6 7" xfId="52086" xr:uid="{00000000-0005-0000-0000-0000ADCB0000}"/>
    <cellStyle name="Normal 80 6 8" xfId="52087" xr:uid="{00000000-0005-0000-0000-0000AECB0000}"/>
    <cellStyle name="Normal 80 6 9" xfId="52088" xr:uid="{00000000-0005-0000-0000-0000AFCB0000}"/>
    <cellStyle name="Normal 80 6_Lcc_inputs" xfId="52089" xr:uid="{00000000-0005-0000-0000-0000B0CB0000}"/>
    <cellStyle name="Normal 80 7" xfId="52090" xr:uid="{00000000-0005-0000-0000-0000B1CB0000}"/>
    <cellStyle name="Normal 80 7 2" xfId="52091" xr:uid="{00000000-0005-0000-0000-0000B2CB0000}"/>
    <cellStyle name="Normal 80 7 2 2" xfId="52092" xr:uid="{00000000-0005-0000-0000-0000B3CB0000}"/>
    <cellStyle name="Normal 80 7 2 2 2" xfId="52093" xr:uid="{00000000-0005-0000-0000-0000B4CB0000}"/>
    <cellStyle name="Normal 80 7 2 2 2 2" xfId="52094" xr:uid="{00000000-0005-0000-0000-0000B5CB0000}"/>
    <cellStyle name="Normal 80 7 2 2 2 2 2" xfId="52095" xr:uid="{00000000-0005-0000-0000-0000B6CB0000}"/>
    <cellStyle name="Normal 80 7 2 2 2 3" xfId="52096" xr:uid="{00000000-0005-0000-0000-0000B7CB0000}"/>
    <cellStyle name="Normal 80 7 2 2 3" xfId="52097" xr:uid="{00000000-0005-0000-0000-0000B8CB0000}"/>
    <cellStyle name="Normal 80 7 2 2 3 2" xfId="52098" xr:uid="{00000000-0005-0000-0000-0000B9CB0000}"/>
    <cellStyle name="Normal 80 7 2 2 3 2 2" xfId="52099" xr:uid="{00000000-0005-0000-0000-0000BACB0000}"/>
    <cellStyle name="Normal 80 7 2 2 3 3" xfId="52100" xr:uid="{00000000-0005-0000-0000-0000BBCB0000}"/>
    <cellStyle name="Normal 80 7 2 2 4" xfId="52101" xr:uid="{00000000-0005-0000-0000-0000BCCB0000}"/>
    <cellStyle name="Normal 80 7 2 2 4 2" xfId="52102" xr:uid="{00000000-0005-0000-0000-0000BDCB0000}"/>
    <cellStyle name="Normal 80 7 2 2 5" xfId="52103" xr:uid="{00000000-0005-0000-0000-0000BECB0000}"/>
    <cellStyle name="Normal 80 7 2 2_Lcc_inputs" xfId="52104" xr:uid="{00000000-0005-0000-0000-0000BFCB0000}"/>
    <cellStyle name="Normal 80 7 2 3" xfId="52105" xr:uid="{00000000-0005-0000-0000-0000C0CB0000}"/>
    <cellStyle name="Normal 80 7 2 3 2" xfId="52106" xr:uid="{00000000-0005-0000-0000-0000C1CB0000}"/>
    <cellStyle name="Normal 80 7 2 3 2 2" xfId="52107" xr:uid="{00000000-0005-0000-0000-0000C2CB0000}"/>
    <cellStyle name="Normal 80 7 2 3 2 3" xfId="52108" xr:uid="{00000000-0005-0000-0000-0000C3CB0000}"/>
    <cellStyle name="Normal 80 7 2 3 3" xfId="52109" xr:uid="{00000000-0005-0000-0000-0000C4CB0000}"/>
    <cellStyle name="Normal 80 7 2 3 4" xfId="52110" xr:uid="{00000000-0005-0000-0000-0000C5CB0000}"/>
    <cellStyle name="Normal 80 7 2 3_Lcc_inputs" xfId="52111" xr:uid="{00000000-0005-0000-0000-0000C6CB0000}"/>
    <cellStyle name="Normal 80 7 2 4" xfId="52112" xr:uid="{00000000-0005-0000-0000-0000C7CB0000}"/>
    <cellStyle name="Normal 80 7 2 4 2" xfId="52113" xr:uid="{00000000-0005-0000-0000-0000C8CB0000}"/>
    <cellStyle name="Normal 80 7 2 4 2 2" xfId="52114" xr:uid="{00000000-0005-0000-0000-0000C9CB0000}"/>
    <cellStyle name="Normal 80 7 2 4 3" xfId="52115" xr:uid="{00000000-0005-0000-0000-0000CACB0000}"/>
    <cellStyle name="Normal 80 7 2 5" xfId="52116" xr:uid="{00000000-0005-0000-0000-0000CBCB0000}"/>
    <cellStyle name="Normal 80 7 2 5 2" xfId="52117" xr:uid="{00000000-0005-0000-0000-0000CCCB0000}"/>
    <cellStyle name="Normal 80 7 2 6" xfId="52118" xr:uid="{00000000-0005-0000-0000-0000CDCB0000}"/>
    <cellStyle name="Normal 80 7 2 7" xfId="52119" xr:uid="{00000000-0005-0000-0000-0000CECB0000}"/>
    <cellStyle name="Normal 80 7 2 8" xfId="52120" xr:uid="{00000000-0005-0000-0000-0000CFCB0000}"/>
    <cellStyle name="Normal 80 7 2_Lcc_inputs" xfId="52121" xr:uid="{00000000-0005-0000-0000-0000D0CB0000}"/>
    <cellStyle name="Normal 80 7 3" xfId="52122" xr:uid="{00000000-0005-0000-0000-0000D1CB0000}"/>
    <cellStyle name="Normal 80 7 3 2" xfId="52123" xr:uid="{00000000-0005-0000-0000-0000D2CB0000}"/>
    <cellStyle name="Normal 80 7 3 2 2" xfId="52124" xr:uid="{00000000-0005-0000-0000-0000D3CB0000}"/>
    <cellStyle name="Normal 80 7 3 2 2 2" xfId="52125" xr:uid="{00000000-0005-0000-0000-0000D4CB0000}"/>
    <cellStyle name="Normal 80 7 3 2 3" xfId="52126" xr:uid="{00000000-0005-0000-0000-0000D5CB0000}"/>
    <cellStyle name="Normal 80 7 3 3" xfId="52127" xr:uid="{00000000-0005-0000-0000-0000D6CB0000}"/>
    <cellStyle name="Normal 80 7 3 3 2" xfId="52128" xr:uid="{00000000-0005-0000-0000-0000D7CB0000}"/>
    <cellStyle name="Normal 80 7 3 3 2 2" xfId="52129" xr:uid="{00000000-0005-0000-0000-0000D8CB0000}"/>
    <cellStyle name="Normal 80 7 3 3 3" xfId="52130" xr:uid="{00000000-0005-0000-0000-0000D9CB0000}"/>
    <cellStyle name="Normal 80 7 3 4" xfId="52131" xr:uid="{00000000-0005-0000-0000-0000DACB0000}"/>
    <cellStyle name="Normal 80 7 3 4 2" xfId="52132" xr:uid="{00000000-0005-0000-0000-0000DBCB0000}"/>
    <cellStyle name="Normal 80 7 3 5" xfId="52133" xr:uid="{00000000-0005-0000-0000-0000DCCB0000}"/>
    <cellStyle name="Normal 80 7 3_Lcc_inputs" xfId="52134" xr:uid="{00000000-0005-0000-0000-0000DDCB0000}"/>
    <cellStyle name="Normal 80 7 4" xfId="52135" xr:uid="{00000000-0005-0000-0000-0000DECB0000}"/>
    <cellStyle name="Normal 80 7 4 2" xfId="52136" xr:uid="{00000000-0005-0000-0000-0000DFCB0000}"/>
    <cellStyle name="Normal 80 7 4 2 2" xfId="52137" xr:uid="{00000000-0005-0000-0000-0000E0CB0000}"/>
    <cellStyle name="Normal 80 7 4 2 3" xfId="52138" xr:uid="{00000000-0005-0000-0000-0000E1CB0000}"/>
    <cellStyle name="Normal 80 7 4 3" xfId="52139" xr:uid="{00000000-0005-0000-0000-0000E2CB0000}"/>
    <cellStyle name="Normal 80 7 4 4" xfId="52140" xr:uid="{00000000-0005-0000-0000-0000E3CB0000}"/>
    <cellStyle name="Normal 80 7 4_Lcc_inputs" xfId="52141" xr:uid="{00000000-0005-0000-0000-0000E4CB0000}"/>
    <cellStyle name="Normal 80 7 5" xfId="52142" xr:uid="{00000000-0005-0000-0000-0000E5CB0000}"/>
    <cellStyle name="Normal 80 7 5 2" xfId="52143" xr:uid="{00000000-0005-0000-0000-0000E6CB0000}"/>
    <cellStyle name="Normal 80 7 5 2 2" xfId="52144" xr:uid="{00000000-0005-0000-0000-0000E7CB0000}"/>
    <cellStyle name="Normal 80 7 5 3" xfId="52145" xr:uid="{00000000-0005-0000-0000-0000E8CB0000}"/>
    <cellStyle name="Normal 80 7 6" xfId="52146" xr:uid="{00000000-0005-0000-0000-0000E9CB0000}"/>
    <cellStyle name="Normal 80 7 6 2" xfId="52147" xr:uid="{00000000-0005-0000-0000-0000EACB0000}"/>
    <cellStyle name="Normal 80 7 7" xfId="52148" xr:uid="{00000000-0005-0000-0000-0000EBCB0000}"/>
    <cellStyle name="Normal 80 7 8" xfId="52149" xr:uid="{00000000-0005-0000-0000-0000ECCB0000}"/>
    <cellStyle name="Normal 80 7 9" xfId="52150" xr:uid="{00000000-0005-0000-0000-0000EDCB0000}"/>
    <cellStyle name="Normal 80 7_Lcc_inputs" xfId="52151" xr:uid="{00000000-0005-0000-0000-0000EECB0000}"/>
    <cellStyle name="Normal 80 8" xfId="52152" xr:uid="{00000000-0005-0000-0000-0000EFCB0000}"/>
    <cellStyle name="Normal 80 8 2" xfId="52153" xr:uid="{00000000-0005-0000-0000-0000F0CB0000}"/>
    <cellStyle name="Normal 80 8 2 2" xfId="52154" xr:uid="{00000000-0005-0000-0000-0000F1CB0000}"/>
    <cellStyle name="Normal 80 8 2 2 2" xfId="52155" xr:uid="{00000000-0005-0000-0000-0000F2CB0000}"/>
    <cellStyle name="Normal 80 8 2 2 2 2" xfId="52156" xr:uid="{00000000-0005-0000-0000-0000F3CB0000}"/>
    <cellStyle name="Normal 80 8 2 2 3" xfId="52157" xr:uid="{00000000-0005-0000-0000-0000F4CB0000}"/>
    <cellStyle name="Normal 80 8 2 3" xfId="52158" xr:uid="{00000000-0005-0000-0000-0000F5CB0000}"/>
    <cellStyle name="Normal 80 8 2 3 2" xfId="52159" xr:uid="{00000000-0005-0000-0000-0000F6CB0000}"/>
    <cellStyle name="Normal 80 8 2 3 2 2" xfId="52160" xr:uid="{00000000-0005-0000-0000-0000F7CB0000}"/>
    <cellStyle name="Normal 80 8 2 3 3" xfId="52161" xr:uid="{00000000-0005-0000-0000-0000F8CB0000}"/>
    <cellStyle name="Normal 80 8 2 4" xfId="52162" xr:uid="{00000000-0005-0000-0000-0000F9CB0000}"/>
    <cellStyle name="Normal 80 8 2 4 2" xfId="52163" xr:uid="{00000000-0005-0000-0000-0000FACB0000}"/>
    <cellStyle name="Normal 80 8 2 5" xfId="52164" xr:uid="{00000000-0005-0000-0000-0000FBCB0000}"/>
    <cellStyle name="Normal 80 8 2_Lcc_inputs" xfId="52165" xr:uid="{00000000-0005-0000-0000-0000FCCB0000}"/>
    <cellStyle name="Normal 80 8 3" xfId="52166" xr:uid="{00000000-0005-0000-0000-0000FDCB0000}"/>
    <cellStyle name="Normal 80 8 3 2" xfId="52167" xr:uid="{00000000-0005-0000-0000-0000FECB0000}"/>
    <cellStyle name="Normal 80 8 3 2 2" xfId="52168" xr:uid="{00000000-0005-0000-0000-0000FFCB0000}"/>
    <cellStyle name="Normal 80 8 3 2 3" xfId="52169" xr:uid="{00000000-0005-0000-0000-000000CC0000}"/>
    <cellStyle name="Normal 80 8 3 3" xfId="52170" xr:uid="{00000000-0005-0000-0000-000001CC0000}"/>
    <cellStyle name="Normal 80 8 3 4" xfId="52171" xr:uid="{00000000-0005-0000-0000-000002CC0000}"/>
    <cellStyle name="Normal 80 8 3_Lcc_inputs" xfId="52172" xr:uid="{00000000-0005-0000-0000-000003CC0000}"/>
    <cellStyle name="Normal 80 8 4" xfId="52173" xr:uid="{00000000-0005-0000-0000-000004CC0000}"/>
    <cellStyle name="Normal 80 8 4 2" xfId="52174" xr:uid="{00000000-0005-0000-0000-000005CC0000}"/>
    <cellStyle name="Normal 80 8 4 2 2" xfId="52175" xr:uid="{00000000-0005-0000-0000-000006CC0000}"/>
    <cellStyle name="Normal 80 8 4 3" xfId="52176" xr:uid="{00000000-0005-0000-0000-000007CC0000}"/>
    <cellStyle name="Normal 80 8 5" xfId="52177" xr:uid="{00000000-0005-0000-0000-000008CC0000}"/>
    <cellStyle name="Normal 80 8 5 2" xfId="52178" xr:uid="{00000000-0005-0000-0000-000009CC0000}"/>
    <cellStyle name="Normal 80 8 6" xfId="52179" xr:uid="{00000000-0005-0000-0000-00000ACC0000}"/>
    <cellStyle name="Normal 80 8 7" xfId="52180" xr:uid="{00000000-0005-0000-0000-00000BCC0000}"/>
    <cellStyle name="Normal 80 8 8" xfId="52181" xr:uid="{00000000-0005-0000-0000-00000CCC0000}"/>
    <cellStyle name="Normal 80 8_Lcc_inputs" xfId="52182" xr:uid="{00000000-0005-0000-0000-00000DCC0000}"/>
    <cellStyle name="Normal 80 9" xfId="52183" xr:uid="{00000000-0005-0000-0000-00000ECC0000}"/>
    <cellStyle name="Normal 80 9 2" xfId="52184" xr:uid="{00000000-0005-0000-0000-00000FCC0000}"/>
    <cellStyle name="Normal 80 9 2 2" xfId="52185" xr:uid="{00000000-0005-0000-0000-000010CC0000}"/>
    <cellStyle name="Normal 80 9 2 2 2" xfId="52186" xr:uid="{00000000-0005-0000-0000-000011CC0000}"/>
    <cellStyle name="Normal 80 9 2 2 2 2" xfId="52187" xr:uid="{00000000-0005-0000-0000-000012CC0000}"/>
    <cellStyle name="Normal 80 9 2 2 3" xfId="52188" xr:uid="{00000000-0005-0000-0000-000013CC0000}"/>
    <cellStyle name="Normal 80 9 2 3" xfId="52189" xr:uid="{00000000-0005-0000-0000-000014CC0000}"/>
    <cellStyle name="Normal 80 9 2 3 2" xfId="52190" xr:uid="{00000000-0005-0000-0000-000015CC0000}"/>
    <cellStyle name="Normal 80 9 2 3 2 2" xfId="52191" xr:uid="{00000000-0005-0000-0000-000016CC0000}"/>
    <cellStyle name="Normal 80 9 2 3 3" xfId="52192" xr:uid="{00000000-0005-0000-0000-000017CC0000}"/>
    <cellStyle name="Normal 80 9 2 4" xfId="52193" xr:uid="{00000000-0005-0000-0000-000018CC0000}"/>
    <cellStyle name="Normal 80 9 2 4 2" xfId="52194" xr:uid="{00000000-0005-0000-0000-000019CC0000}"/>
    <cellStyle name="Normal 80 9 2 5" xfId="52195" xr:uid="{00000000-0005-0000-0000-00001ACC0000}"/>
    <cellStyle name="Normal 80 9 2_Lcc_inputs" xfId="52196" xr:uid="{00000000-0005-0000-0000-00001BCC0000}"/>
    <cellStyle name="Normal 80 9 3" xfId="52197" xr:uid="{00000000-0005-0000-0000-00001CCC0000}"/>
    <cellStyle name="Normal 80 9 3 2" xfId="52198" xr:uid="{00000000-0005-0000-0000-00001DCC0000}"/>
    <cellStyle name="Normal 80 9 3 2 2" xfId="52199" xr:uid="{00000000-0005-0000-0000-00001ECC0000}"/>
    <cellStyle name="Normal 80 9 3 2 3" xfId="52200" xr:uid="{00000000-0005-0000-0000-00001FCC0000}"/>
    <cellStyle name="Normal 80 9 3 3" xfId="52201" xr:uid="{00000000-0005-0000-0000-000020CC0000}"/>
    <cellStyle name="Normal 80 9 3 4" xfId="52202" xr:uid="{00000000-0005-0000-0000-000021CC0000}"/>
    <cellStyle name="Normal 80 9 3_Lcc_inputs" xfId="52203" xr:uid="{00000000-0005-0000-0000-000022CC0000}"/>
    <cellStyle name="Normal 80 9 4" xfId="52204" xr:uid="{00000000-0005-0000-0000-000023CC0000}"/>
    <cellStyle name="Normal 80 9 4 2" xfId="52205" xr:uid="{00000000-0005-0000-0000-000024CC0000}"/>
    <cellStyle name="Normal 80 9 4 2 2" xfId="52206" xr:uid="{00000000-0005-0000-0000-000025CC0000}"/>
    <cellStyle name="Normal 80 9 4 3" xfId="52207" xr:uid="{00000000-0005-0000-0000-000026CC0000}"/>
    <cellStyle name="Normal 80 9 5" xfId="52208" xr:uid="{00000000-0005-0000-0000-000027CC0000}"/>
    <cellStyle name="Normal 80 9 5 2" xfId="52209" xr:uid="{00000000-0005-0000-0000-000028CC0000}"/>
    <cellStyle name="Normal 80 9 6" xfId="52210" xr:uid="{00000000-0005-0000-0000-000029CC0000}"/>
    <cellStyle name="Normal 80 9 7" xfId="52211" xr:uid="{00000000-0005-0000-0000-00002ACC0000}"/>
    <cellStyle name="Normal 80 9 8" xfId="52212" xr:uid="{00000000-0005-0000-0000-00002BCC0000}"/>
    <cellStyle name="Normal 80 9_Lcc_inputs" xfId="52213" xr:uid="{00000000-0005-0000-0000-00002CCC0000}"/>
    <cellStyle name="Normal 80_Lcc_inputs" xfId="52214" xr:uid="{00000000-0005-0000-0000-00002DCC0000}"/>
    <cellStyle name="Normal 81" xfId="52215" xr:uid="{00000000-0005-0000-0000-00002ECC0000}"/>
    <cellStyle name="Normal 81 10" xfId="52216" xr:uid="{00000000-0005-0000-0000-00002FCC0000}"/>
    <cellStyle name="Normal 81 10 2" xfId="52217" xr:uid="{00000000-0005-0000-0000-000030CC0000}"/>
    <cellStyle name="Normal 81 10 2 2" xfId="52218" xr:uid="{00000000-0005-0000-0000-000031CC0000}"/>
    <cellStyle name="Normal 81 10 2 2 2" xfId="52219" xr:uid="{00000000-0005-0000-0000-000032CC0000}"/>
    <cellStyle name="Normal 81 10 2 2 3" xfId="52220" xr:uid="{00000000-0005-0000-0000-000033CC0000}"/>
    <cellStyle name="Normal 81 10 2 3" xfId="52221" xr:uid="{00000000-0005-0000-0000-000034CC0000}"/>
    <cellStyle name="Normal 81 10 2 4" xfId="52222" xr:uid="{00000000-0005-0000-0000-000035CC0000}"/>
    <cellStyle name="Normal 81 10 2_Lcc_inputs" xfId="52223" xr:uid="{00000000-0005-0000-0000-000036CC0000}"/>
    <cellStyle name="Normal 81 10 3" xfId="52224" xr:uid="{00000000-0005-0000-0000-000037CC0000}"/>
    <cellStyle name="Normal 81 10 3 2" xfId="52225" xr:uid="{00000000-0005-0000-0000-000038CC0000}"/>
    <cellStyle name="Normal 81 10 3 2 2" xfId="52226" xr:uid="{00000000-0005-0000-0000-000039CC0000}"/>
    <cellStyle name="Normal 81 10 3 3" xfId="52227" xr:uid="{00000000-0005-0000-0000-00003ACC0000}"/>
    <cellStyle name="Normal 81 10 4" xfId="52228" xr:uid="{00000000-0005-0000-0000-00003BCC0000}"/>
    <cellStyle name="Normal 81 10 4 2" xfId="52229" xr:uid="{00000000-0005-0000-0000-00003CCC0000}"/>
    <cellStyle name="Normal 81 10 5" xfId="52230" xr:uid="{00000000-0005-0000-0000-00003DCC0000}"/>
    <cellStyle name="Normal 81 10 6" xfId="52231" xr:uid="{00000000-0005-0000-0000-00003ECC0000}"/>
    <cellStyle name="Normal 81 10 7" xfId="52232" xr:uid="{00000000-0005-0000-0000-00003FCC0000}"/>
    <cellStyle name="Normal 81 10_Lcc_inputs" xfId="52233" xr:uid="{00000000-0005-0000-0000-000040CC0000}"/>
    <cellStyle name="Normal 81 11" xfId="52234" xr:uid="{00000000-0005-0000-0000-000041CC0000}"/>
    <cellStyle name="Normal 81 11 2" xfId="52235" xr:uid="{00000000-0005-0000-0000-000042CC0000}"/>
    <cellStyle name="Normal 81 11 2 2" xfId="52236" xr:uid="{00000000-0005-0000-0000-000043CC0000}"/>
    <cellStyle name="Normal 81 11 2 3" xfId="52237" xr:uid="{00000000-0005-0000-0000-000044CC0000}"/>
    <cellStyle name="Normal 81 11 3" xfId="52238" xr:uid="{00000000-0005-0000-0000-000045CC0000}"/>
    <cellStyle name="Normal 81 11 3 2" xfId="52239" xr:uid="{00000000-0005-0000-0000-000046CC0000}"/>
    <cellStyle name="Normal 81 11 4" xfId="52240" xr:uid="{00000000-0005-0000-0000-000047CC0000}"/>
    <cellStyle name="Normal 81 11 5" xfId="52241" xr:uid="{00000000-0005-0000-0000-000048CC0000}"/>
    <cellStyle name="Normal 81 11_Lcc_inputs" xfId="52242" xr:uid="{00000000-0005-0000-0000-000049CC0000}"/>
    <cellStyle name="Normal 81 12" xfId="52243" xr:uid="{00000000-0005-0000-0000-00004ACC0000}"/>
    <cellStyle name="Normal 81 12 2" xfId="52244" xr:uid="{00000000-0005-0000-0000-00004BCC0000}"/>
    <cellStyle name="Normal 81 12 2 2" xfId="52245" xr:uid="{00000000-0005-0000-0000-00004CCC0000}"/>
    <cellStyle name="Normal 81 12 2 3" xfId="52246" xr:uid="{00000000-0005-0000-0000-00004DCC0000}"/>
    <cellStyle name="Normal 81 12 3" xfId="52247" xr:uid="{00000000-0005-0000-0000-00004ECC0000}"/>
    <cellStyle name="Normal 81 12 4" xfId="52248" xr:uid="{00000000-0005-0000-0000-00004FCC0000}"/>
    <cellStyle name="Normal 81 12_Lcc_inputs" xfId="52249" xr:uid="{00000000-0005-0000-0000-000050CC0000}"/>
    <cellStyle name="Normal 81 13" xfId="52250" xr:uid="{00000000-0005-0000-0000-000051CC0000}"/>
    <cellStyle name="Normal 81 13 2" xfId="52251" xr:uid="{00000000-0005-0000-0000-000052CC0000}"/>
    <cellStyle name="Normal 81 13 3" xfId="52252" xr:uid="{00000000-0005-0000-0000-000053CC0000}"/>
    <cellStyle name="Normal 81 14" xfId="52253" xr:uid="{00000000-0005-0000-0000-000054CC0000}"/>
    <cellStyle name="Normal 81 14 2" xfId="52254" xr:uid="{00000000-0005-0000-0000-000055CC0000}"/>
    <cellStyle name="Normal 81 15" xfId="52255" xr:uid="{00000000-0005-0000-0000-000056CC0000}"/>
    <cellStyle name="Normal 81 16" xfId="52256" xr:uid="{00000000-0005-0000-0000-000057CC0000}"/>
    <cellStyle name="Normal 81 2" xfId="52257" xr:uid="{00000000-0005-0000-0000-000058CC0000}"/>
    <cellStyle name="Normal 81 2 10" xfId="52258" xr:uid="{00000000-0005-0000-0000-000059CC0000}"/>
    <cellStyle name="Normal 81 2 2" xfId="52259" xr:uid="{00000000-0005-0000-0000-00005ACC0000}"/>
    <cellStyle name="Normal 81 2 2 2" xfId="52260" xr:uid="{00000000-0005-0000-0000-00005BCC0000}"/>
    <cellStyle name="Normal 81 2 2 2 2" xfId="52261" xr:uid="{00000000-0005-0000-0000-00005CCC0000}"/>
    <cellStyle name="Normal 81 2 2 2 2 2" xfId="52262" xr:uid="{00000000-0005-0000-0000-00005DCC0000}"/>
    <cellStyle name="Normal 81 2 2 2 2 2 2" xfId="52263" xr:uid="{00000000-0005-0000-0000-00005ECC0000}"/>
    <cellStyle name="Normal 81 2 2 2 2 3" xfId="52264" xr:uid="{00000000-0005-0000-0000-00005FCC0000}"/>
    <cellStyle name="Normal 81 2 2 2 3" xfId="52265" xr:uid="{00000000-0005-0000-0000-000060CC0000}"/>
    <cellStyle name="Normal 81 2 2 2 3 2" xfId="52266" xr:uid="{00000000-0005-0000-0000-000061CC0000}"/>
    <cellStyle name="Normal 81 2 2 2 3 2 2" xfId="52267" xr:uid="{00000000-0005-0000-0000-000062CC0000}"/>
    <cellStyle name="Normal 81 2 2 2 3 3" xfId="52268" xr:uid="{00000000-0005-0000-0000-000063CC0000}"/>
    <cellStyle name="Normal 81 2 2 2 4" xfId="52269" xr:uid="{00000000-0005-0000-0000-000064CC0000}"/>
    <cellStyle name="Normal 81 2 2 2 4 2" xfId="52270" xr:uid="{00000000-0005-0000-0000-000065CC0000}"/>
    <cellStyle name="Normal 81 2 2 2 5" xfId="52271" xr:uid="{00000000-0005-0000-0000-000066CC0000}"/>
    <cellStyle name="Normal 81 2 2 2_Lcc_inputs" xfId="52272" xr:uid="{00000000-0005-0000-0000-000067CC0000}"/>
    <cellStyle name="Normal 81 2 2 3" xfId="52273" xr:uid="{00000000-0005-0000-0000-000068CC0000}"/>
    <cellStyle name="Normal 81 2 2 3 2" xfId="52274" xr:uid="{00000000-0005-0000-0000-000069CC0000}"/>
    <cellStyle name="Normal 81 2 2 3 2 2" xfId="52275" xr:uid="{00000000-0005-0000-0000-00006ACC0000}"/>
    <cellStyle name="Normal 81 2 2 3 2 3" xfId="52276" xr:uid="{00000000-0005-0000-0000-00006BCC0000}"/>
    <cellStyle name="Normal 81 2 2 3 3" xfId="52277" xr:uid="{00000000-0005-0000-0000-00006CCC0000}"/>
    <cellStyle name="Normal 81 2 2 3 4" xfId="52278" xr:uid="{00000000-0005-0000-0000-00006DCC0000}"/>
    <cellStyle name="Normal 81 2 2 3_Lcc_inputs" xfId="52279" xr:uid="{00000000-0005-0000-0000-00006ECC0000}"/>
    <cellStyle name="Normal 81 2 2 4" xfId="52280" xr:uid="{00000000-0005-0000-0000-00006FCC0000}"/>
    <cellStyle name="Normal 81 2 2 4 2" xfId="52281" xr:uid="{00000000-0005-0000-0000-000070CC0000}"/>
    <cellStyle name="Normal 81 2 2 4 2 2" xfId="52282" xr:uid="{00000000-0005-0000-0000-000071CC0000}"/>
    <cellStyle name="Normal 81 2 2 4 3" xfId="52283" xr:uid="{00000000-0005-0000-0000-000072CC0000}"/>
    <cellStyle name="Normal 81 2 2 5" xfId="52284" xr:uid="{00000000-0005-0000-0000-000073CC0000}"/>
    <cellStyle name="Normal 81 2 2 5 2" xfId="52285" xr:uid="{00000000-0005-0000-0000-000074CC0000}"/>
    <cellStyle name="Normal 81 2 2 6" xfId="52286" xr:uid="{00000000-0005-0000-0000-000075CC0000}"/>
    <cellStyle name="Normal 81 2 2 7" xfId="52287" xr:uid="{00000000-0005-0000-0000-000076CC0000}"/>
    <cellStyle name="Normal 81 2 2 8" xfId="52288" xr:uid="{00000000-0005-0000-0000-000077CC0000}"/>
    <cellStyle name="Normal 81 2 2_Lcc_inputs" xfId="52289" xr:uid="{00000000-0005-0000-0000-000078CC0000}"/>
    <cellStyle name="Normal 81 2 3" xfId="52290" xr:uid="{00000000-0005-0000-0000-000079CC0000}"/>
    <cellStyle name="Normal 81 2 3 2" xfId="52291" xr:uid="{00000000-0005-0000-0000-00007ACC0000}"/>
    <cellStyle name="Normal 81 2 3 2 2" xfId="52292" xr:uid="{00000000-0005-0000-0000-00007BCC0000}"/>
    <cellStyle name="Normal 81 2 3 2 2 2" xfId="52293" xr:uid="{00000000-0005-0000-0000-00007CCC0000}"/>
    <cellStyle name="Normal 81 2 3 2 2 3" xfId="52294" xr:uid="{00000000-0005-0000-0000-00007DCC0000}"/>
    <cellStyle name="Normal 81 2 3 2 3" xfId="52295" xr:uid="{00000000-0005-0000-0000-00007ECC0000}"/>
    <cellStyle name="Normal 81 2 3 2 4" xfId="52296" xr:uid="{00000000-0005-0000-0000-00007FCC0000}"/>
    <cellStyle name="Normal 81 2 3 2_Lcc_inputs" xfId="52297" xr:uid="{00000000-0005-0000-0000-000080CC0000}"/>
    <cellStyle name="Normal 81 2 3 3" xfId="52298" xr:uid="{00000000-0005-0000-0000-000081CC0000}"/>
    <cellStyle name="Normal 81 2 3 3 2" xfId="52299" xr:uid="{00000000-0005-0000-0000-000082CC0000}"/>
    <cellStyle name="Normal 81 2 3 3 2 2" xfId="52300" xr:uid="{00000000-0005-0000-0000-000083CC0000}"/>
    <cellStyle name="Normal 81 2 3 3 3" xfId="52301" xr:uid="{00000000-0005-0000-0000-000084CC0000}"/>
    <cellStyle name="Normal 81 2 3 4" xfId="52302" xr:uid="{00000000-0005-0000-0000-000085CC0000}"/>
    <cellStyle name="Normal 81 2 3 4 2" xfId="52303" xr:uid="{00000000-0005-0000-0000-000086CC0000}"/>
    <cellStyle name="Normal 81 2 3 5" xfId="52304" xr:uid="{00000000-0005-0000-0000-000087CC0000}"/>
    <cellStyle name="Normal 81 2 3 6" xfId="52305" xr:uid="{00000000-0005-0000-0000-000088CC0000}"/>
    <cellStyle name="Normal 81 2 3 7" xfId="52306" xr:uid="{00000000-0005-0000-0000-000089CC0000}"/>
    <cellStyle name="Normal 81 2 3_Lcc_inputs" xfId="52307" xr:uid="{00000000-0005-0000-0000-00008ACC0000}"/>
    <cellStyle name="Normal 81 2 4" xfId="52308" xr:uid="{00000000-0005-0000-0000-00008BCC0000}"/>
    <cellStyle name="Normal 81 2 4 2" xfId="52309" xr:uid="{00000000-0005-0000-0000-00008CCC0000}"/>
    <cellStyle name="Normal 81 2 4 2 2" xfId="52310" xr:uid="{00000000-0005-0000-0000-00008DCC0000}"/>
    <cellStyle name="Normal 81 2 4 2 3" xfId="52311" xr:uid="{00000000-0005-0000-0000-00008ECC0000}"/>
    <cellStyle name="Normal 81 2 4 3" xfId="52312" xr:uid="{00000000-0005-0000-0000-00008FCC0000}"/>
    <cellStyle name="Normal 81 2 4 3 2" xfId="52313" xr:uid="{00000000-0005-0000-0000-000090CC0000}"/>
    <cellStyle name="Normal 81 2 4 4" xfId="52314" xr:uid="{00000000-0005-0000-0000-000091CC0000}"/>
    <cellStyle name="Normal 81 2 4 5" xfId="52315" xr:uid="{00000000-0005-0000-0000-000092CC0000}"/>
    <cellStyle name="Normal 81 2 4_Lcc_inputs" xfId="52316" xr:uid="{00000000-0005-0000-0000-000093CC0000}"/>
    <cellStyle name="Normal 81 2 5" xfId="52317" xr:uid="{00000000-0005-0000-0000-000094CC0000}"/>
    <cellStyle name="Normal 81 2 5 2" xfId="52318" xr:uid="{00000000-0005-0000-0000-000095CC0000}"/>
    <cellStyle name="Normal 81 2 5 2 2" xfId="52319" xr:uid="{00000000-0005-0000-0000-000096CC0000}"/>
    <cellStyle name="Normal 81 2 5 2 3" xfId="52320" xr:uid="{00000000-0005-0000-0000-000097CC0000}"/>
    <cellStyle name="Normal 81 2 5 3" xfId="52321" xr:uid="{00000000-0005-0000-0000-000098CC0000}"/>
    <cellStyle name="Normal 81 2 5 3 2" xfId="52322" xr:uid="{00000000-0005-0000-0000-000099CC0000}"/>
    <cellStyle name="Normal 81 2 5 4" xfId="52323" xr:uid="{00000000-0005-0000-0000-00009ACC0000}"/>
    <cellStyle name="Normal 81 2 5 5" xfId="52324" xr:uid="{00000000-0005-0000-0000-00009BCC0000}"/>
    <cellStyle name="Normal 81 2 5_Lcc_inputs" xfId="52325" xr:uid="{00000000-0005-0000-0000-00009CCC0000}"/>
    <cellStyle name="Normal 81 2 6" xfId="52326" xr:uid="{00000000-0005-0000-0000-00009DCC0000}"/>
    <cellStyle name="Normal 81 2 6 2" xfId="52327" xr:uid="{00000000-0005-0000-0000-00009ECC0000}"/>
    <cellStyle name="Normal 81 2 6 2 2" xfId="52328" xr:uid="{00000000-0005-0000-0000-00009FCC0000}"/>
    <cellStyle name="Normal 81 2 6 3" xfId="52329" xr:uid="{00000000-0005-0000-0000-0000A0CC0000}"/>
    <cellStyle name="Normal 81 2 6 4" xfId="52330" xr:uid="{00000000-0005-0000-0000-0000A1CC0000}"/>
    <cellStyle name="Normal 81 2 6_Lcc_inputs" xfId="52331" xr:uid="{00000000-0005-0000-0000-0000A2CC0000}"/>
    <cellStyle name="Normal 81 2 7" xfId="52332" xr:uid="{00000000-0005-0000-0000-0000A3CC0000}"/>
    <cellStyle name="Normal 81 2 7 2" xfId="52333" xr:uid="{00000000-0005-0000-0000-0000A4CC0000}"/>
    <cellStyle name="Normal 81 2 7 3" xfId="52334" xr:uid="{00000000-0005-0000-0000-0000A5CC0000}"/>
    <cellStyle name="Normal 81 2 8" xfId="52335" xr:uid="{00000000-0005-0000-0000-0000A6CC0000}"/>
    <cellStyle name="Normal 81 2 8 2" xfId="52336" xr:uid="{00000000-0005-0000-0000-0000A7CC0000}"/>
    <cellStyle name="Normal 81 2 9" xfId="52337" xr:uid="{00000000-0005-0000-0000-0000A8CC0000}"/>
    <cellStyle name="Normal 81 2_Lcc_inputs" xfId="52338" xr:uid="{00000000-0005-0000-0000-0000A9CC0000}"/>
    <cellStyle name="Normal 81 3" xfId="52339" xr:uid="{00000000-0005-0000-0000-0000AACC0000}"/>
    <cellStyle name="Normal 81 3 2" xfId="52340" xr:uid="{00000000-0005-0000-0000-0000ABCC0000}"/>
    <cellStyle name="Normal 81 3 2 2" xfId="52341" xr:uid="{00000000-0005-0000-0000-0000ACCC0000}"/>
    <cellStyle name="Normal 81 3 2 2 2" xfId="52342" xr:uid="{00000000-0005-0000-0000-0000ADCC0000}"/>
    <cellStyle name="Normal 81 3 2 2 2 2" xfId="52343" xr:uid="{00000000-0005-0000-0000-0000AECC0000}"/>
    <cellStyle name="Normal 81 3 2 2 2 2 2" xfId="52344" xr:uid="{00000000-0005-0000-0000-0000AFCC0000}"/>
    <cellStyle name="Normal 81 3 2 2 2 3" xfId="52345" xr:uid="{00000000-0005-0000-0000-0000B0CC0000}"/>
    <cellStyle name="Normal 81 3 2 2 3" xfId="52346" xr:uid="{00000000-0005-0000-0000-0000B1CC0000}"/>
    <cellStyle name="Normal 81 3 2 2 3 2" xfId="52347" xr:uid="{00000000-0005-0000-0000-0000B2CC0000}"/>
    <cellStyle name="Normal 81 3 2 2 3 2 2" xfId="52348" xr:uid="{00000000-0005-0000-0000-0000B3CC0000}"/>
    <cellStyle name="Normal 81 3 2 2 3 3" xfId="52349" xr:uid="{00000000-0005-0000-0000-0000B4CC0000}"/>
    <cellStyle name="Normal 81 3 2 2 4" xfId="52350" xr:uid="{00000000-0005-0000-0000-0000B5CC0000}"/>
    <cellStyle name="Normal 81 3 2 2 4 2" xfId="52351" xr:uid="{00000000-0005-0000-0000-0000B6CC0000}"/>
    <cellStyle name="Normal 81 3 2 2 5" xfId="52352" xr:uid="{00000000-0005-0000-0000-0000B7CC0000}"/>
    <cellStyle name="Normal 81 3 2 2_Lcc_inputs" xfId="52353" xr:uid="{00000000-0005-0000-0000-0000B8CC0000}"/>
    <cellStyle name="Normal 81 3 2 3" xfId="52354" xr:uid="{00000000-0005-0000-0000-0000B9CC0000}"/>
    <cellStyle name="Normal 81 3 2 3 2" xfId="52355" xr:uid="{00000000-0005-0000-0000-0000BACC0000}"/>
    <cellStyle name="Normal 81 3 2 3 2 2" xfId="52356" xr:uid="{00000000-0005-0000-0000-0000BBCC0000}"/>
    <cellStyle name="Normal 81 3 2 3 2 3" xfId="52357" xr:uid="{00000000-0005-0000-0000-0000BCCC0000}"/>
    <cellStyle name="Normal 81 3 2 3 3" xfId="52358" xr:uid="{00000000-0005-0000-0000-0000BDCC0000}"/>
    <cellStyle name="Normal 81 3 2 3 4" xfId="52359" xr:uid="{00000000-0005-0000-0000-0000BECC0000}"/>
    <cellStyle name="Normal 81 3 2 3_Lcc_inputs" xfId="52360" xr:uid="{00000000-0005-0000-0000-0000BFCC0000}"/>
    <cellStyle name="Normal 81 3 2 4" xfId="52361" xr:uid="{00000000-0005-0000-0000-0000C0CC0000}"/>
    <cellStyle name="Normal 81 3 2 4 2" xfId="52362" xr:uid="{00000000-0005-0000-0000-0000C1CC0000}"/>
    <cellStyle name="Normal 81 3 2 4 2 2" xfId="52363" xr:uid="{00000000-0005-0000-0000-0000C2CC0000}"/>
    <cellStyle name="Normal 81 3 2 4 3" xfId="52364" xr:uid="{00000000-0005-0000-0000-0000C3CC0000}"/>
    <cellStyle name="Normal 81 3 2 5" xfId="52365" xr:uid="{00000000-0005-0000-0000-0000C4CC0000}"/>
    <cellStyle name="Normal 81 3 2 5 2" xfId="52366" xr:uid="{00000000-0005-0000-0000-0000C5CC0000}"/>
    <cellStyle name="Normal 81 3 2 6" xfId="52367" xr:uid="{00000000-0005-0000-0000-0000C6CC0000}"/>
    <cellStyle name="Normal 81 3 2 7" xfId="52368" xr:uid="{00000000-0005-0000-0000-0000C7CC0000}"/>
    <cellStyle name="Normal 81 3 2 8" xfId="52369" xr:uid="{00000000-0005-0000-0000-0000C8CC0000}"/>
    <cellStyle name="Normal 81 3 2_Lcc_inputs" xfId="52370" xr:uid="{00000000-0005-0000-0000-0000C9CC0000}"/>
    <cellStyle name="Normal 81 3 3" xfId="52371" xr:uid="{00000000-0005-0000-0000-0000CACC0000}"/>
    <cellStyle name="Normal 81 3 3 2" xfId="52372" xr:uid="{00000000-0005-0000-0000-0000CBCC0000}"/>
    <cellStyle name="Normal 81 3 3 2 2" xfId="52373" xr:uid="{00000000-0005-0000-0000-0000CCCC0000}"/>
    <cellStyle name="Normal 81 3 3 2 2 2" xfId="52374" xr:uid="{00000000-0005-0000-0000-0000CDCC0000}"/>
    <cellStyle name="Normal 81 3 3 2 2 3" xfId="52375" xr:uid="{00000000-0005-0000-0000-0000CECC0000}"/>
    <cellStyle name="Normal 81 3 3 2 3" xfId="52376" xr:uid="{00000000-0005-0000-0000-0000CFCC0000}"/>
    <cellStyle name="Normal 81 3 3 2 4" xfId="52377" xr:uid="{00000000-0005-0000-0000-0000D0CC0000}"/>
    <cellStyle name="Normal 81 3 3 2_Lcc_inputs" xfId="52378" xr:uid="{00000000-0005-0000-0000-0000D1CC0000}"/>
    <cellStyle name="Normal 81 3 3 3" xfId="52379" xr:uid="{00000000-0005-0000-0000-0000D2CC0000}"/>
    <cellStyle name="Normal 81 3 3 3 2" xfId="52380" xr:uid="{00000000-0005-0000-0000-0000D3CC0000}"/>
    <cellStyle name="Normal 81 3 3 3 2 2" xfId="52381" xr:uid="{00000000-0005-0000-0000-0000D4CC0000}"/>
    <cellStyle name="Normal 81 3 3 3 3" xfId="52382" xr:uid="{00000000-0005-0000-0000-0000D5CC0000}"/>
    <cellStyle name="Normal 81 3 3 4" xfId="52383" xr:uid="{00000000-0005-0000-0000-0000D6CC0000}"/>
    <cellStyle name="Normal 81 3 3 4 2" xfId="52384" xr:uid="{00000000-0005-0000-0000-0000D7CC0000}"/>
    <cellStyle name="Normal 81 3 3 5" xfId="52385" xr:uid="{00000000-0005-0000-0000-0000D8CC0000}"/>
    <cellStyle name="Normal 81 3 3 6" xfId="52386" xr:uid="{00000000-0005-0000-0000-0000D9CC0000}"/>
    <cellStyle name="Normal 81 3 3 7" xfId="52387" xr:uid="{00000000-0005-0000-0000-0000DACC0000}"/>
    <cellStyle name="Normal 81 3 3_Lcc_inputs" xfId="52388" xr:uid="{00000000-0005-0000-0000-0000DBCC0000}"/>
    <cellStyle name="Normal 81 3 4" xfId="52389" xr:uid="{00000000-0005-0000-0000-0000DCCC0000}"/>
    <cellStyle name="Normal 81 3 4 2" xfId="52390" xr:uid="{00000000-0005-0000-0000-0000DDCC0000}"/>
    <cellStyle name="Normal 81 3 4 2 2" xfId="52391" xr:uid="{00000000-0005-0000-0000-0000DECC0000}"/>
    <cellStyle name="Normal 81 3 4 2 3" xfId="52392" xr:uid="{00000000-0005-0000-0000-0000DFCC0000}"/>
    <cellStyle name="Normal 81 3 4 3" xfId="52393" xr:uid="{00000000-0005-0000-0000-0000E0CC0000}"/>
    <cellStyle name="Normal 81 3 4 3 2" xfId="52394" xr:uid="{00000000-0005-0000-0000-0000E1CC0000}"/>
    <cellStyle name="Normal 81 3 4 4" xfId="52395" xr:uid="{00000000-0005-0000-0000-0000E2CC0000}"/>
    <cellStyle name="Normal 81 3 4 5" xfId="52396" xr:uid="{00000000-0005-0000-0000-0000E3CC0000}"/>
    <cellStyle name="Normal 81 3 4_Lcc_inputs" xfId="52397" xr:uid="{00000000-0005-0000-0000-0000E4CC0000}"/>
    <cellStyle name="Normal 81 3 5" xfId="52398" xr:uid="{00000000-0005-0000-0000-0000E5CC0000}"/>
    <cellStyle name="Normal 81 3 5 2" xfId="52399" xr:uid="{00000000-0005-0000-0000-0000E6CC0000}"/>
    <cellStyle name="Normal 81 3 5 2 2" xfId="52400" xr:uid="{00000000-0005-0000-0000-0000E7CC0000}"/>
    <cellStyle name="Normal 81 3 5 2 3" xfId="52401" xr:uid="{00000000-0005-0000-0000-0000E8CC0000}"/>
    <cellStyle name="Normal 81 3 5 3" xfId="52402" xr:uid="{00000000-0005-0000-0000-0000E9CC0000}"/>
    <cellStyle name="Normal 81 3 5 4" xfId="52403" xr:uid="{00000000-0005-0000-0000-0000EACC0000}"/>
    <cellStyle name="Normal 81 3 5_Lcc_inputs" xfId="52404" xr:uid="{00000000-0005-0000-0000-0000EBCC0000}"/>
    <cellStyle name="Normal 81 3 6" xfId="52405" xr:uid="{00000000-0005-0000-0000-0000ECCC0000}"/>
    <cellStyle name="Normal 81 3 6 2" xfId="52406" xr:uid="{00000000-0005-0000-0000-0000EDCC0000}"/>
    <cellStyle name="Normal 81 3 6 3" xfId="52407" xr:uid="{00000000-0005-0000-0000-0000EECC0000}"/>
    <cellStyle name="Normal 81 3 7" xfId="52408" xr:uid="{00000000-0005-0000-0000-0000EFCC0000}"/>
    <cellStyle name="Normal 81 3 7 2" xfId="52409" xr:uid="{00000000-0005-0000-0000-0000F0CC0000}"/>
    <cellStyle name="Normal 81 3 8" xfId="52410" xr:uid="{00000000-0005-0000-0000-0000F1CC0000}"/>
    <cellStyle name="Normal 81 3 9" xfId="52411" xr:uid="{00000000-0005-0000-0000-0000F2CC0000}"/>
    <cellStyle name="Normal 81 3_Lcc_inputs" xfId="52412" xr:uid="{00000000-0005-0000-0000-0000F3CC0000}"/>
    <cellStyle name="Normal 81 4" xfId="52413" xr:uid="{00000000-0005-0000-0000-0000F4CC0000}"/>
    <cellStyle name="Normal 81 4 2" xfId="52414" xr:uid="{00000000-0005-0000-0000-0000F5CC0000}"/>
    <cellStyle name="Normal 81 4 2 2" xfId="52415" xr:uid="{00000000-0005-0000-0000-0000F6CC0000}"/>
    <cellStyle name="Normal 81 4 2 2 2" xfId="52416" xr:uid="{00000000-0005-0000-0000-0000F7CC0000}"/>
    <cellStyle name="Normal 81 4 2 2 2 2" xfId="52417" xr:uid="{00000000-0005-0000-0000-0000F8CC0000}"/>
    <cellStyle name="Normal 81 4 2 2 2 2 2" xfId="52418" xr:uid="{00000000-0005-0000-0000-0000F9CC0000}"/>
    <cellStyle name="Normal 81 4 2 2 2 3" xfId="52419" xr:uid="{00000000-0005-0000-0000-0000FACC0000}"/>
    <cellStyle name="Normal 81 4 2 2 3" xfId="52420" xr:uid="{00000000-0005-0000-0000-0000FBCC0000}"/>
    <cellStyle name="Normal 81 4 2 2 3 2" xfId="52421" xr:uid="{00000000-0005-0000-0000-0000FCCC0000}"/>
    <cellStyle name="Normal 81 4 2 2 3 2 2" xfId="52422" xr:uid="{00000000-0005-0000-0000-0000FDCC0000}"/>
    <cellStyle name="Normal 81 4 2 2 3 3" xfId="52423" xr:uid="{00000000-0005-0000-0000-0000FECC0000}"/>
    <cellStyle name="Normal 81 4 2 2 4" xfId="52424" xr:uid="{00000000-0005-0000-0000-0000FFCC0000}"/>
    <cellStyle name="Normal 81 4 2 2 4 2" xfId="52425" xr:uid="{00000000-0005-0000-0000-000000CD0000}"/>
    <cellStyle name="Normal 81 4 2 2 5" xfId="52426" xr:uid="{00000000-0005-0000-0000-000001CD0000}"/>
    <cellStyle name="Normal 81 4 2 2_Lcc_inputs" xfId="52427" xr:uid="{00000000-0005-0000-0000-000002CD0000}"/>
    <cellStyle name="Normal 81 4 2 3" xfId="52428" xr:uid="{00000000-0005-0000-0000-000003CD0000}"/>
    <cellStyle name="Normal 81 4 2 3 2" xfId="52429" xr:uid="{00000000-0005-0000-0000-000004CD0000}"/>
    <cellStyle name="Normal 81 4 2 3 2 2" xfId="52430" xr:uid="{00000000-0005-0000-0000-000005CD0000}"/>
    <cellStyle name="Normal 81 4 2 3 2 3" xfId="52431" xr:uid="{00000000-0005-0000-0000-000006CD0000}"/>
    <cellStyle name="Normal 81 4 2 3 3" xfId="52432" xr:uid="{00000000-0005-0000-0000-000007CD0000}"/>
    <cellStyle name="Normal 81 4 2 3 4" xfId="52433" xr:uid="{00000000-0005-0000-0000-000008CD0000}"/>
    <cellStyle name="Normal 81 4 2 3_Lcc_inputs" xfId="52434" xr:uid="{00000000-0005-0000-0000-000009CD0000}"/>
    <cellStyle name="Normal 81 4 2 4" xfId="52435" xr:uid="{00000000-0005-0000-0000-00000ACD0000}"/>
    <cellStyle name="Normal 81 4 2 4 2" xfId="52436" xr:uid="{00000000-0005-0000-0000-00000BCD0000}"/>
    <cellStyle name="Normal 81 4 2 4 2 2" xfId="52437" xr:uid="{00000000-0005-0000-0000-00000CCD0000}"/>
    <cellStyle name="Normal 81 4 2 4 3" xfId="52438" xr:uid="{00000000-0005-0000-0000-00000DCD0000}"/>
    <cellStyle name="Normal 81 4 2 5" xfId="52439" xr:uid="{00000000-0005-0000-0000-00000ECD0000}"/>
    <cellStyle name="Normal 81 4 2 5 2" xfId="52440" xr:uid="{00000000-0005-0000-0000-00000FCD0000}"/>
    <cellStyle name="Normal 81 4 2 6" xfId="52441" xr:uid="{00000000-0005-0000-0000-000010CD0000}"/>
    <cellStyle name="Normal 81 4 2 7" xfId="52442" xr:uid="{00000000-0005-0000-0000-000011CD0000}"/>
    <cellStyle name="Normal 81 4 2 8" xfId="52443" xr:uid="{00000000-0005-0000-0000-000012CD0000}"/>
    <cellStyle name="Normal 81 4 2_Lcc_inputs" xfId="52444" xr:uid="{00000000-0005-0000-0000-000013CD0000}"/>
    <cellStyle name="Normal 81 4 3" xfId="52445" xr:uid="{00000000-0005-0000-0000-000014CD0000}"/>
    <cellStyle name="Normal 81 4 3 2" xfId="52446" xr:uid="{00000000-0005-0000-0000-000015CD0000}"/>
    <cellStyle name="Normal 81 4 3 2 2" xfId="52447" xr:uid="{00000000-0005-0000-0000-000016CD0000}"/>
    <cellStyle name="Normal 81 4 3 2 2 2" xfId="52448" xr:uid="{00000000-0005-0000-0000-000017CD0000}"/>
    <cellStyle name="Normal 81 4 3 2 3" xfId="52449" xr:uid="{00000000-0005-0000-0000-000018CD0000}"/>
    <cellStyle name="Normal 81 4 3 3" xfId="52450" xr:uid="{00000000-0005-0000-0000-000019CD0000}"/>
    <cellStyle name="Normal 81 4 3 3 2" xfId="52451" xr:uid="{00000000-0005-0000-0000-00001ACD0000}"/>
    <cellStyle name="Normal 81 4 3 3 2 2" xfId="52452" xr:uid="{00000000-0005-0000-0000-00001BCD0000}"/>
    <cellStyle name="Normal 81 4 3 3 3" xfId="52453" xr:uid="{00000000-0005-0000-0000-00001CCD0000}"/>
    <cellStyle name="Normal 81 4 3 4" xfId="52454" xr:uid="{00000000-0005-0000-0000-00001DCD0000}"/>
    <cellStyle name="Normal 81 4 3 4 2" xfId="52455" xr:uid="{00000000-0005-0000-0000-00001ECD0000}"/>
    <cellStyle name="Normal 81 4 3 5" xfId="52456" xr:uid="{00000000-0005-0000-0000-00001FCD0000}"/>
    <cellStyle name="Normal 81 4 3_Lcc_inputs" xfId="52457" xr:uid="{00000000-0005-0000-0000-000020CD0000}"/>
    <cellStyle name="Normal 81 4 4" xfId="52458" xr:uid="{00000000-0005-0000-0000-000021CD0000}"/>
    <cellStyle name="Normal 81 4 4 2" xfId="52459" xr:uid="{00000000-0005-0000-0000-000022CD0000}"/>
    <cellStyle name="Normal 81 4 4 2 2" xfId="52460" xr:uid="{00000000-0005-0000-0000-000023CD0000}"/>
    <cellStyle name="Normal 81 4 4 2 3" xfId="52461" xr:uid="{00000000-0005-0000-0000-000024CD0000}"/>
    <cellStyle name="Normal 81 4 4 3" xfId="52462" xr:uid="{00000000-0005-0000-0000-000025CD0000}"/>
    <cellStyle name="Normal 81 4 4 4" xfId="52463" xr:uid="{00000000-0005-0000-0000-000026CD0000}"/>
    <cellStyle name="Normal 81 4 4_Lcc_inputs" xfId="52464" xr:uid="{00000000-0005-0000-0000-000027CD0000}"/>
    <cellStyle name="Normal 81 4 5" xfId="52465" xr:uid="{00000000-0005-0000-0000-000028CD0000}"/>
    <cellStyle name="Normal 81 4 5 2" xfId="52466" xr:uid="{00000000-0005-0000-0000-000029CD0000}"/>
    <cellStyle name="Normal 81 4 5 2 2" xfId="52467" xr:uid="{00000000-0005-0000-0000-00002ACD0000}"/>
    <cellStyle name="Normal 81 4 5 3" xfId="52468" xr:uid="{00000000-0005-0000-0000-00002BCD0000}"/>
    <cellStyle name="Normal 81 4 6" xfId="52469" xr:uid="{00000000-0005-0000-0000-00002CCD0000}"/>
    <cellStyle name="Normal 81 4 6 2" xfId="52470" xr:uid="{00000000-0005-0000-0000-00002DCD0000}"/>
    <cellStyle name="Normal 81 4 7" xfId="52471" xr:uid="{00000000-0005-0000-0000-00002ECD0000}"/>
    <cellStyle name="Normal 81 4 8" xfId="52472" xr:uid="{00000000-0005-0000-0000-00002FCD0000}"/>
    <cellStyle name="Normal 81 4 9" xfId="52473" xr:uid="{00000000-0005-0000-0000-000030CD0000}"/>
    <cellStyle name="Normal 81 4_Lcc_inputs" xfId="52474" xr:uid="{00000000-0005-0000-0000-000031CD0000}"/>
    <cellStyle name="Normal 81 5" xfId="52475" xr:uid="{00000000-0005-0000-0000-000032CD0000}"/>
    <cellStyle name="Normal 81 5 2" xfId="52476" xr:uid="{00000000-0005-0000-0000-000033CD0000}"/>
    <cellStyle name="Normal 81 5 2 2" xfId="52477" xr:uid="{00000000-0005-0000-0000-000034CD0000}"/>
    <cellStyle name="Normal 81 5 2 2 2" xfId="52478" xr:uid="{00000000-0005-0000-0000-000035CD0000}"/>
    <cellStyle name="Normal 81 5 2 2 2 2" xfId="52479" xr:uid="{00000000-0005-0000-0000-000036CD0000}"/>
    <cellStyle name="Normal 81 5 2 2 2 2 2" xfId="52480" xr:uid="{00000000-0005-0000-0000-000037CD0000}"/>
    <cellStyle name="Normal 81 5 2 2 2 3" xfId="52481" xr:uid="{00000000-0005-0000-0000-000038CD0000}"/>
    <cellStyle name="Normal 81 5 2 2 3" xfId="52482" xr:uid="{00000000-0005-0000-0000-000039CD0000}"/>
    <cellStyle name="Normal 81 5 2 2 3 2" xfId="52483" xr:uid="{00000000-0005-0000-0000-00003ACD0000}"/>
    <cellStyle name="Normal 81 5 2 2 3 2 2" xfId="52484" xr:uid="{00000000-0005-0000-0000-00003BCD0000}"/>
    <cellStyle name="Normal 81 5 2 2 3 3" xfId="52485" xr:uid="{00000000-0005-0000-0000-00003CCD0000}"/>
    <cellStyle name="Normal 81 5 2 2 4" xfId="52486" xr:uid="{00000000-0005-0000-0000-00003DCD0000}"/>
    <cellStyle name="Normal 81 5 2 2 4 2" xfId="52487" xr:uid="{00000000-0005-0000-0000-00003ECD0000}"/>
    <cellStyle name="Normal 81 5 2 2 5" xfId="52488" xr:uid="{00000000-0005-0000-0000-00003FCD0000}"/>
    <cellStyle name="Normal 81 5 2 2_Lcc_inputs" xfId="52489" xr:uid="{00000000-0005-0000-0000-000040CD0000}"/>
    <cellStyle name="Normal 81 5 2 3" xfId="52490" xr:uid="{00000000-0005-0000-0000-000041CD0000}"/>
    <cellStyle name="Normal 81 5 2 3 2" xfId="52491" xr:uid="{00000000-0005-0000-0000-000042CD0000}"/>
    <cellStyle name="Normal 81 5 2 3 2 2" xfId="52492" xr:uid="{00000000-0005-0000-0000-000043CD0000}"/>
    <cellStyle name="Normal 81 5 2 3 2 3" xfId="52493" xr:uid="{00000000-0005-0000-0000-000044CD0000}"/>
    <cellStyle name="Normal 81 5 2 3 3" xfId="52494" xr:uid="{00000000-0005-0000-0000-000045CD0000}"/>
    <cellStyle name="Normal 81 5 2 3 4" xfId="52495" xr:uid="{00000000-0005-0000-0000-000046CD0000}"/>
    <cellStyle name="Normal 81 5 2 3_Lcc_inputs" xfId="52496" xr:uid="{00000000-0005-0000-0000-000047CD0000}"/>
    <cellStyle name="Normal 81 5 2 4" xfId="52497" xr:uid="{00000000-0005-0000-0000-000048CD0000}"/>
    <cellStyle name="Normal 81 5 2 4 2" xfId="52498" xr:uid="{00000000-0005-0000-0000-000049CD0000}"/>
    <cellStyle name="Normal 81 5 2 4 2 2" xfId="52499" xr:uid="{00000000-0005-0000-0000-00004ACD0000}"/>
    <cellStyle name="Normal 81 5 2 4 3" xfId="52500" xr:uid="{00000000-0005-0000-0000-00004BCD0000}"/>
    <cellStyle name="Normal 81 5 2 5" xfId="52501" xr:uid="{00000000-0005-0000-0000-00004CCD0000}"/>
    <cellStyle name="Normal 81 5 2 5 2" xfId="52502" xr:uid="{00000000-0005-0000-0000-00004DCD0000}"/>
    <cellStyle name="Normal 81 5 2 6" xfId="52503" xr:uid="{00000000-0005-0000-0000-00004ECD0000}"/>
    <cellStyle name="Normal 81 5 2 7" xfId="52504" xr:uid="{00000000-0005-0000-0000-00004FCD0000}"/>
    <cellStyle name="Normal 81 5 2 8" xfId="52505" xr:uid="{00000000-0005-0000-0000-000050CD0000}"/>
    <cellStyle name="Normal 81 5 2_Lcc_inputs" xfId="52506" xr:uid="{00000000-0005-0000-0000-000051CD0000}"/>
    <cellStyle name="Normal 81 5 3" xfId="52507" xr:uid="{00000000-0005-0000-0000-000052CD0000}"/>
    <cellStyle name="Normal 81 5 3 2" xfId="52508" xr:uid="{00000000-0005-0000-0000-000053CD0000}"/>
    <cellStyle name="Normal 81 5 3 2 2" xfId="52509" xr:uid="{00000000-0005-0000-0000-000054CD0000}"/>
    <cellStyle name="Normal 81 5 3 2 2 2" xfId="52510" xr:uid="{00000000-0005-0000-0000-000055CD0000}"/>
    <cellStyle name="Normal 81 5 3 2 3" xfId="52511" xr:uid="{00000000-0005-0000-0000-000056CD0000}"/>
    <cellStyle name="Normal 81 5 3 3" xfId="52512" xr:uid="{00000000-0005-0000-0000-000057CD0000}"/>
    <cellStyle name="Normal 81 5 3 3 2" xfId="52513" xr:uid="{00000000-0005-0000-0000-000058CD0000}"/>
    <cellStyle name="Normal 81 5 3 3 2 2" xfId="52514" xr:uid="{00000000-0005-0000-0000-000059CD0000}"/>
    <cellStyle name="Normal 81 5 3 3 3" xfId="52515" xr:uid="{00000000-0005-0000-0000-00005ACD0000}"/>
    <cellStyle name="Normal 81 5 3 4" xfId="52516" xr:uid="{00000000-0005-0000-0000-00005BCD0000}"/>
    <cellStyle name="Normal 81 5 3 4 2" xfId="52517" xr:uid="{00000000-0005-0000-0000-00005CCD0000}"/>
    <cellStyle name="Normal 81 5 3 5" xfId="52518" xr:uid="{00000000-0005-0000-0000-00005DCD0000}"/>
    <cellStyle name="Normal 81 5 3_Lcc_inputs" xfId="52519" xr:uid="{00000000-0005-0000-0000-00005ECD0000}"/>
    <cellStyle name="Normal 81 5 4" xfId="52520" xr:uid="{00000000-0005-0000-0000-00005FCD0000}"/>
    <cellStyle name="Normal 81 5 4 2" xfId="52521" xr:uid="{00000000-0005-0000-0000-000060CD0000}"/>
    <cellStyle name="Normal 81 5 4 2 2" xfId="52522" xr:uid="{00000000-0005-0000-0000-000061CD0000}"/>
    <cellStyle name="Normal 81 5 4 2 3" xfId="52523" xr:uid="{00000000-0005-0000-0000-000062CD0000}"/>
    <cellStyle name="Normal 81 5 4 3" xfId="52524" xr:uid="{00000000-0005-0000-0000-000063CD0000}"/>
    <cellStyle name="Normal 81 5 4 4" xfId="52525" xr:uid="{00000000-0005-0000-0000-000064CD0000}"/>
    <cellStyle name="Normal 81 5 4_Lcc_inputs" xfId="52526" xr:uid="{00000000-0005-0000-0000-000065CD0000}"/>
    <cellStyle name="Normal 81 5 5" xfId="52527" xr:uid="{00000000-0005-0000-0000-000066CD0000}"/>
    <cellStyle name="Normal 81 5 5 2" xfId="52528" xr:uid="{00000000-0005-0000-0000-000067CD0000}"/>
    <cellStyle name="Normal 81 5 5 2 2" xfId="52529" xr:uid="{00000000-0005-0000-0000-000068CD0000}"/>
    <cellStyle name="Normal 81 5 5 3" xfId="52530" xr:uid="{00000000-0005-0000-0000-000069CD0000}"/>
    <cellStyle name="Normal 81 5 6" xfId="52531" xr:uid="{00000000-0005-0000-0000-00006ACD0000}"/>
    <cellStyle name="Normal 81 5 6 2" xfId="52532" xr:uid="{00000000-0005-0000-0000-00006BCD0000}"/>
    <cellStyle name="Normal 81 5 7" xfId="52533" xr:uid="{00000000-0005-0000-0000-00006CCD0000}"/>
    <cellStyle name="Normal 81 5 8" xfId="52534" xr:uid="{00000000-0005-0000-0000-00006DCD0000}"/>
    <cellStyle name="Normal 81 5 9" xfId="52535" xr:uid="{00000000-0005-0000-0000-00006ECD0000}"/>
    <cellStyle name="Normal 81 5_Lcc_inputs" xfId="52536" xr:uid="{00000000-0005-0000-0000-00006FCD0000}"/>
    <cellStyle name="Normal 81 6" xfId="52537" xr:uid="{00000000-0005-0000-0000-000070CD0000}"/>
    <cellStyle name="Normal 81 6 2" xfId="52538" xr:uid="{00000000-0005-0000-0000-000071CD0000}"/>
    <cellStyle name="Normal 81 6 2 2" xfId="52539" xr:uid="{00000000-0005-0000-0000-000072CD0000}"/>
    <cellStyle name="Normal 81 6 2 2 2" xfId="52540" xr:uid="{00000000-0005-0000-0000-000073CD0000}"/>
    <cellStyle name="Normal 81 6 2 2 2 2" xfId="52541" xr:uid="{00000000-0005-0000-0000-000074CD0000}"/>
    <cellStyle name="Normal 81 6 2 2 2 2 2" xfId="52542" xr:uid="{00000000-0005-0000-0000-000075CD0000}"/>
    <cellStyle name="Normal 81 6 2 2 2 3" xfId="52543" xr:uid="{00000000-0005-0000-0000-000076CD0000}"/>
    <cellStyle name="Normal 81 6 2 2 3" xfId="52544" xr:uid="{00000000-0005-0000-0000-000077CD0000}"/>
    <cellStyle name="Normal 81 6 2 2 3 2" xfId="52545" xr:uid="{00000000-0005-0000-0000-000078CD0000}"/>
    <cellStyle name="Normal 81 6 2 2 3 2 2" xfId="52546" xr:uid="{00000000-0005-0000-0000-000079CD0000}"/>
    <cellStyle name="Normal 81 6 2 2 3 3" xfId="52547" xr:uid="{00000000-0005-0000-0000-00007ACD0000}"/>
    <cellStyle name="Normal 81 6 2 2 4" xfId="52548" xr:uid="{00000000-0005-0000-0000-00007BCD0000}"/>
    <cellStyle name="Normal 81 6 2 2 4 2" xfId="52549" xr:uid="{00000000-0005-0000-0000-00007CCD0000}"/>
    <cellStyle name="Normal 81 6 2 2 5" xfId="52550" xr:uid="{00000000-0005-0000-0000-00007DCD0000}"/>
    <cellStyle name="Normal 81 6 2 2_Lcc_inputs" xfId="52551" xr:uid="{00000000-0005-0000-0000-00007ECD0000}"/>
    <cellStyle name="Normal 81 6 2 3" xfId="52552" xr:uid="{00000000-0005-0000-0000-00007FCD0000}"/>
    <cellStyle name="Normal 81 6 2 3 2" xfId="52553" xr:uid="{00000000-0005-0000-0000-000080CD0000}"/>
    <cellStyle name="Normal 81 6 2 3 2 2" xfId="52554" xr:uid="{00000000-0005-0000-0000-000081CD0000}"/>
    <cellStyle name="Normal 81 6 2 3 2 3" xfId="52555" xr:uid="{00000000-0005-0000-0000-000082CD0000}"/>
    <cellStyle name="Normal 81 6 2 3 3" xfId="52556" xr:uid="{00000000-0005-0000-0000-000083CD0000}"/>
    <cellStyle name="Normal 81 6 2 3 4" xfId="52557" xr:uid="{00000000-0005-0000-0000-000084CD0000}"/>
    <cellStyle name="Normal 81 6 2 3_Lcc_inputs" xfId="52558" xr:uid="{00000000-0005-0000-0000-000085CD0000}"/>
    <cellStyle name="Normal 81 6 2 4" xfId="52559" xr:uid="{00000000-0005-0000-0000-000086CD0000}"/>
    <cellStyle name="Normal 81 6 2 4 2" xfId="52560" xr:uid="{00000000-0005-0000-0000-000087CD0000}"/>
    <cellStyle name="Normal 81 6 2 4 2 2" xfId="52561" xr:uid="{00000000-0005-0000-0000-000088CD0000}"/>
    <cellStyle name="Normal 81 6 2 4 3" xfId="52562" xr:uid="{00000000-0005-0000-0000-000089CD0000}"/>
    <cellStyle name="Normal 81 6 2 5" xfId="52563" xr:uid="{00000000-0005-0000-0000-00008ACD0000}"/>
    <cellStyle name="Normal 81 6 2 5 2" xfId="52564" xr:uid="{00000000-0005-0000-0000-00008BCD0000}"/>
    <cellStyle name="Normal 81 6 2 6" xfId="52565" xr:uid="{00000000-0005-0000-0000-00008CCD0000}"/>
    <cellStyle name="Normal 81 6 2 7" xfId="52566" xr:uid="{00000000-0005-0000-0000-00008DCD0000}"/>
    <cellStyle name="Normal 81 6 2 8" xfId="52567" xr:uid="{00000000-0005-0000-0000-00008ECD0000}"/>
    <cellStyle name="Normal 81 6 2_Lcc_inputs" xfId="52568" xr:uid="{00000000-0005-0000-0000-00008FCD0000}"/>
    <cellStyle name="Normal 81 6 3" xfId="52569" xr:uid="{00000000-0005-0000-0000-000090CD0000}"/>
    <cellStyle name="Normal 81 6 3 2" xfId="52570" xr:uid="{00000000-0005-0000-0000-000091CD0000}"/>
    <cellStyle name="Normal 81 6 3 2 2" xfId="52571" xr:uid="{00000000-0005-0000-0000-000092CD0000}"/>
    <cellStyle name="Normal 81 6 3 2 2 2" xfId="52572" xr:uid="{00000000-0005-0000-0000-000093CD0000}"/>
    <cellStyle name="Normal 81 6 3 2 3" xfId="52573" xr:uid="{00000000-0005-0000-0000-000094CD0000}"/>
    <cellStyle name="Normal 81 6 3 3" xfId="52574" xr:uid="{00000000-0005-0000-0000-000095CD0000}"/>
    <cellStyle name="Normal 81 6 3 3 2" xfId="52575" xr:uid="{00000000-0005-0000-0000-000096CD0000}"/>
    <cellStyle name="Normal 81 6 3 3 2 2" xfId="52576" xr:uid="{00000000-0005-0000-0000-000097CD0000}"/>
    <cellStyle name="Normal 81 6 3 3 3" xfId="52577" xr:uid="{00000000-0005-0000-0000-000098CD0000}"/>
    <cellStyle name="Normal 81 6 3 4" xfId="52578" xr:uid="{00000000-0005-0000-0000-000099CD0000}"/>
    <cellStyle name="Normal 81 6 3 4 2" xfId="52579" xr:uid="{00000000-0005-0000-0000-00009ACD0000}"/>
    <cellStyle name="Normal 81 6 3 5" xfId="52580" xr:uid="{00000000-0005-0000-0000-00009BCD0000}"/>
    <cellStyle name="Normal 81 6 3_Lcc_inputs" xfId="52581" xr:uid="{00000000-0005-0000-0000-00009CCD0000}"/>
    <cellStyle name="Normal 81 6 4" xfId="52582" xr:uid="{00000000-0005-0000-0000-00009DCD0000}"/>
    <cellStyle name="Normal 81 6 4 2" xfId="52583" xr:uid="{00000000-0005-0000-0000-00009ECD0000}"/>
    <cellStyle name="Normal 81 6 4 2 2" xfId="52584" xr:uid="{00000000-0005-0000-0000-00009FCD0000}"/>
    <cellStyle name="Normal 81 6 4 2 3" xfId="52585" xr:uid="{00000000-0005-0000-0000-0000A0CD0000}"/>
    <cellStyle name="Normal 81 6 4 3" xfId="52586" xr:uid="{00000000-0005-0000-0000-0000A1CD0000}"/>
    <cellStyle name="Normal 81 6 4 4" xfId="52587" xr:uid="{00000000-0005-0000-0000-0000A2CD0000}"/>
    <cellStyle name="Normal 81 6 4_Lcc_inputs" xfId="52588" xr:uid="{00000000-0005-0000-0000-0000A3CD0000}"/>
    <cellStyle name="Normal 81 6 5" xfId="52589" xr:uid="{00000000-0005-0000-0000-0000A4CD0000}"/>
    <cellStyle name="Normal 81 6 5 2" xfId="52590" xr:uid="{00000000-0005-0000-0000-0000A5CD0000}"/>
    <cellStyle name="Normal 81 6 5 2 2" xfId="52591" xr:uid="{00000000-0005-0000-0000-0000A6CD0000}"/>
    <cellStyle name="Normal 81 6 5 3" xfId="52592" xr:uid="{00000000-0005-0000-0000-0000A7CD0000}"/>
    <cellStyle name="Normal 81 6 6" xfId="52593" xr:uid="{00000000-0005-0000-0000-0000A8CD0000}"/>
    <cellStyle name="Normal 81 6 6 2" xfId="52594" xr:uid="{00000000-0005-0000-0000-0000A9CD0000}"/>
    <cellStyle name="Normal 81 6 7" xfId="52595" xr:uid="{00000000-0005-0000-0000-0000AACD0000}"/>
    <cellStyle name="Normal 81 6 8" xfId="52596" xr:uid="{00000000-0005-0000-0000-0000ABCD0000}"/>
    <cellStyle name="Normal 81 6 9" xfId="52597" xr:uid="{00000000-0005-0000-0000-0000ACCD0000}"/>
    <cellStyle name="Normal 81 6_Lcc_inputs" xfId="52598" xr:uid="{00000000-0005-0000-0000-0000ADCD0000}"/>
    <cellStyle name="Normal 81 7" xfId="52599" xr:uid="{00000000-0005-0000-0000-0000AECD0000}"/>
    <cellStyle name="Normal 81 7 2" xfId="52600" xr:uid="{00000000-0005-0000-0000-0000AFCD0000}"/>
    <cellStyle name="Normal 81 7 2 2" xfId="52601" xr:uid="{00000000-0005-0000-0000-0000B0CD0000}"/>
    <cellStyle name="Normal 81 7 2 2 2" xfId="52602" xr:uid="{00000000-0005-0000-0000-0000B1CD0000}"/>
    <cellStyle name="Normal 81 7 2 2 2 2" xfId="52603" xr:uid="{00000000-0005-0000-0000-0000B2CD0000}"/>
    <cellStyle name="Normal 81 7 2 2 2 2 2" xfId="52604" xr:uid="{00000000-0005-0000-0000-0000B3CD0000}"/>
    <cellStyle name="Normal 81 7 2 2 2 3" xfId="52605" xr:uid="{00000000-0005-0000-0000-0000B4CD0000}"/>
    <cellStyle name="Normal 81 7 2 2 3" xfId="52606" xr:uid="{00000000-0005-0000-0000-0000B5CD0000}"/>
    <cellStyle name="Normal 81 7 2 2 3 2" xfId="52607" xr:uid="{00000000-0005-0000-0000-0000B6CD0000}"/>
    <cellStyle name="Normal 81 7 2 2 3 2 2" xfId="52608" xr:uid="{00000000-0005-0000-0000-0000B7CD0000}"/>
    <cellStyle name="Normal 81 7 2 2 3 3" xfId="52609" xr:uid="{00000000-0005-0000-0000-0000B8CD0000}"/>
    <cellStyle name="Normal 81 7 2 2 4" xfId="52610" xr:uid="{00000000-0005-0000-0000-0000B9CD0000}"/>
    <cellStyle name="Normal 81 7 2 2 4 2" xfId="52611" xr:uid="{00000000-0005-0000-0000-0000BACD0000}"/>
    <cellStyle name="Normal 81 7 2 2 5" xfId="52612" xr:uid="{00000000-0005-0000-0000-0000BBCD0000}"/>
    <cellStyle name="Normal 81 7 2 2_Lcc_inputs" xfId="52613" xr:uid="{00000000-0005-0000-0000-0000BCCD0000}"/>
    <cellStyle name="Normal 81 7 2 3" xfId="52614" xr:uid="{00000000-0005-0000-0000-0000BDCD0000}"/>
    <cellStyle name="Normal 81 7 2 3 2" xfId="52615" xr:uid="{00000000-0005-0000-0000-0000BECD0000}"/>
    <cellStyle name="Normal 81 7 2 3 2 2" xfId="52616" xr:uid="{00000000-0005-0000-0000-0000BFCD0000}"/>
    <cellStyle name="Normal 81 7 2 3 2 3" xfId="52617" xr:uid="{00000000-0005-0000-0000-0000C0CD0000}"/>
    <cellStyle name="Normal 81 7 2 3 3" xfId="52618" xr:uid="{00000000-0005-0000-0000-0000C1CD0000}"/>
    <cellStyle name="Normal 81 7 2 3 4" xfId="52619" xr:uid="{00000000-0005-0000-0000-0000C2CD0000}"/>
    <cellStyle name="Normal 81 7 2 3_Lcc_inputs" xfId="52620" xr:uid="{00000000-0005-0000-0000-0000C3CD0000}"/>
    <cellStyle name="Normal 81 7 2 4" xfId="52621" xr:uid="{00000000-0005-0000-0000-0000C4CD0000}"/>
    <cellStyle name="Normal 81 7 2 4 2" xfId="52622" xr:uid="{00000000-0005-0000-0000-0000C5CD0000}"/>
    <cellStyle name="Normal 81 7 2 4 2 2" xfId="52623" xr:uid="{00000000-0005-0000-0000-0000C6CD0000}"/>
    <cellStyle name="Normal 81 7 2 4 3" xfId="52624" xr:uid="{00000000-0005-0000-0000-0000C7CD0000}"/>
    <cellStyle name="Normal 81 7 2 5" xfId="52625" xr:uid="{00000000-0005-0000-0000-0000C8CD0000}"/>
    <cellStyle name="Normal 81 7 2 5 2" xfId="52626" xr:uid="{00000000-0005-0000-0000-0000C9CD0000}"/>
    <cellStyle name="Normal 81 7 2 6" xfId="52627" xr:uid="{00000000-0005-0000-0000-0000CACD0000}"/>
    <cellStyle name="Normal 81 7 2 7" xfId="52628" xr:uid="{00000000-0005-0000-0000-0000CBCD0000}"/>
    <cellStyle name="Normal 81 7 2 8" xfId="52629" xr:uid="{00000000-0005-0000-0000-0000CCCD0000}"/>
    <cellStyle name="Normal 81 7 2_Lcc_inputs" xfId="52630" xr:uid="{00000000-0005-0000-0000-0000CDCD0000}"/>
    <cellStyle name="Normal 81 7 3" xfId="52631" xr:uid="{00000000-0005-0000-0000-0000CECD0000}"/>
    <cellStyle name="Normal 81 7 3 2" xfId="52632" xr:uid="{00000000-0005-0000-0000-0000CFCD0000}"/>
    <cellStyle name="Normal 81 7 3 2 2" xfId="52633" xr:uid="{00000000-0005-0000-0000-0000D0CD0000}"/>
    <cellStyle name="Normal 81 7 3 2 2 2" xfId="52634" xr:uid="{00000000-0005-0000-0000-0000D1CD0000}"/>
    <cellStyle name="Normal 81 7 3 2 3" xfId="52635" xr:uid="{00000000-0005-0000-0000-0000D2CD0000}"/>
    <cellStyle name="Normal 81 7 3 3" xfId="52636" xr:uid="{00000000-0005-0000-0000-0000D3CD0000}"/>
    <cellStyle name="Normal 81 7 3 3 2" xfId="52637" xr:uid="{00000000-0005-0000-0000-0000D4CD0000}"/>
    <cellStyle name="Normal 81 7 3 3 2 2" xfId="52638" xr:uid="{00000000-0005-0000-0000-0000D5CD0000}"/>
    <cellStyle name="Normal 81 7 3 3 3" xfId="52639" xr:uid="{00000000-0005-0000-0000-0000D6CD0000}"/>
    <cellStyle name="Normal 81 7 3 4" xfId="52640" xr:uid="{00000000-0005-0000-0000-0000D7CD0000}"/>
    <cellStyle name="Normal 81 7 3 4 2" xfId="52641" xr:uid="{00000000-0005-0000-0000-0000D8CD0000}"/>
    <cellStyle name="Normal 81 7 3 5" xfId="52642" xr:uid="{00000000-0005-0000-0000-0000D9CD0000}"/>
    <cellStyle name="Normal 81 7 3_Lcc_inputs" xfId="52643" xr:uid="{00000000-0005-0000-0000-0000DACD0000}"/>
    <cellStyle name="Normal 81 7 4" xfId="52644" xr:uid="{00000000-0005-0000-0000-0000DBCD0000}"/>
    <cellStyle name="Normal 81 7 4 2" xfId="52645" xr:uid="{00000000-0005-0000-0000-0000DCCD0000}"/>
    <cellStyle name="Normal 81 7 4 2 2" xfId="52646" xr:uid="{00000000-0005-0000-0000-0000DDCD0000}"/>
    <cellStyle name="Normal 81 7 4 2 3" xfId="52647" xr:uid="{00000000-0005-0000-0000-0000DECD0000}"/>
    <cellStyle name="Normal 81 7 4 3" xfId="52648" xr:uid="{00000000-0005-0000-0000-0000DFCD0000}"/>
    <cellStyle name="Normal 81 7 4 4" xfId="52649" xr:uid="{00000000-0005-0000-0000-0000E0CD0000}"/>
    <cellStyle name="Normal 81 7 4_Lcc_inputs" xfId="52650" xr:uid="{00000000-0005-0000-0000-0000E1CD0000}"/>
    <cellStyle name="Normal 81 7 5" xfId="52651" xr:uid="{00000000-0005-0000-0000-0000E2CD0000}"/>
    <cellStyle name="Normal 81 7 5 2" xfId="52652" xr:uid="{00000000-0005-0000-0000-0000E3CD0000}"/>
    <cellStyle name="Normal 81 7 5 2 2" xfId="52653" xr:uid="{00000000-0005-0000-0000-0000E4CD0000}"/>
    <cellStyle name="Normal 81 7 5 3" xfId="52654" xr:uid="{00000000-0005-0000-0000-0000E5CD0000}"/>
    <cellStyle name="Normal 81 7 6" xfId="52655" xr:uid="{00000000-0005-0000-0000-0000E6CD0000}"/>
    <cellStyle name="Normal 81 7 6 2" xfId="52656" xr:uid="{00000000-0005-0000-0000-0000E7CD0000}"/>
    <cellStyle name="Normal 81 7 7" xfId="52657" xr:uid="{00000000-0005-0000-0000-0000E8CD0000}"/>
    <cellStyle name="Normal 81 7 8" xfId="52658" xr:uid="{00000000-0005-0000-0000-0000E9CD0000}"/>
    <cellStyle name="Normal 81 7 9" xfId="52659" xr:uid="{00000000-0005-0000-0000-0000EACD0000}"/>
    <cellStyle name="Normal 81 7_Lcc_inputs" xfId="52660" xr:uid="{00000000-0005-0000-0000-0000EBCD0000}"/>
    <cellStyle name="Normal 81 8" xfId="52661" xr:uid="{00000000-0005-0000-0000-0000ECCD0000}"/>
    <cellStyle name="Normal 81 8 2" xfId="52662" xr:uid="{00000000-0005-0000-0000-0000EDCD0000}"/>
    <cellStyle name="Normal 81 8 2 2" xfId="52663" xr:uid="{00000000-0005-0000-0000-0000EECD0000}"/>
    <cellStyle name="Normal 81 8 2 2 2" xfId="52664" xr:uid="{00000000-0005-0000-0000-0000EFCD0000}"/>
    <cellStyle name="Normal 81 8 2 2 2 2" xfId="52665" xr:uid="{00000000-0005-0000-0000-0000F0CD0000}"/>
    <cellStyle name="Normal 81 8 2 2 3" xfId="52666" xr:uid="{00000000-0005-0000-0000-0000F1CD0000}"/>
    <cellStyle name="Normal 81 8 2 3" xfId="52667" xr:uid="{00000000-0005-0000-0000-0000F2CD0000}"/>
    <cellStyle name="Normal 81 8 2 3 2" xfId="52668" xr:uid="{00000000-0005-0000-0000-0000F3CD0000}"/>
    <cellStyle name="Normal 81 8 2 3 2 2" xfId="52669" xr:uid="{00000000-0005-0000-0000-0000F4CD0000}"/>
    <cellStyle name="Normal 81 8 2 3 3" xfId="52670" xr:uid="{00000000-0005-0000-0000-0000F5CD0000}"/>
    <cellStyle name="Normal 81 8 2 4" xfId="52671" xr:uid="{00000000-0005-0000-0000-0000F6CD0000}"/>
    <cellStyle name="Normal 81 8 2 4 2" xfId="52672" xr:uid="{00000000-0005-0000-0000-0000F7CD0000}"/>
    <cellStyle name="Normal 81 8 2 5" xfId="52673" xr:uid="{00000000-0005-0000-0000-0000F8CD0000}"/>
    <cellStyle name="Normal 81 8 2_Lcc_inputs" xfId="52674" xr:uid="{00000000-0005-0000-0000-0000F9CD0000}"/>
    <cellStyle name="Normal 81 8 3" xfId="52675" xr:uid="{00000000-0005-0000-0000-0000FACD0000}"/>
    <cellStyle name="Normal 81 8 3 2" xfId="52676" xr:uid="{00000000-0005-0000-0000-0000FBCD0000}"/>
    <cellStyle name="Normal 81 8 3 2 2" xfId="52677" xr:uid="{00000000-0005-0000-0000-0000FCCD0000}"/>
    <cellStyle name="Normal 81 8 3 2 3" xfId="52678" xr:uid="{00000000-0005-0000-0000-0000FDCD0000}"/>
    <cellStyle name="Normal 81 8 3 3" xfId="52679" xr:uid="{00000000-0005-0000-0000-0000FECD0000}"/>
    <cellStyle name="Normal 81 8 3 4" xfId="52680" xr:uid="{00000000-0005-0000-0000-0000FFCD0000}"/>
    <cellStyle name="Normal 81 8 3_Lcc_inputs" xfId="52681" xr:uid="{00000000-0005-0000-0000-000000CE0000}"/>
    <cellStyle name="Normal 81 8 4" xfId="52682" xr:uid="{00000000-0005-0000-0000-000001CE0000}"/>
    <cellStyle name="Normal 81 8 4 2" xfId="52683" xr:uid="{00000000-0005-0000-0000-000002CE0000}"/>
    <cellStyle name="Normal 81 8 4 2 2" xfId="52684" xr:uid="{00000000-0005-0000-0000-000003CE0000}"/>
    <cellStyle name="Normal 81 8 4 3" xfId="52685" xr:uid="{00000000-0005-0000-0000-000004CE0000}"/>
    <cellStyle name="Normal 81 8 5" xfId="52686" xr:uid="{00000000-0005-0000-0000-000005CE0000}"/>
    <cellStyle name="Normal 81 8 5 2" xfId="52687" xr:uid="{00000000-0005-0000-0000-000006CE0000}"/>
    <cellStyle name="Normal 81 8 6" xfId="52688" xr:uid="{00000000-0005-0000-0000-000007CE0000}"/>
    <cellStyle name="Normal 81 8 7" xfId="52689" xr:uid="{00000000-0005-0000-0000-000008CE0000}"/>
    <cellStyle name="Normal 81 8 8" xfId="52690" xr:uid="{00000000-0005-0000-0000-000009CE0000}"/>
    <cellStyle name="Normal 81 8_Lcc_inputs" xfId="52691" xr:uid="{00000000-0005-0000-0000-00000ACE0000}"/>
    <cellStyle name="Normal 81 9" xfId="52692" xr:uid="{00000000-0005-0000-0000-00000BCE0000}"/>
    <cellStyle name="Normal 81 9 2" xfId="52693" xr:uid="{00000000-0005-0000-0000-00000CCE0000}"/>
    <cellStyle name="Normal 81 9 2 2" xfId="52694" xr:uid="{00000000-0005-0000-0000-00000DCE0000}"/>
    <cellStyle name="Normal 81 9 2 2 2" xfId="52695" xr:uid="{00000000-0005-0000-0000-00000ECE0000}"/>
    <cellStyle name="Normal 81 9 2 2 2 2" xfId="52696" xr:uid="{00000000-0005-0000-0000-00000FCE0000}"/>
    <cellStyle name="Normal 81 9 2 2 3" xfId="52697" xr:uid="{00000000-0005-0000-0000-000010CE0000}"/>
    <cellStyle name="Normal 81 9 2 3" xfId="52698" xr:uid="{00000000-0005-0000-0000-000011CE0000}"/>
    <cellStyle name="Normal 81 9 2 3 2" xfId="52699" xr:uid="{00000000-0005-0000-0000-000012CE0000}"/>
    <cellStyle name="Normal 81 9 2 3 2 2" xfId="52700" xr:uid="{00000000-0005-0000-0000-000013CE0000}"/>
    <cellStyle name="Normal 81 9 2 3 3" xfId="52701" xr:uid="{00000000-0005-0000-0000-000014CE0000}"/>
    <cellStyle name="Normal 81 9 2 4" xfId="52702" xr:uid="{00000000-0005-0000-0000-000015CE0000}"/>
    <cellStyle name="Normal 81 9 2 4 2" xfId="52703" xr:uid="{00000000-0005-0000-0000-000016CE0000}"/>
    <cellStyle name="Normal 81 9 2 5" xfId="52704" xr:uid="{00000000-0005-0000-0000-000017CE0000}"/>
    <cellStyle name="Normal 81 9 2_Lcc_inputs" xfId="52705" xr:uid="{00000000-0005-0000-0000-000018CE0000}"/>
    <cellStyle name="Normal 81 9 3" xfId="52706" xr:uid="{00000000-0005-0000-0000-000019CE0000}"/>
    <cellStyle name="Normal 81 9 3 2" xfId="52707" xr:uid="{00000000-0005-0000-0000-00001ACE0000}"/>
    <cellStyle name="Normal 81 9 3 2 2" xfId="52708" xr:uid="{00000000-0005-0000-0000-00001BCE0000}"/>
    <cellStyle name="Normal 81 9 3 2 3" xfId="52709" xr:uid="{00000000-0005-0000-0000-00001CCE0000}"/>
    <cellStyle name="Normal 81 9 3 3" xfId="52710" xr:uid="{00000000-0005-0000-0000-00001DCE0000}"/>
    <cellStyle name="Normal 81 9 3 4" xfId="52711" xr:uid="{00000000-0005-0000-0000-00001ECE0000}"/>
    <cellStyle name="Normal 81 9 3_Lcc_inputs" xfId="52712" xr:uid="{00000000-0005-0000-0000-00001FCE0000}"/>
    <cellStyle name="Normal 81 9 4" xfId="52713" xr:uid="{00000000-0005-0000-0000-000020CE0000}"/>
    <cellStyle name="Normal 81 9 4 2" xfId="52714" xr:uid="{00000000-0005-0000-0000-000021CE0000}"/>
    <cellStyle name="Normal 81 9 4 2 2" xfId="52715" xr:uid="{00000000-0005-0000-0000-000022CE0000}"/>
    <cellStyle name="Normal 81 9 4 3" xfId="52716" xr:uid="{00000000-0005-0000-0000-000023CE0000}"/>
    <cellStyle name="Normal 81 9 5" xfId="52717" xr:uid="{00000000-0005-0000-0000-000024CE0000}"/>
    <cellStyle name="Normal 81 9 5 2" xfId="52718" xr:uid="{00000000-0005-0000-0000-000025CE0000}"/>
    <cellStyle name="Normal 81 9 6" xfId="52719" xr:uid="{00000000-0005-0000-0000-000026CE0000}"/>
    <cellStyle name="Normal 81 9 7" xfId="52720" xr:uid="{00000000-0005-0000-0000-000027CE0000}"/>
    <cellStyle name="Normal 81 9 8" xfId="52721" xr:uid="{00000000-0005-0000-0000-000028CE0000}"/>
    <cellStyle name="Normal 81 9_Lcc_inputs" xfId="52722" xr:uid="{00000000-0005-0000-0000-000029CE0000}"/>
    <cellStyle name="Normal 81_Lcc_inputs" xfId="52723" xr:uid="{00000000-0005-0000-0000-00002ACE0000}"/>
    <cellStyle name="Normal 82" xfId="52724" xr:uid="{00000000-0005-0000-0000-00002BCE0000}"/>
    <cellStyle name="Normal 82 10" xfId="52725" xr:uid="{00000000-0005-0000-0000-00002CCE0000}"/>
    <cellStyle name="Normal 82 10 2" xfId="52726" xr:uid="{00000000-0005-0000-0000-00002DCE0000}"/>
    <cellStyle name="Normal 82 10 2 2" xfId="52727" xr:uid="{00000000-0005-0000-0000-00002ECE0000}"/>
    <cellStyle name="Normal 82 10 2 2 2" xfId="52728" xr:uid="{00000000-0005-0000-0000-00002FCE0000}"/>
    <cellStyle name="Normal 82 10 2 2 3" xfId="52729" xr:uid="{00000000-0005-0000-0000-000030CE0000}"/>
    <cellStyle name="Normal 82 10 2 3" xfId="52730" xr:uid="{00000000-0005-0000-0000-000031CE0000}"/>
    <cellStyle name="Normal 82 10 2 4" xfId="52731" xr:uid="{00000000-0005-0000-0000-000032CE0000}"/>
    <cellStyle name="Normal 82 10 2_Lcc_inputs" xfId="52732" xr:uid="{00000000-0005-0000-0000-000033CE0000}"/>
    <cellStyle name="Normal 82 10 3" xfId="52733" xr:uid="{00000000-0005-0000-0000-000034CE0000}"/>
    <cellStyle name="Normal 82 10 3 2" xfId="52734" xr:uid="{00000000-0005-0000-0000-000035CE0000}"/>
    <cellStyle name="Normal 82 10 3 2 2" xfId="52735" xr:uid="{00000000-0005-0000-0000-000036CE0000}"/>
    <cellStyle name="Normal 82 10 3 3" xfId="52736" xr:uid="{00000000-0005-0000-0000-000037CE0000}"/>
    <cellStyle name="Normal 82 10 4" xfId="52737" xr:uid="{00000000-0005-0000-0000-000038CE0000}"/>
    <cellStyle name="Normal 82 10 4 2" xfId="52738" xr:uid="{00000000-0005-0000-0000-000039CE0000}"/>
    <cellStyle name="Normal 82 10 5" xfId="52739" xr:uid="{00000000-0005-0000-0000-00003ACE0000}"/>
    <cellStyle name="Normal 82 10 6" xfId="52740" xr:uid="{00000000-0005-0000-0000-00003BCE0000}"/>
    <cellStyle name="Normal 82 10 7" xfId="52741" xr:uid="{00000000-0005-0000-0000-00003CCE0000}"/>
    <cellStyle name="Normal 82 10_Lcc_inputs" xfId="52742" xr:uid="{00000000-0005-0000-0000-00003DCE0000}"/>
    <cellStyle name="Normal 82 11" xfId="52743" xr:uid="{00000000-0005-0000-0000-00003ECE0000}"/>
    <cellStyle name="Normal 82 11 2" xfId="52744" xr:uid="{00000000-0005-0000-0000-00003FCE0000}"/>
    <cellStyle name="Normal 82 11 2 2" xfId="52745" xr:uid="{00000000-0005-0000-0000-000040CE0000}"/>
    <cellStyle name="Normal 82 11 2 3" xfId="52746" xr:uid="{00000000-0005-0000-0000-000041CE0000}"/>
    <cellStyle name="Normal 82 11 3" xfId="52747" xr:uid="{00000000-0005-0000-0000-000042CE0000}"/>
    <cellStyle name="Normal 82 11 3 2" xfId="52748" xr:uid="{00000000-0005-0000-0000-000043CE0000}"/>
    <cellStyle name="Normal 82 11 4" xfId="52749" xr:uid="{00000000-0005-0000-0000-000044CE0000}"/>
    <cellStyle name="Normal 82 11 5" xfId="52750" xr:uid="{00000000-0005-0000-0000-000045CE0000}"/>
    <cellStyle name="Normal 82 11_Lcc_inputs" xfId="52751" xr:uid="{00000000-0005-0000-0000-000046CE0000}"/>
    <cellStyle name="Normal 82 12" xfId="52752" xr:uid="{00000000-0005-0000-0000-000047CE0000}"/>
    <cellStyle name="Normal 82 12 2" xfId="52753" xr:uid="{00000000-0005-0000-0000-000048CE0000}"/>
    <cellStyle name="Normal 82 12 2 2" xfId="52754" xr:uid="{00000000-0005-0000-0000-000049CE0000}"/>
    <cellStyle name="Normal 82 12 2 3" xfId="52755" xr:uid="{00000000-0005-0000-0000-00004ACE0000}"/>
    <cellStyle name="Normal 82 12 3" xfId="52756" xr:uid="{00000000-0005-0000-0000-00004BCE0000}"/>
    <cellStyle name="Normal 82 12 4" xfId="52757" xr:uid="{00000000-0005-0000-0000-00004CCE0000}"/>
    <cellStyle name="Normal 82 12_Lcc_inputs" xfId="52758" xr:uid="{00000000-0005-0000-0000-00004DCE0000}"/>
    <cellStyle name="Normal 82 13" xfId="52759" xr:uid="{00000000-0005-0000-0000-00004ECE0000}"/>
    <cellStyle name="Normal 82 13 2" xfId="52760" xr:uid="{00000000-0005-0000-0000-00004FCE0000}"/>
    <cellStyle name="Normal 82 13 3" xfId="52761" xr:uid="{00000000-0005-0000-0000-000050CE0000}"/>
    <cellStyle name="Normal 82 14" xfId="52762" xr:uid="{00000000-0005-0000-0000-000051CE0000}"/>
    <cellStyle name="Normal 82 14 2" xfId="52763" xr:uid="{00000000-0005-0000-0000-000052CE0000}"/>
    <cellStyle name="Normal 82 15" xfId="52764" xr:uid="{00000000-0005-0000-0000-000053CE0000}"/>
    <cellStyle name="Normal 82 16" xfId="52765" xr:uid="{00000000-0005-0000-0000-000054CE0000}"/>
    <cellStyle name="Normal 82 2" xfId="52766" xr:uid="{00000000-0005-0000-0000-000055CE0000}"/>
    <cellStyle name="Normal 82 2 10" xfId="52767" xr:uid="{00000000-0005-0000-0000-000056CE0000}"/>
    <cellStyle name="Normal 82 2 2" xfId="52768" xr:uid="{00000000-0005-0000-0000-000057CE0000}"/>
    <cellStyle name="Normal 82 2 2 2" xfId="52769" xr:uid="{00000000-0005-0000-0000-000058CE0000}"/>
    <cellStyle name="Normal 82 2 2 2 2" xfId="52770" xr:uid="{00000000-0005-0000-0000-000059CE0000}"/>
    <cellStyle name="Normal 82 2 2 2 2 2" xfId="52771" xr:uid="{00000000-0005-0000-0000-00005ACE0000}"/>
    <cellStyle name="Normal 82 2 2 2 2 2 2" xfId="52772" xr:uid="{00000000-0005-0000-0000-00005BCE0000}"/>
    <cellStyle name="Normal 82 2 2 2 2 3" xfId="52773" xr:uid="{00000000-0005-0000-0000-00005CCE0000}"/>
    <cellStyle name="Normal 82 2 2 2 3" xfId="52774" xr:uid="{00000000-0005-0000-0000-00005DCE0000}"/>
    <cellStyle name="Normal 82 2 2 2 3 2" xfId="52775" xr:uid="{00000000-0005-0000-0000-00005ECE0000}"/>
    <cellStyle name="Normal 82 2 2 2 3 2 2" xfId="52776" xr:uid="{00000000-0005-0000-0000-00005FCE0000}"/>
    <cellStyle name="Normal 82 2 2 2 3 3" xfId="52777" xr:uid="{00000000-0005-0000-0000-000060CE0000}"/>
    <cellStyle name="Normal 82 2 2 2 4" xfId="52778" xr:uid="{00000000-0005-0000-0000-000061CE0000}"/>
    <cellStyle name="Normal 82 2 2 2 4 2" xfId="52779" xr:uid="{00000000-0005-0000-0000-000062CE0000}"/>
    <cellStyle name="Normal 82 2 2 2 5" xfId="52780" xr:uid="{00000000-0005-0000-0000-000063CE0000}"/>
    <cellStyle name="Normal 82 2 2 2_Lcc_inputs" xfId="52781" xr:uid="{00000000-0005-0000-0000-000064CE0000}"/>
    <cellStyle name="Normal 82 2 2 3" xfId="52782" xr:uid="{00000000-0005-0000-0000-000065CE0000}"/>
    <cellStyle name="Normal 82 2 2 3 2" xfId="52783" xr:uid="{00000000-0005-0000-0000-000066CE0000}"/>
    <cellStyle name="Normal 82 2 2 3 2 2" xfId="52784" xr:uid="{00000000-0005-0000-0000-000067CE0000}"/>
    <cellStyle name="Normal 82 2 2 3 2 3" xfId="52785" xr:uid="{00000000-0005-0000-0000-000068CE0000}"/>
    <cellStyle name="Normal 82 2 2 3 3" xfId="52786" xr:uid="{00000000-0005-0000-0000-000069CE0000}"/>
    <cellStyle name="Normal 82 2 2 3 4" xfId="52787" xr:uid="{00000000-0005-0000-0000-00006ACE0000}"/>
    <cellStyle name="Normal 82 2 2 3_Lcc_inputs" xfId="52788" xr:uid="{00000000-0005-0000-0000-00006BCE0000}"/>
    <cellStyle name="Normal 82 2 2 4" xfId="52789" xr:uid="{00000000-0005-0000-0000-00006CCE0000}"/>
    <cellStyle name="Normal 82 2 2 4 2" xfId="52790" xr:uid="{00000000-0005-0000-0000-00006DCE0000}"/>
    <cellStyle name="Normal 82 2 2 4 2 2" xfId="52791" xr:uid="{00000000-0005-0000-0000-00006ECE0000}"/>
    <cellStyle name="Normal 82 2 2 4 3" xfId="52792" xr:uid="{00000000-0005-0000-0000-00006FCE0000}"/>
    <cellStyle name="Normal 82 2 2 5" xfId="52793" xr:uid="{00000000-0005-0000-0000-000070CE0000}"/>
    <cellStyle name="Normal 82 2 2 5 2" xfId="52794" xr:uid="{00000000-0005-0000-0000-000071CE0000}"/>
    <cellStyle name="Normal 82 2 2 6" xfId="52795" xr:uid="{00000000-0005-0000-0000-000072CE0000}"/>
    <cellStyle name="Normal 82 2 2 7" xfId="52796" xr:uid="{00000000-0005-0000-0000-000073CE0000}"/>
    <cellStyle name="Normal 82 2 2 8" xfId="52797" xr:uid="{00000000-0005-0000-0000-000074CE0000}"/>
    <cellStyle name="Normal 82 2 2_Lcc_inputs" xfId="52798" xr:uid="{00000000-0005-0000-0000-000075CE0000}"/>
    <cellStyle name="Normal 82 2 3" xfId="52799" xr:uid="{00000000-0005-0000-0000-000076CE0000}"/>
    <cellStyle name="Normal 82 2 3 2" xfId="52800" xr:uid="{00000000-0005-0000-0000-000077CE0000}"/>
    <cellStyle name="Normal 82 2 3 2 2" xfId="52801" xr:uid="{00000000-0005-0000-0000-000078CE0000}"/>
    <cellStyle name="Normal 82 2 3 2 2 2" xfId="52802" xr:uid="{00000000-0005-0000-0000-000079CE0000}"/>
    <cellStyle name="Normal 82 2 3 2 2 3" xfId="52803" xr:uid="{00000000-0005-0000-0000-00007ACE0000}"/>
    <cellStyle name="Normal 82 2 3 2 3" xfId="52804" xr:uid="{00000000-0005-0000-0000-00007BCE0000}"/>
    <cellStyle name="Normal 82 2 3 2 4" xfId="52805" xr:uid="{00000000-0005-0000-0000-00007CCE0000}"/>
    <cellStyle name="Normal 82 2 3 2_Lcc_inputs" xfId="52806" xr:uid="{00000000-0005-0000-0000-00007DCE0000}"/>
    <cellStyle name="Normal 82 2 3 3" xfId="52807" xr:uid="{00000000-0005-0000-0000-00007ECE0000}"/>
    <cellStyle name="Normal 82 2 3 3 2" xfId="52808" xr:uid="{00000000-0005-0000-0000-00007FCE0000}"/>
    <cellStyle name="Normal 82 2 3 3 2 2" xfId="52809" xr:uid="{00000000-0005-0000-0000-000080CE0000}"/>
    <cellStyle name="Normal 82 2 3 3 3" xfId="52810" xr:uid="{00000000-0005-0000-0000-000081CE0000}"/>
    <cellStyle name="Normal 82 2 3 4" xfId="52811" xr:uid="{00000000-0005-0000-0000-000082CE0000}"/>
    <cellStyle name="Normal 82 2 3 4 2" xfId="52812" xr:uid="{00000000-0005-0000-0000-000083CE0000}"/>
    <cellStyle name="Normal 82 2 3 5" xfId="52813" xr:uid="{00000000-0005-0000-0000-000084CE0000}"/>
    <cellStyle name="Normal 82 2 3 6" xfId="52814" xr:uid="{00000000-0005-0000-0000-000085CE0000}"/>
    <cellStyle name="Normal 82 2 3 7" xfId="52815" xr:uid="{00000000-0005-0000-0000-000086CE0000}"/>
    <cellStyle name="Normal 82 2 3_Lcc_inputs" xfId="52816" xr:uid="{00000000-0005-0000-0000-000087CE0000}"/>
    <cellStyle name="Normal 82 2 4" xfId="52817" xr:uid="{00000000-0005-0000-0000-000088CE0000}"/>
    <cellStyle name="Normal 82 2 4 2" xfId="52818" xr:uid="{00000000-0005-0000-0000-000089CE0000}"/>
    <cellStyle name="Normal 82 2 4 2 2" xfId="52819" xr:uid="{00000000-0005-0000-0000-00008ACE0000}"/>
    <cellStyle name="Normal 82 2 4 2 3" xfId="52820" xr:uid="{00000000-0005-0000-0000-00008BCE0000}"/>
    <cellStyle name="Normal 82 2 4 3" xfId="52821" xr:uid="{00000000-0005-0000-0000-00008CCE0000}"/>
    <cellStyle name="Normal 82 2 4 3 2" xfId="52822" xr:uid="{00000000-0005-0000-0000-00008DCE0000}"/>
    <cellStyle name="Normal 82 2 4 4" xfId="52823" xr:uid="{00000000-0005-0000-0000-00008ECE0000}"/>
    <cellStyle name="Normal 82 2 4 5" xfId="52824" xr:uid="{00000000-0005-0000-0000-00008FCE0000}"/>
    <cellStyle name="Normal 82 2 4_Lcc_inputs" xfId="52825" xr:uid="{00000000-0005-0000-0000-000090CE0000}"/>
    <cellStyle name="Normal 82 2 5" xfId="52826" xr:uid="{00000000-0005-0000-0000-000091CE0000}"/>
    <cellStyle name="Normal 82 2 5 2" xfId="52827" xr:uid="{00000000-0005-0000-0000-000092CE0000}"/>
    <cellStyle name="Normal 82 2 5 2 2" xfId="52828" xr:uid="{00000000-0005-0000-0000-000093CE0000}"/>
    <cellStyle name="Normal 82 2 5 2 3" xfId="52829" xr:uid="{00000000-0005-0000-0000-000094CE0000}"/>
    <cellStyle name="Normal 82 2 5 3" xfId="52830" xr:uid="{00000000-0005-0000-0000-000095CE0000}"/>
    <cellStyle name="Normal 82 2 5 3 2" xfId="52831" xr:uid="{00000000-0005-0000-0000-000096CE0000}"/>
    <cellStyle name="Normal 82 2 5 4" xfId="52832" xr:uid="{00000000-0005-0000-0000-000097CE0000}"/>
    <cellStyle name="Normal 82 2 5 5" xfId="52833" xr:uid="{00000000-0005-0000-0000-000098CE0000}"/>
    <cellStyle name="Normal 82 2 5_Lcc_inputs" xfId="52834" xr:uid="{00000000-0005-0000-0000-000099CE0000}"/>
    <cellStyle name="Normal 82 2 6" xfId="52835" xr:uid="{00000000-0005-0000-0000-00009ACE0000}"/>
    <cellStyle name="Normal 82 2 6 2" xfId="52836" xr:uid="{00000000-0005-0000-0000-00009BCE0000}"/>
    <cellStyle name="Normal 82 2 6 2 2" xfId="52837" xr:uid="{00000000-0005-0000-0000-00009CCE0000}"/>
    <cellStyle name="Normal 82 2 6 3" xfId="52838" xr:uid="{00000000-0005-0000-0000-00009DCE0000}"/>
    <cellStyle name="Normal 82 2 6 4" xfId="52839" xr:uid="{00000000-0005-0000-0000-00009ECE0000}"/>
    <cellStyle name="Normal 82 2 6_Lcc_inputs" xfId="52840" xr:uid="{00000000-0005-0000-0000-00009FCE0000}"/>
    <cellStyle name="Normal 82 2 7" xfId="52841" xr:uid="{00000000-0005-0000-0000-0000A0CE0000}"/>
    <cellStyle name="Normal 82 2 7 2" xfId="52842" xr:uid="{00000000-0005-0000-0000-0000A1CE0000}"/>
    <cellStyle name="Normal 82 2 7 3" xfId="52843" xr:uid="{00000000-0005-0000-0000-0000A2CE0000}"/>
    <cellStyle name="Normal 82 2 8" xfId="52844" xr:uid="{00000000-0005-0000-0000-0000A3CE0000}"/>
    <cellStyle name="Normal 82 2 8 2" xfId="52845" xr:uid="{00000000-0005-0000-0000-0000A4CE0000}"/>
    <cellStyle name="Normal 82 2 9" xfId="52846" xr:uid="{00000000-0005-0000-0000-0000A5CE0000}"/>
    <cellStyle name="Normal 82 2_Lcc_inputs" xfId="52847" xr:uid="{00000000-0005-0000-0000-0000A6CE0000}"/>
    <cellStyle name="Normal 82 3" xfId="52848" xr:uid="{00000000-0005-0000-0000-0000A7CE0000}"/>
    <cellStyle name="Normal 82 3 2" xfId="52849" xr:uid="{00000000-0005-0000-0000-0000A8CE0000}"/>
    <cellStyle name="Normal 82 3 2 2" xfId="52850" xr:uid="{00000000-0005-0000-0000-0000A9CE0000}"/>
    <cellStyle name="Normal 82 3 2 2 2" xfId="52851" xr:uid="{00000000-0005-0000-0000-0000AACE0000}"/>
    <cellStyle name="Normal 82 3 2 2 2 2" xfId="52852" xr:uid="{00000000-0005-0000-0000-0000ABCE0000}"/>
    <cellStyle name="Normal 82 3 2 2 2 2 2" xfId="52853" xr:uid="{00000000-0005-0000-0000-0000ACCE0000}"/>
    <cellStyle name="Normal 82 3 2 2 2 3" xfId="52854" xr:uid="{00000000-0005-0000-0000-0000ADCE0000}"/>
    <cellStyle name="Normal 82 3 2 2 3" xfId="52855" xr:uid="{00000000-0005-0000-0000-0000AECE0000}"/>
    <cellStyle name="Normal 82 3 2 2 3 2" xfId="52856" xr:uid="{00000000-0005-0000-0000-0000AFCE0000}"/>
    <cellStyle name="Normal 82 3 2 2 3 2 2" xfId="52857" xr:uid="{00000000-0005-0000-0000-0000B0CE0000}"/>
    <cellStyle name="Normal 82 3 2 2 3 3" xfId="52858" xr:uid="{00000000-0005-0000-0000-0000B1CE0000}"/>
    <cellStyle name="Normal 82 3 2 2 4" xfId="52859" xr:uid="{00000000-0005-0000-0000-0000B2CE0000}"/>
    <cellStyle name="Normal 82 3 2 2 4 2" xfId="52860" xr:uid="{00000000-0005-0000-0000-0000B3CE0000}"/>
    <cellStyle name="Normal 82 3 2 2 5" xfId="52861" xr:uid="{00000000-0005-0000-0000-0000B4CE0000}"/>
    <cellStyle name="Normal 82 3 2 2_Lcc_inputs" xfId="52862" xr:uid="{00000000-0005-0000-0000-0000B5CE0000}"/>
    <cellStyle name="Normal 82 3 2 3" xfId="52863" xr:uid="{00000000-0005-0000-0000-0000B6CE0000}"/>
    <cellStyle name="Normal 82 3 2 3 2" xfId="52864" xr:uid="{00000000-0005-0000-0000-0000B7CE0000}"/>
    <cellStyle name="Normal 82 3 2 3 2 2" xfId="52865" xr:uid="{00000000-0005-0000-0000-0000B8CE0000}"/>
    <cellStyle name="Normal 82 3 2 3 2 3" xfId="52866" xr:uid="{00000000-0005-0000-0000-0000B9CE0000}"/>
    <cellStyle name="Normal 82 3 2 3 3" xfId="52867" xr:uid="{00000000-0005-0000-0000-0000BACE0000}"/>
    <cellStyle name="Normal 82 3 2 3 4" xfId="52868" xr:uid="{00000000-0005-0000-0000-0000BBCE0000}"/>
    <cellStyle name="Normal 82 3 2 3_Lcc_inputs" xfId="52869" xr:uid="{00000000-0005-0000-0000-0000BCCE0000}"/>
    <cellStyle name="Normal 82 3 2 4" xfId="52870" xr:uid="{00000000-0005-0000-0000-0000BDCE0000}"/>
    <cellStyle name="Normal 82 3 2 4 2" xfId="52871" xr:uid="{00000000-0005-0000-0000-0000BECE0000}"/>
    <cellStyle name="Normal 82 3 2 4 2 2" xfId="52872" xr:uid="{00000000-0005-0000-0000-0000BFCE0000}"/>
    <cellStyle name="Normal 82 3 2 4 3" xfId="52873" xr:uid="{00000000-0005-0000-0000-0000C0CE0000}"/>
    <cellStyle name="Normal 82 3 2 5" xfId="52874" xr:uid="{00000000-0005-0000-0000-0000C1CE0000}"/>
    <cellStyle name="Normal 82 3 2 5 2" xfId="52875" xr:uid="{00000000-0005-0000-0000-0000C2CE0000}"/>
    <cellStyle name="Normal 82 3 2 6" xfId="52876" xr:uid="{00000000-0005-0000-0000-0000C3CE0000}"/>
    <cellStyle name="Normal 82 3 2 7" xfId="52877" xr:uid="{00000000-0005-0000-0000-0000C4CE0000}"/>
    <cellStyle name="Normal 82 3 2 8" xfId="52878" xr:uid="{00000000-0005-0000-0000-0000C5CE0000}"/>
    <cellStyle name="Normal 82 3 2_Lcc_inputs" xfId="52879" xr:uid="{00000000-0005-0000-0000-0000C6CE0000}"/>
    <cellStyle name="Normal 82 3 3" xfId="52880" xr:uid="{00000000-0005-0000-0000-0000C7CE0000}"/>
    <cellStyle name="Normal 82 3 3 2" xfId="52881" xr:uid="{00000000-0005-0000-0000-0000C8CE0000}"/>
    <cellStyle name="Normal 82 3 3 2 2" xfId="52882" xr:uid="{00000000-0005-0000-0000-0000C9CE0000}"/>
    <cellStyle name="Normal 82 3 3 2 2 2" xfId="52883" xr:uid="{00000000-0005-0000-0000-0000CACE0000}"/>
    <cellStyle name="Normal 82 3 3 2 2 3" xfId="52884" xr:uid="{00000000-0005-0000-0000-0000CBCE0000}"/>
    <cellStyle name="Normal 82 3 3 2 3" xfId="52885" xr:uid="{00000000-0005-0000-0000-0000CCCE0000}"/>
    <cellStyle name="Normal 82 3 3 2 4" xfId="52886" xr:uid="{00000000-0005-0000-0000-0000CDCE0000}"/>
    <cellStyle name="Normal 82 3 3 2_Lcc_inputs" xfId="52887" xr:uid="{00000000-0005-0000-0000-0000CECE0000}"/>
    <cellStyle name="Normal 82 3 3 3" xfId="52888" xr:uid="{00000000-0005-0000-0000-0000CFCE0000}"/>
    <cellStyle name="Normal 82 3 3 3 2" xfId="52889" xr:uid="{00000000-0005-0000-0000-0000D0CE0000}"/>
    <cellStyle name="Normal 82 3 3 3 2 2" xfId="52890" xr:uid="{00000000-0005-0000-0000-0000D1CE0000}"/>
    <cellStyle name="Normal 82 3 3 3 3" xfId="52891" xr:uid="{00000000-0005-0000-0000-0000D2CE0000}"/>
    <cellStyle name="Normal 82 3 3 4" xfId="52892" xr:uid="{00000000-0005-0000-0000-0000D3CE0000}"/>
    <cellStyle name="Normal 82 3 3 4 2" xfId="52893" xr:uid="{00000000-0005-0000-0000-0000D4CE0000}"/>
    <cellStyle name="Normal 82 3 3 5" xfId="52894" xr:uid="{00000000-0005-0000-0000-0000D5CE0000}"/>
    <cellStyle name="Normal 82 3 3 6" xfId="52895" xr:uid="{00000000-0005-0000-0000-0000D6CE0000}"/>
    <cellStyle name="Normal 82 3 3 7" xfId="52896" xr:uid="{00000000-0005-0000-0000-0000D7CE0000}"/>
    <cellStyle name="Normal 82 3 3_Lcc_inputs" xfId="52897" xr:uid="{00000000-0005-0000-0000-0000D8CE0000}"/>
    <cellStyle name="Normal 82 3 4" xfId="52898" xr:uid="{00000000-0005-0000-0000-0000D9CE0000}"/>
    <cellStyle name="Normal 82 3 4 2" xfId="52899" xr:uid="{00000000-0005-0000-0000-0000DACE0000}"/>
    <cellStyle name="Normal 82 3 4 2 2" xfId="52900" xr:uid="{00000000-0005-0000-0000-0000DBCE0000}"/>
    <cellStyle name="Normal 82 3 4 2 3" xfId="52901" xr:uid="{00000000-0005-0000-0000-0000DCCE0000}"/>
    <cellStyle name="Normal 82 3 4 3" xfId="52902" xr:uid="{00000000-0005-0000-0000-0000DDCE0000}"/>
    <cellStyle name="Normal 82 3 4 3 2" xfId="52903" xr:uid="{00000000-0005-0000-0000-0000DECE0000}"/>
    <cellStyle name="Normal 82 3 4 4" xfId="52904" xr:uid="{00000000-0005-0000-0000-0000DFCE0000}"/>
    <cellStyle name="Normal 82 3 4 5" xfId="52905" xr:uid="{00000000-0005-0000-0000-0000E0CE0000}"/>
    <cellStyle name="Normal 82 3 4_Lcc_inputs" xfId="52906" xr:uid="{00000000-0005-0000-0000-0000E1CE0000}"/>
    <cellStyle name="Normal 82 3 5" xfId="52907" xr:uid="{00000000-0005-0000-0000-0000E2CE0000}"/>
    <cellStyle name="Normal 82 3 5 2" xfId="52908" xr:uid="{00000000-0005-0000-0000-0000E3CE0000}"/>
    <cellStyle name="Normal 82 3 5 2 2" xfId="52909" xr:uid="{00000000-0005-0000-0000-0000E4CE0000}"/>
    <cellStyle name="Normal 82 3 5 2 3" xfId="52910" xr:uid="{00000000-0005-0000-0000-0000E5CE0000}"/>
    <cellStyle name="Normal 82 3 5 3" xfId="52911" xr:uid="{00000000-0005-0000-0000-0000E6CE0000}"/>
    <cellStyle name="Normal 82 3 5 4" xfId="52912" xr:uid="{00000000-0005-0000-0000-0000E7CE0000}"/>
    <cellStyle name="Normal 82 3 5_Lcc_inputs" xfId="52913" xr:uid="{00000000-0005-0000-0000-0000E8CE0000}"/>
    <cellStyle name="Normal 82 3 6" xfId="52914" xr:uid="{00000000-0005-0000-0000-0000E9CE0000}"/>
    <cellStyle name="Normal 82 3 6 2" xfId="52915" xr:uid="{00000000-0005-0000-0000-0000EACE0000}"/>
    <cellStyle name="Normal 82 3 6 3" xfId="52916" xr:uid="{00000000-0005-0000-0000-0000EBCE0000}"/>
    <cellStyle name="Normal 82 3 7" xfId="52917" xr:uid="{00000000-0005-0000-0000-0000ECCE0000}"/>
    <cellStyle name="Normal 82 3 7 2" xfId="52918" xr:uid="{00000000-0005-0000-0000-0000EDCE0000}"/>
    <cellStyle name="Normal 82 3 8" xfId="52919" xr:uid="{00000000-0005-0000-0000-0000EECE0000}"/>
    <cellStyle name="Normal 82 3 9" xfId="52920" xr:uid="{00000000-0005-0000-0000-0000EFCE0000}"/>
    <cellStyle name="Normal 82 3_Lcc_inputs" xfId="52921" xr:uid="{00000000-0005-0000-0000-0000F0CE0000}"/>
    <cellStyle name="Normal 82 4" xfId="52922" xr:uid="{00000000-0005-0000-0000-0000F1CE0000}"/>
    <cellStyle name="Normal 82 4 2" xfId="52923" xr:uid="{00000000-0005-0000-0000-0000F2CE0000}"/>
    <cellStyle name="Normal 82 4 2 2" xfId="52924" xr:uid="{00000000-0005-0000-0000-0000F3CE0000}"/>
    <cellStyle name="Normal 82 4 2 2 2" xfId="52925" xr:uid="{00000000-0005-0000-0000-0000F4CE0000}"/>
    <cellStyle name="Normal 82 4 2 2 2 2" xfId="52926" xr:uid="{00000000-0005-0000-0000-0000F5CE0000}"/>
    <cellStyle name="Normal 82 4 2 2 2 2 2" xfId="52927" xr:uid="{00000000-0005-0000-0000-0000F6CE0000}"/>
    <cellStyle name="Normal 82 4 2 2 2 3" xfId="52928" xr:uid="{00000000-0005-0000-0000-0000F7CE0000}"/>
    <cellStyle name="Normal 82 4 2 2 3" xfId="52929" xr:uid="{00000000-0005-0000-0000-0000F8CE0000}"/>
    <cellStyle name="Normal 82 4 2 2 3 2" xfId="52930" xr:uid="{00000000-0005-0000-0000-0000F9CE0000}"/>
    <cellStyle name="Normal 82 4 2 2 3 2 2" xfId="52931" xr:uid="{00000000-0005-0000-0000-0000FACE0000}"/>
    <cellStyle name="Normal 82 4 2 2 3 3" xfId="52932" xr:uid="{00000000-0005-0000-0000-0000FBCE0000}"/>
    <cellStyle name="Normal 82 4 2 2 4" xfId="52933" xr:uid="{00000000-0005-0000-0000-0000FCCE0000}"/>
    <cellStyle name="Normal 82 4 2 2 4 2" xfId="52934" xr:uid="{00000000-0005-0000-0000-0000FDCE0000}"/>
    <cellStyle name="Normal 82 4 2 2 5" xfId="52935" xr:uid="{00000000-0005-0000-0000-0000FECE0000}"/>
    <cellStyle name="Normal 82 4 2 2_Lcc_inputs" xfId="52936" xr:uid="{00000000-0005-0000-0000-0000FFCE0000}"/>
    <cellStyle name="Normal 82 4 2 3" xfId="52937" xr:uid="{00000000-0005-0000-0000-000000CF0000}"/>
    <cellStyle name="Normal 82 4 2 3 2" xfId="52938" xr:uid="{00000000-0005-0000-0000-000001CF0000}"/>
    <cellStyle name="Normal 82 4 2 3 2 2" xfId="52939" xr:uid="{00000000-0005-0000-0000-000002CF0000}"/>
    <cellStyle name="Normal 82 4 2 3 2 3" xfId="52940" xr:uid="{00000000-0005-0000-0000-000003CF0000}"/>
    <cellStyle name="Normal 82 4 2 3 3" xfId="52941" xr:uid="{00000000-0005-0000-0000-000004CF0000}"/>
    <cellStyle name="Normal 82 4 2 3 4" xfId="52942" xr:uid="{00000000-0005-0000-0000-000005CF0000}"/>
    <cellStyle name="Normal 82 4 2 3_Lcc_inputs" xfId="52943" xr:uid="{00000000-0005-0000-0000-000006CF0000}"/>
    <cellStyle name="Normal 82 4 2 4" xfId="52944" xr:uid="{00000000-0005-0000-0000-000007CF0000}"/>
    <cellStyle name="Normal 82 4 2 4 2" xfId="52945" xr:uid="{00000000-0005-0000-0000-000008CF0000}"/>
    <cellStyle name="Normal 82 4 2 4 2 2" xfId="52946" xr:uid="{00000000-0005-0000-0000-000009CF0000}"/>
    <cellStyle name="Normal 82 4 2 4 3" xfId="52947" xr:uid="{00000000-0005-0000-0000-00000ACF0000}"/>
    <cellStyle name="Normal 82 4 2 5" xfId="52948" xr:uid="{00000000-0005-0000-0000-00000BCF0000}"/>
    <cellStyle name="Normal 82 4 2 5 2" xfId="52949" xr:uid="{00000000-0005-0000-0000-00000CCF0000}"/>
    <cellStyle name="Normal 82 4 2 6" xfId="52950" xr:uid="{00000000-0005-0000-0000-00000DCF0000}"/>
    <cellStyle name="Normal 82 4 2 7" xfId="52951" xr:uid="{00000000-0005-0000-0000-00000ECF0000}"/>
    <cellStyle name="Normal 82 4 2 8" xfId="52952" xr:uid="{00000000-0005-0000-0000-00000FCF0000}"/>
    <cellStyle name="Normal 82 4 2_Lcc_inputs" xfId="52953" xr:uid="{00000000-0005-0000-0000-000010CF0000}"/>
    <cellStyle name="Normal 82 4 3" xfId="52954" xr:uid="{00000000-0005-0000-0000-000011CF0000}"/>
    <cellStyle name="Normal 82 4 3 2" xfId="52955" xr:uid="{00000000-0005-0000-0000-000012CF0000}"/>
    <cellStyle name="Normal 82 4 3 2 2" xfId="52956" xr:uid="{00000000-0005-0000-0000-000013CF0000}"/>
    <cellStyle name="Normal 82 4 3 2 2 2" xfId="52957" xr:uid="{00000000-0005-0000-0000-000014CF0000}"/>
    <cellStyle name="Normal 82 4 3 2 3" xfId="52958" xr:uid="{00000000-0005-0000-0000-000015CF0000}"/>
    <cellStyle name="Normal 82 4 3 3" xfId="52959" xr:uid="{00000000-0005-0000-0000-000016CF0000}"/>
    <cellStyle name="Normal 82 4 3 3 2" xfId="52960" xr:uid="{00000000-0005-0000-0000-000017CF0000}"/>
    <cellStyle name="Normal 82 4 3 3 2 2" xfId="52961" xr:uid="{00000000-0005-0000-0000-000018CF0000}"/>
    <cellStyle name="Normal 82 4 3 3 3" xfId="52962" xr:uid="{00000000-0005-0000-0000-000019CF0000}"/>
    <cellStyle name="Normal 82 4 3 4" xfId="52963" xr:uid="{00000000-0005-0000-0000-00001ACF0000}"/>
    <cellStyle name="Normal 82 4 3 4 2" xfId="52964" xr:uid="{00000000-0005-0000-0000-00001BCF0000}"/>
    <cellStyle name="Normal 82 4 3 5" xfId="52965" xr:uid="{00000000-0005-0000-0000-00001CCF0000}"/>
    <cellStyle name="Normal 82 4 3_Lcc_inputs" xfId="52966" xr:uid="{00000000-0005-0000-0000-00001DCF0000}"/>
    <cellStyle name="Normal 82 4 4" xfId="52967" xr:uid="{00000000-0005-0000-0000-00001ECF0000}"/>
    <cellStyle name="Normal 82 4 4 2" xfId="52968" xr:uid="{00000000-0005-0000-0000-00001FCF0000}"/>
    <cellStyle name="Normal 82 4 4 2 2" xfId="52969" xr:uid="{00000000-0005-0000-0000-000020CF0000}"/>
    <cellStyle name="Normal 82 4 4 2 3" xfId="52970" xr:uid="{00000000-0005-0000-0000-000021CF0000}"/>
    <cellStyle name="Normal 82 4 4 3" xfId="52971" xr:uid="{00000000-0005-0000-0000-000022CF0000}"/>
    <cellStyle name="Normal 82 4 4 4" xfId="52972" xr:uid="{00000000-0005-0000-0000-000023CF0000}"/>
    <cellStyle name="Normal 82 4 4_Lcc_inputs" xfId="52973" xr:uid="{00000000-0005-0000-0000-000024CF0000}"/>
    <cellStyle name="Normal 82 4 5" xfId="52974" xr:uid="{00000000-0005-0000-0000-000025CF0000}"/>
    <cellStyle name="Normal 82 4 5 2" xfId="52975" xr:uid="{00000000-0005-0000-0000-000026CF0000}"/>
    <cellStyle name="Normal 82 4 5 2 2" xfId="52976" xr:uid="{00000000-0005-0000-0000-000027CF0000}"/>
    <cellStyle name="Normal 82 4 5 3" xfId="52977" xr:uid="{00000000-0005-0000-0000-000028CF0000}"/>
    <cellStyle name="Normal 82 4 6" xfId="52978" xr:uid="{00000000-0005-0000-0000-000029CF0000}"/>
    <cellStyle name="Normal 82 4 6 2" xfId="52979" xr:uid="{00000000-0005-0000-0000-00002ACF0000}"/>
    <cellStyle name="Normal 82 4 7" xfId="52980" xr:uid="{00000000-0005-0000-0000-00002BCF0000}"/>
    <cellStyle name="Normal 82 4 8" xfId="52981" xr:uid="{00000000-0005-0000-0000-00002CCF0000}"/>
    <cellStyle name="Normal 82 4 9" xfId="52982" xr:uid="{00000000-0005-0000-0000-00002DCF0000}"/>
    <cellStyle name="Normal 82 4_Lcc_inputs" xfId="52983" xr:uid="{00000000-0005-0000-0000-00002ECF0000}"/>
    <cellStyle name="Normal 82 5" xfId="52984" xr:uid="{00000000-0005-0000-0000-00002FCF0000}"/>
    <cellStyle name="Normal 82 5 2" xfId="52985" xr:uid="{00000000-0005-0000-0000-000030CF0000}"/>
    <cellStyle name="Normal 82 5 2 2" xfId="52986" xr:uid="{00000000-0005-0000-0000-000031CF0000}"/>
    <cellStyle name="Normal 82 5 2 2 2" xfId="52987" xr:uid="{00000000-0005-0000-0000-000032CF0000}"/>
    <cellStyle name="Normal 82 5 2 2 2 2" xfId="52988" xr:uid="{00000000-0005-0000-0000-000033CF0000}"/>
    <cellStyle name="Normal 82 5 2 2 2 2 2" xfId="52989" xr:uid="{00000000-0005-0000-0000-000034CF0000}"/>
    <cellStyle name="Normal 82 5 2 2 2 3" xfId="52990" xr:uid="{00000000-0005-0000-0000-000035CF0000}"/>
    <cellStyle name="Normal 82 5 2 2 3" xfId="52991" xr:uid="{00000000-0005-0000-0000-000036CF0000}"/>
    <cellStyle name="Normal 82 5 2 2 3 2" xfId="52992" xr:uid="{00000000-0005-0000-0000-000037CF0000}"/>
    <cellStyle name="Normal 82 5 2 2 3 2 2" xfId="52993" xr:uid="{00000000-0005-0000-0000-000038CF0000}"/>
    <cellStyle name="Normal 82 5 2 2 3 3" xfId="52994" xr:uid="{00000000-0005-0000-0000-000039CF0000}"/>
    <cellStyle name="Normal 82 5 2 2 4" xfId="52995" xr:uid="{00000000-0005-0000-0000-00003ACF0000}"/>
    <cellStyle name="Normal 82 5 2 2 4 2" xfId="52996" xr:uid="{00000000-0005-0000-0000-00003BCF0000}"/>
    <cellStyle name="Normal 82 5 2 2 5" xfId="52997" xr:uid="{00000000-0005-0000-0000-00003CCF0000}"/>
    <cellStyle name="Normal 82 5 2 2_Lcc_inputs" xfId="52998" xr:uid="{00000000-0005-0000-0000-00003DCF0000}"/>
    <cellStyle name="Normal 82 5 2 3" xfId="52999" xr:uid="{00000000-0005-0000-0000-00003ECF0000}"/>
    <cellStyle name="Normal 82 5 2 3 2" xfId="53000" xr:uid="{00000000-0005-0000-0000-00003FCF0000}"/>
    <cellStyle name="Normal 82 5 2 3 2 2" xfId="53001" xr:uid="{00000000-0005-0000-0000-000040CF0000}"/>
    <cellStyle name="Normal 82 5 2 3 2 3" xfId="53002" xr:uid="{00000000-0005-0000-0000-000041CF0000}"/>
    <cellStyle name="Normal 82 5 2 3 3" xfId="53003" xr:uid="{00000000-0005-0000-0000-000042CF0000}"/>
    <cellStyle name="Normal 82 5 2 3 4" xfId="53004" xr:uid="{00000000-0005-0000-0000-000043CF0000}"/>
    <cellStyle name="Normal 82 5 2 3_Lcc_inputs" xfId="53005" xr:uid="{00000000-0005-0000-0000-000044CF0000}"/>
    <cellStyle name="Normal 82 5 2 4" xfId="53006" xr:uid="{00000000-0005-0000-0000-000045CF0000}"/>
    <cellStyle name="Normal 82 5 2 4 2" xfId="53007" xr:uid="{00000000-0005-0000-0000-000046CF0000}"/>
    <cellStyle name="Normal 82 5 2 4 2 2" xfId="53008" xr:uid="{00000000-0005-0000-0000-000047CF0000}"/>
    <cellStyle name="Normal 82 5 2 4 3" xfId="53009" xr:uid="{00000000-0005-0000-0000-000048CF0000}"/>
    <cellStyle name="Normal 82 5 2 5" xfId="53010" xr:uid="{00000000-0005-0000-0000-000049CF0000}"/>
    <cellStyle name="Normal 82 5 2 5 2" xfId="53011" xr:uid="{00000000-0005-0000-0000-00004ACF0000}"/>
    <cellStyle name="Normal 82 5 2 6" xfId="53012" xr:uid="{00000000-0005-0000-0000-00004BCF0000}"/>
    <cellStyle name="Normal 82 5 2 7" xfId="53013" xr:uid="{00000000-0005-0000-0000-00004CCF0000}"/>
    <cellStyle name="Normal 82 5 2 8" xfId="53014" xr:uid="{00000000-0005-0000-0000-00004DCF0000}"/>
    <cellStyle name="Normal 82 5 2_Lcc_inputs" xfId="53015" xr:uid="{00000000-0005-0000-0000-00004ECF0000}"/>
    <cellStyle name="Normal 82 5 3" xfId="53016" xr:uid="{00000000-0005-0000-0000-00004FCF0000}"/>
    <cellStyle name="Normal 82 5 3 2" xfId="53017" xr:uid="{00000000-0005-0000-0000-000050CF0000}"/>
    <cellStyle name="Normal 82 5 3 2 2" xfId="53018" xr:uid="{00000000-0005-0000-0000-000051CF0000}"/>
    <cellStyle name="Normal 82 5 3 2 2 2" xfId="53019" xr:uid="{00000000-0005-0000-0000-000052CF0000}"/>
    <cellStyle name="Normal 82 5 3 2 3" xfId="53020" xr:uid="{00000000-0005-0000-0000-000053CF0000}"/>
    <cellStyle name="Normal 82 5 3 3" xfId="53021" xr:uid="{00000000-0005-0000-0000-000054CF0000}"/>
    <cellStyle name="Normal 82 5 3 3 2" xfId="53022" xr:uid="{00000000-0005-0000-0000-000055CF0000}"/>
    <cellStyle name="Normal 82 5 3 3 2 2" xfId="53023" xr:uid="{00000000-0005-0000-0000-000056CF0000}"/>
    <cellStyle name="Normal 82 5 3 3 3" xfId="53024" xr:uid="{00000000-0005-0000-0000-000057CF0000}"/>
    <cellStyle name="Normal 82 5 3 4" xfId="53025" xr:uid="{00000000-0005-0000-0000-000058CF0000}"/>
    <cellStyle name="Normal 82 5 3 4 2" xfId="53026" xr:uid="{00000000-0005-0000-0000-000059CF0000}"/>
    <cellStyle name="Normal 82 5 3 5" xfId="53027" xr:uid="{00000000-0005-0000-0000-00005ACF0000}"/>
    <cellStyle name="Normal 82 5 3_Lcc_inputs" xfId="53028" xr:uid="{00000000-0005-0000-0000-00005BCF0000}"/>
    <cellStyle name="Normal 82 5 4" xfId="53029" xr:uid="{00000000-0005-0000-0000-00005CCF0000}"/>
    <cellStyle name="Normal 82 5 4 2" xfId="53030" xr:uid="{00000000-0005-0000-0000-00005DCF0000}"/>
    <cellStyle name="Normal 82 5 4 2 2" xfId="53031" xr:uid="{00000000-0005-0000-0000-00005ECF0000}"/>
    <cellStyle name="Normal 82 5 4 2 3" xfId="53032" xr:uid="{00000000-0005-0000-0000-00005FCF0000}"/>
    <cellStyle name="Normal 82 5 4 3" xfId="53033" xr:uid="{00000000-0005-0000-0000-000060CF0000}"/>
    <cellStyle name="Normal 82 5 4 4" xfId="53034" xr:uid="{00000000-0005-0000-0000-000061CF0000}"/>
    <cellStyle name="Normal 82 5 4_Lcc_inputs" xfId="53035" xr:uid="{00000000-0005-0000-0000-000062CF0000}"/>
    <cellStyle name="Normal 82 5 5" xfId="53036" xr:uid="{00000000-0005-0000-0000-000063CF0000}"/>
    <cellStyle name="Normal 82 5 5 2" xfId="53037" xr:uid="{00000000-0005-0000-0000-000064CF0000}"/>
    <cellStyle name="Normal 82 5 5 2 2" xfId="53038" xr:uid="{00000000-0005-0000-0000-000065CF0000}"/>
    <cellStyle name="Normal 82 5 5 3" xfId="53039" xr:uid="{00000000-0005-0000-0000-000066CF0000}"/>
    <cellStyle name="Normal 82 5 6" xfId="53040" xr:uid="{00000000-0005-0000-0000-000067CF0000}"/>
    <cellStyle name="Normal 82 5 6 2" xfId="53041" xr:uid="{00000000-0005-0000-0000-000068CF0000}"/>
    <cellStyle name="Normal 82 5 7" xfId="53042" xr:uid="{00000000-0005-0000-0000-000069CF0000}"/>
    <cellStyle name="Normal 82 5 8" xfId="53043" xr:uid="{00000000-0005-0000-0000-00006ACF0000}"/>
    <cellStyle name="Normal 82 5 9" xfId="53044" xr:uid="{00000000-0005-0000-0000-00006BCF0000}"/>
    <cellStyle name="Normal 82 5_Lcc_inputs" xfId="53045" xr:uid="{00000000-0005-0000-0000-00006CCF0000}"/>
    <cellStyle name="Normal 82 6" xfId="53046" xr:uid="{00000000-0005-0000-0000-00006DCF0000}"/>
    <cellStyle name="Normal 82 6 2" xfId="53047" xr:uid="{00000000-0005-0000-0000-00006ECF0000}"/>
    <cellStyle name="Normal 82 6 2 2" xfId="53048" xr:uid="{00000000-0005-0000-0000-00006FCF0000}"/>
    <cellStyle name="Normal 82 6 2 2 2" xfId="53049" xr:uid="{00000000-0005-0000-0000-000070CF0000}"/>
    <cellStyle name="Normal 82 6 2 2 2 2" xfId="53050" xr:uid="{00000000-0005-0000-0000-000071CF0000}"/>
    <cellStyle name="Normal 82 6 2 2 2 2 2" xfId="53051" xr:uid="{00000000-0005-0000-0000-000072CF0000}"/>
    <cellStyle name="Normal 82 6 2 2 2 3" xfId="53052" xr:uid="{00000000-0005-0000-0000-000073CF0000}"/>
    <cellStyle name="Normal 82 6 2 2 3" xfId="53053" xr:uid="{00000000-0005-0000-0000-000074CF0000}"/>
    <cellStyle name="Normal 82 6 2 2 3 2" xfId="53054" xr:uid="{00000000-0005-0000-0000-000075CF0000}"/>
    <cellStyle name="Normal 82 6 2 2 3 2 2" xfId="53055" xr:uid="{00000000-0005-0000-0000-000076CF0000}"/>
    <cellStyle name="Normal 82 6 2 2 3 3" xfId="53056" xr:uid="{00000000-0005-0000-0000-000077CF0000}"/>
    <cellStyle name="Normal 82 6 2 2 4" xfId="53057" xr:uid="{00000000-0005-0000-0000-000078CF0000}"/>
    <cellStyle name="Normal 82 6 2 2 4 2" xfId="53058" xr:uid="{00000000-0005-0000-0000-000079CF0000}"/>
    <cellStyle name="Normal 82 6 2 2 5" xfId="53059" xr:uid="{00000000-0005-0000-0000-00007ACF0000}"/>
    <cellStyle name="Normal 82 6 2 2_Lcc_inputs" xfId="53060" xr:uid="{00000000-0005-0000-0000-00007BCF0000}"/>
    <cellStyle name="Normal 82 6 2 3" xfId="53061" xr:uid="{00000000-0005-0000-0000-00007CCF0000}"/>
    <cellStyle name="Normal 82 6 2 3 2" xfId="53062" xr:uid="{00000000-0005-0000-0000-00007DCF0000}"/>
    <cellStyle name="Normal 82 6 2 3 2 2" xfId="53063" xr:uid="{00000000-0005-0000-0000-00007ECF0000}"/>
    <cellStyle name="Normal 82 6 2 3 2 3" xfId="53064" xr:uid="{00000000-0005-0000-0000-00007FCF0000}"/>
    <cellStyle name="Normal 82 6 2 3 3" xfId="53065" xr:uid="{00000000-0005-0000-0000-000080CF0000}"/>
    <cellStyle name="Normal 82 6 2 3 4" xfId="53066" xr:uid="{00000000-0005-0000-0000-000081CF0000}"/>
    <cellStyle name="Normal 82 6 2 3_Lcc_inputs" xfId="53067" xr:uid="{00000000-0005-0000-0000-000082CF0000}"/>
    <cellStyle name="Normal 82 6 2 4" xfId="53068" xr:uid="{00000000-0005-0000-0000-000083CF0000}"/>
    <cellStyle name="Normal 82 6 2 4 2" xfId="53069" xr:uid="{00000000-0005-0000-0000-000084CF0000}"/>
    <cellStyle name="Normal 82 6 2 4 2 2" xfId="53070" xr:uid="{00000000-0005-0000-0000-000085CF0000}"/>
    <cellStyle name="Normal 82 6 2 4 3" xfId="53071" xr:uid="{00000000-0005-0000-0000-000086CF0000}"/>
    <cellStyle name="Normal 82 6 2 5" xfId="53072" xr:uid="{00000000-0005-0000-0000-000087CF0000}"/>
    <cellStyle name="Normal 82 6 2 5 2" xfId="53073" xr:uid="{00000000-0005-0000-0000-000088CF0000}"/>
    <cellStyle name="Normal 82 6 2 6" xfId="53074" xr:uid="{00000000-0005-0000-0000-000089CF0000}"/>
    <cellStyle name="Normal 82 6 2 7" xfId="53075" xr:uid="{00000000-0005-0000-0000-00008ACF0000}"/>
    <cellStyle name="Normal 82 6 2 8" xfId="53076" xr:uid="{00000000-0005-0000-0000-00008BCF0000}"/>
    <cellStyle name="Normal 82 6 2_Lcc_inputs" xfId="53077" xr:uid="{00000000-0005-0000-0000-00008CCF0000}"/>
    <cellStyle name="Normal 82 6 3" xfId="53078" xr:uid="{00000000-0005-0000-0000-00008DCF0000}"/>
    <cellStyle name="Normal 82 6 3 2" xfId="53079" xr:uid="{00000000-0005-0000-0000-00008ECF0000}"/>
    <cellStyle name="Normal 82 6 3 2 2" xfId="53080" xr:uid="{00000000-0005-0000-0000-00008FCF0000}"/>
    <cellStyle name="Normal 82 6 3 2 2 2" xfId="53081" xr:uid="{00000000-0005-0000-0000-000090CF0000}"/>
    <cellStyle name="Normal 82 6 3 2 3" xfId="53082" xr:uid="{00000000-0005-0000-0000-000091CF0000}"/>
    <cellStyle name="Normal 82 6 3 3" xfId="53083" xr:uid="{00000000-0005-0000-0000-000092CF0000}"/>
    <cellStyle name="Normal 82 6 3 3 2" xfId="53084" xr:uid="{00000000-0005-0000-0000-000093CF0000}"/>
    <cellStyle name="Normal 82 6 3 3 2 2" xfId="53085" xr:uid="{00000000-0005-0000-0000-000094CF0000}"/>
    <cellStyle name="Normal 82 6 3 3 3" xfId="53086" xr:uid="{00000000-0005-0000-0000-000095CF0000}"/>
    <cellStyle name="Normal 82 6 3 4" xfId="53087" xr:uid="{00000000-0005-0000-0000-000096CF0000}"/>
    <cellStyle name="Normal 82 6 3 4 2" xfId="53088" xr:uid="{00000000-0005-0000-0000-000097CF0000}"/>
    <cellStyle name="Normal 82 6 3 5" xfId="53089" xr:uid="{00000000-0005-0000-0000-000098CF0000}"/>
    <cellStyle name="Normal 82 6 3_Lcc_inputs" xfId="53090" xr:uid="{00000000-0005-0000-0000-000099CF0000}"/>
    <cellStyle name="Normal 82 6 4" xfId="53091" xr:uid="{00000000-0005-0000-0000-00009ACF0000}"/>
    <cellStyle name="Normal 82 6 4 2" xfId="53092" xr:uid="{00000000-0005-0000-0000-00009BCF0000}"/>
    <cellStyle name="Normal 82 6 4 2 2" xfId="53093" xr:uid="{00000000-0005-0000-0000-00009CCF0000}"/>
    <cellStyle name="Normal 82 6 4 2 3" xfId="53094" xr:uid="{00000000-0005-0000-0000-00009DCF0000}"/>
    <cellStyle name="Normal 82 6 4 3" xfId="53095" xr:uid="{00000000-0005-0000-0000-00009ECF0000}"/>
    <cellStyle name="Normal 82 6 4 4" xfId="53096" xr:uid="{00000000-0005-0000-0000-00009FCF0000}"/>
    <cellStyle name="Normal 82 6 4_Lcc_inputs" xfId="53097" xr:uid="{00000000-0005-0000-0000-0000A0CF0000}"/>
    <cellStyle name="Normal 82 6 5" xfId="53098" xr:uid="{00000000-0005-0000-0000-0000A1CF0000}"/>
    <cellStyle name="Normal 82 6 5 2" xfId="53099" xr:uid="{00000000-0005-0000-0000-0000A2CF0000}"/>
    <cellStyle name="Normal 82 6 5 2 2" xfId="53100" xr:uid="{00000000-0005-0000-0000-0000A3CF0000}"/>
    <cellStyle name="Normal 82 6 5 3" xfId="53101" xr:uid="{00000000-0005-0000-0000-0000A4CF0000}"/>
    <cellStyle name="Normal 82 6 6" xfId="53102" xr:uid="{00000000-0005-0000-0000-0000A5CF0000}"/>
    <cellStyle name="Normal 82 6 6 2" xfId="53103" xr:uid="{00000000-0005-0000-0000-0000A6CF0000}"/>
    <cellStyle name="Normal 82 6 7" xfId="53104" xr:uid="{00000000-0005-0000-0000-0000A7CF0000}"/>
    <cellStyle name="Normal 82 6 8" xfId="53105" xr:uid="{00000000-0005-0000-0000-0000A8CF0000}"/>
    <cellStyle name="Normal 82 6 9" xfId="53106" xr:uid="{00000000-0005-0000-0000-0000A9CF0000}"/>
    <cellStyle name="Normal 82 6_Lcc_inputs" xfId="53107" xr:uid="{00000000-0005-0000-0000-0000AACF0000}"/>
    <cellStyle name="Normal 82 7" xfId="53108" xr:uid="{00000000-0005-0000-0000-0000ABCF0000}"/>
    <cellStyle name="Normal 82 7 2" xfId="53109" xr:uid="{00000000-0005-0000-0000-0000ACCF0000}"/>
    <cellStyle name="Normal 82 7 2 2" xfId="53110" xr:uid="{00000000-0005-0000-0000-0000ADCF0000}"/>
    <cellStyle name="Normal 82 7 2 2 2" xfId="53111" xr:uid="{00000000-0005-0000-0000-0000AECF0000}"/>
    <cellStyle name="Normal 82 7 2 2 2 2" xfId="53112" xr:uid="{00000000-0005-0000-0000-0000AFCF0000}"/>
    <cellStyle name="Normal 82 7 2 2 2 2 2" xfId="53113" xr:uid="{00000000-0005-0000-0000-0000B0CF0000}"/>
    <cellStyle name="Normal 82 7 2 2 2 3" xfId="53114" xr:uid="{00000000-0005-0000-0000-0000B1CF0000}"/>
    <cellStyle name="Normal 82 7 2 2 3" xfId="53115" xr:uid="{00000000-0005-0000-0000-0000B2CF0000}"/>
    <cellStyle name="Normal 82 7 2 2 3 2" xfId="53116" xr:uid="{00000000-0005-0000-0000-0000B3CF0000}"/>
    <cellStyle name="Normal 82 7 2 2 3 2 2" xfId="53117" xr:uid="{00000000-0005-0000-0000-0000B4CF0000}"/>
    <cellStyle name="Normal 82 7 2 2 3 3" xfId="53118" xr:uid="{00000000-0005-0000-0000-0000B5CF0000}"/>
    <cellStyle name="Normal 82 7 2 2 4" xfId="53119" xr:uid="{00000000-0005-0000-0000-0000B6CF0000}"/>
    <cellStyle name="Normal 82 7 2 2 4 2" xfId="53120" xr:uid="{00000000-0005-0000-0000-0000B7CF0000}"/>
    <cellStyle name="Normal 82 7 2 2 5" xfId="53121" xr:uid="{00000000-0005-0000-0000-0000B8CF0000}"/>
    <cellStyle name="Normal 82 7 2 2_Lcc_inputs" xfId="53122" xr:uid="{00000000-0005-0000-0000-0000B9CF0000}"/>
    <cellStyle name="Normal 82 7 2 3" xfId="53123" xr:uid="{00000000-0005-0000-0000-0000BACF0000}"/>
    <cellStyle name="Normal 82 7 2 3 2" xfId="53124" xr:uid="{00000000-0005-0000-0000-0000BBCF0000}"/>
    <cellStyle name="Normal 82 7 2 3 2 2" xfId="53125" xr:uid="{00000000-0005-0000-0000-0000BCCF0000}"/>
    <cellStyle name="Normal 82 7 2 3 2 3" xfId="53126" xr:uid="{00000000-0005-0000-0000-0000BDCF0000}"/>
    <cellStyle name="Normal 82 7 2 3 3" xfId="53127" xr:uid="{00000000-0005-0000-0000-0000BECF0000}"/>
    <cellStyle name="Normal 82 7 2 3 4" xfId="53128" xr:uid="{00000000-0005-0000-0000-0000BFCF0000}"/>
    <cellStyle name="Normal 82 7 2 3_Lcc_inputs" xfId="53129" xr:uid="{00000000-0005-0000-0000-0000C0CF0000}"/>
    <cellStyle name="Normal 82 7 2 4" xfId="53130" xr:uid="{00000000-0005-0000-0000-0000C1CF0000}"/>
    <cellStyle name="Normal 82 7 2 4 2" xfId="53131" xr:uid="{00000000-0005-0000-0000-0000C2CF0000}"/>
    <cellStyle name="Normal 82 7 2 4 2 2" xfId="53132" xr:uid="{00000000-0005-0000-0000-0000C3CF0000}"/>
    <cellStyle name="Normal 82 7 2 4 3" xfId="53133" xr:uid="{00000000-0005-0000-0000-0000C4CF0000}"/>
    <cellStyle name="Normal 82 7 2 5" xfId="53134" xr:uid="{00000000-0005-0000-0000-0000C5CF0000}"/>
    <cellStyle name="Normal 82 7 2 5 2" xfId="53135" xr:uid="{00000000-0005-0000-0000-0000C6CF0000}"/>
    <cellStyle name="Normal 82 7 2 6" xfId="53136" xr:uid="{00000000-0005-0000-0000-0000C7CF0000}"/>
    <cellStyle name="Normal 82 7 2 7" xfId="53137" xr:uid="{00000000-0005-0000-0000-0000C8CF0000}"/>
    <cellStyle name="Normal 82 7 2 8" xfId="53138" xr:uid="{00000000-0005-0000-0000-0000C9CF0000}"/>
    <cellStyle name="Normal 82 7 2_Lcc_inputs" xfId="53139" xr:uid="{00000000-0005-0000-0000-0000CACF0000}"/>
    <cellStyle name="Normal 82 7 3" xfId="53140" xr:uid="{00000000-0005-0000-0000-0000CBCF0000}"/>
    <cellStyle name="Normal 82 7 3 2" xfId="53141" xr:uid="{00000000-0005-0000-0000-0000CCCF0000}"/>
    <cellStyle name="Normal 82 7 3 2 2" xfId="53142" xr:uid="{00000000-0005-0000-0000-0000CDCF0000}"/>
    <cellStyle name="Normal 82 7 3 2 2 2" xfId="53143" xr:uid="{00000000-0005-0000-0000-0000CECF0000}"/>
    <cellStyle name="Normal 82 7 3 2 3" xfId="53144" xr:uid="{00000000-0005-0000-0000-0000CFCF0000}"/>
    <cellStyle name="Normal 82 7 3 3" xfId="53145" xr:uid="{00000000-0005-0000-0000-0000D0CF0000}"/>
    <cellStyle name="Normal 82 7 3 3 2" xfId="53146" xr:uid="{00000000-0005-0000-0000-0000D1CF0000}"/>
    <cellStyle name="Normal 82 7 3 3 2 2" xfId="53147" xr:uid="{00000000-0005-0000-0000-0000D2CF0000}"/>
    <cellStyle name="Normal 82 7 3 3 3" xfId="53148" xr:uid="{00000000-0005-0000-0000-0000D3CF0000}"/>
    <cellStyle name="Normal 82 7 3 4" xfId="53149" xr:uid="{00000000-0005-0000-0000-0000D4CF0000}"/>
    <cellStyle name="Normal 82 7 3 4 2" xfId="53150" xr:uid="{00000000-0005-0000-0000-0000D5CF0000}"/>
    <cellStyle name="Normal 82 7 3 5" xfId="53151" xr:uid="{00000000-0005-0000-0000-0000D6CF0000}"/>
    <cellStyle name="Normal 82 7 3_Lcc_inputs" xfId="53152" xr:uid="{00000000-0005-0000-0000-0000D7CF0000}"/>
    <cellStyle name="Normal 82 7 4" xfId="53153" xr:uid="{00000000-0005-0000-0000-0000D8CF0000}"/>
    <cellStyle name="Normal 82 7 4 2" xfId="53154" xr:uid="{00000000-0005-0000-0000-0000D9CF0000}"/>
    <cellStyle name="Normal 82 7 4 2 2" xfId="53155" xr:uid="{00000000-0005-0000-0000-0000DACF0000}"/>
    <cellStyle name="Normal 82 7 4 2 3" xfId="53156" xr:uid="{00000000-0005-0000-0000-0000DBCF0000}"/>
    <cellStyle name="Normal 82 7 4 3" xfId="53157" xr:uid="{00000000-0005-0000-0000-0000DCCF0000}"/>
    <cellStyle name="Normal 82 7 4 4" xfId="53158" xr:uid="{00000000-0005-0000-0000-0000DDCF0000}"/>
    <cellStyle name="Normal 82 7 4_Lcc_inputs" xfId="53159" xr:uid="{00000000-0005-0000-0000-0000DECF0000}"/>
    <cellStyle name="Normal 82 7 5" xfId="53160" xr:uid="{00000000-0005-0000-0000-0000DFCF0000}"/>
    <cellStyle name="Normal 82 7 5 2" xfId="53161" xr:uid="{00000000-0005-0000-0000-0000E0CF0000}"/>
    <cellStyle name="Normal 82 7 5 2 2" xfId="53162" xr:uid="{00000000-0005-0000-0000-0000E1CF0000}"/>
    <cellStyle name="Normal 82 7 5 3" xfId="53163" xr:uid="{00000000-0005-0000-0000-0000E2CF0000}"/>
    <cellStyle name="Normal 82 7 6" xfId="53164" xr:uid="{00000000-0005-0000-0000-0000E3CF0000}"/>
    <cellStyle name="Normal 82 7 6 2" xfId="53165" xr:uid="{00000000-0005-0000-0000-0000E4CF0000}"/>
    <cellStyle name="Normal 82 7 7" xfId="53166" xr:uid="{00000000-0005-0000-0000-0000E5CF0000}"/>
    <cellStyle name="Normal 82 7 8" xfId="53167" xr:uid="{00000000-0005-0000-0000-0000E6CF0000}"/>
    <cellStyle name="Normal 82 7 9" xfId="53168" xr:uid="{00000000-0005-0000-0000-0000E7CF0000}"/>
    <cellStyle name="Normal 82 7_Lcc_inputs" xfId="53169" xr:uid="{00000000-0005-0000-0000-0000E8CF0000}"/>
    <cellStyle name="Normal 82 8" xfId="53170" xr:uid="{00000000-0005-0000-0000-0000E9CF0000}"/>
    <cellStyle name="Normal 82 8 2" xfId="53171" xr:uid="{00000000-0005-0000-0000-0000EACF0000}"/>
    <cellStyle name="Normal 82 8 2 2" xfId="53172" xr:uid="{00000000-0005-0000-0000-0000EBCF0000}"/>
    <cellStyle name="Normal 82 8 2 2 2" xfId="53173" xr:uid="{00000000-0005-0000-0000-0000ECCF0000}"/>
    <cellStyle name="Normal 82 8 2 2 2 2" xfId="53174" xr:uid="{00000000-0005-0000-0000-0000EDCF0000}"/>
    <cellStyle name="Normal 82 8 2 2 3" xfId="53175" xr:uid="{00000000-0005-0000-0000-0000EECF0000}"/>
    <cellStyle name="Normal 82 8 2 3" xfId="53176" xr:uid="{00000000-0005-0000-0000-0000EFCF0000}"/>
    <cellStyle name="Normal 82 8 2 3 2" xfId="53177" xr:uid="{00000000-0005-0000-0000-0000F0CF0000}"/>
    <cellStyle name="Normal 82 8 2 3 2 2" xfId="53178" xr:uid="{00000000-0005-0000-0000-0000F1CF0000}"/>
    <cellStyle name="Normal 82 8 2 3 3" xfId="53179" xr:uid="{00000000-0005-0000-0000-0000F2CF0000}"/>
    <cellStyle name="Normal 82 8 2 4" xfId="53180" xr:uid="{00000000-0005-0000-0000-0000F3CF0000}"/>
    <cellStyle name="Normal 82 8 2 4 2" xfId="53181" xr:uid="{00000000-0005-0000-0000-0000F4CF0000}"/>
    <cellStyle name="Normal 82 8 2 5" xfId="53182" xr:uid="{00000000-0005-0000-0000-0000F5CF0000}"/>
    <cellStyle name="Normal 82 8 2_Lcc_inputs" xfId="53183" xr:uid="{00000000-0005-0000-0000-0000F6CF0000}"/>
    <cellStyle name="Normal 82 8 3" xfId="53184" xr:uid="{00000000-0005-0000-0000-0000F7CF0000}"/>
    <cellStyle name="Normal 82 8 3 2" xfId="53185" xr:uid="{00000000-0005-0000-0000-0000F8CF0000}"/>
    <cellStyle name="Normal 82 8 3 2 2" xfId="53186" xr:uid="{00000000-0005-0000-0000-0000F9CF0000}"/>
    <cellStyle name="Normal 82 8 3 2 3" xfId="53187" xr:uid="{00000000-0005-0000-0000-0000FACF0000}"/>
    <cellStyle name="Normal 82 8 3 3" xfId="53188" xr:uid="{00000000-0005-0000-0000-0000FBCF0000}"/>
    <cellStyle name="Normal 82 8 3 4" xfId="53189" xr:uid="{00000000-0005-0000-0000-0000FCCF0000}"/>
    <cellStyle name="Normal 82 8 3_Lcc_inputs" xfId="53190" xr:uid="{00000000-0005-0000-0000-0000FDCF0000}"/>
    <cellStyle name="Normal 82 8 4" xfId="53191" xr:uid="{00000000-0005-0000-0000-0000FECF0000}"/>
    <cellStyle name="Normal 82 8 4 2" xfId="53192" xr:uid="{00000000-0005-0000-0000-0000FFCF0000}"/>
    <cellStyle name="Normal 82 8 4 2 2" xfId="53193" xr:uid="{00000000-0005-0000-0000-000000D00000}"/>
    <cellStyle name="Normal 82 8 4 3" xfId="53194" xr:uid="{00000000-0005-0000-0000-000001D00000}"/>
    <cellStyle name="Normal 82 8 5" xfId="53195" xr:uid="{00000000-0005-0000-0000-000002D00000}"/>
    <cellStyle name="Normal 82 8 5 2" xfId="53196" xr:uid="{00000000-0005-0000-0000-000003D00000}"/>
    <cellStyle name="Normal 82 8 6" xfId="53197" xr:uid="{00000000-0005-0000-0000-000004D00000}"/>
    <cellStyle name="Normal 82 8 7" xfId="53198" xr:uid="{00000000-0005-0000-0000-000005D00000}"/>
    <cellStyle name="Normal 82 8 8" xfId="53199" xr:uid="{00000000-0005-0000-0000-000006D00000}"/>
    <cellStyle name="Normal 82 8_Lcc_inputs" xfId="53200" xr:uid="{00000000-0005-0000-0000-000007D00000}"/>
    <cellStyle name="Normal 82 9" xfId="53201" xr:uid="{00000000-0005-0000-0000-000008D00000}"/>
    <cellStyle name="Normal 82 9 2" xfId="53202" xr:uid="{00000000-0005-0000-0000-000009D00000}"/>
    <cellStyle name="Normal 82 9 2 2" xfId="53203" xr:uid="{00000000-0005-0000-0000-00000AD00000}"/>
    <cellStyle name="Normal 82 9 2 2 2" xfId="53204" xr:uid="{00000000-0005-0000-0000-00000BD00000}"/>
    <cellStyle name="Normal 82 9 2 2 2 2" xfId="53205" xr:uid="{00000000-0005-0000-0000-00000CD00000}"/>
    <cellStyle name="Normal 82 9 2 2 3" xfId="53206" xr:uid="{00000000-0005-0000-0000-00000DD00000}"/>
    <cellStyle name="Normal 82 9 2 3" xfId="53207" xr:uid="{00000000-0005-0000-0000-00000ED00000}"/>
    <cellStyle name="Normal 82 9 2 3 2" xfId="53208" xr:uid="{00000000-0005-0000-0000-00000FD00000}"/>
    <cellStyle name="Normal 82 9 2 3 2 2" xfId="53209" xr:uid="{00000000-0005-0000-0000-000010D00000}"/>
    <cellStyle name="Normal 82 9 2 3 3" xfId="53210" xr:uid="{00000000-0005-0000-0000-000011D00000}"/>
    <cellStyle name="Normal 82 9 2 4" xfId="53211" xr:uid="{00000000-0005-0000-0000-000012D00000}"/>
    <cellStyle name="Normal 82 9 2 4 2" xfId="53212" xr:uid="{00000000-0005-0000-0000-000013D00000}"/>
    <cellStyle name="Normal 82 9 2 5" xfId="53213" xr:uid="{00000000-0005-0000-0000-000014D00000}"/>
    <cellStyle name="Normal 82 9 2_Lcc_inputs" xfId="53214" xr:uid="{00000000-0005-0000-0000-000015D00000}"/>
    <cellStyle name="Normal 82 9 3" xfId="53215" xr:uid="{00000000-0005-0000-0000-000016D00000}"/>
    <cellStyle name="Normal 82 9 3 2" xfId="53216" xr:uid="{00000000-0005-0000-0000-000017D00000}"/>
    <cellStyle name="Normal 82 9 3 2 2" xfId="53217" xr:uid="{00000000-0005-0000-0000-000018D00000}"/>
    <cellStyle name="Normal 82 9 3 2 3" xfId="53218" xr:uid="{00000000-0005-0000-0000-000019D00000}"/>
    <cellStyle name="Normal 82 9 3 3" xfId="53219" xr:uid="{00000000-0005-0000-0000-00001AD00000}"/>
    <cellStyle name="Normal 82 9 3 4" xfId="53220" xr:uid="{00000000-0005-0000-0000-00001BD00000}"/>
    <cellStyle name="Normal 82 9 3_Lcc_inputs" xfId="53221" xr:uid="{00000000-0005-0000-0000-00001CD00000}"/>
    <cellStyle name="Normal 82 9 4" xfId="53222" xr:uid="{00000000-0005-0000-0000-00001DD00000}"/>
    <cellStyle name="Normal 82 9 4 2" xfId="53223" xr:uid="{00000000-0005-0000-0000-00001ED00000}"/>
    <cellStyle name="Normal 82 9 4 2 2" xfId="53224" xr:uid="{00000000-0005-0000-0000-00001FD00000}"/>
    <cellStyle name="Normal 82 9 4 3" xfId="53225" xr:uid="{00000000-0005-0000-0000-000020D00000}"/>
    <cellStyle name="Normal 82 9 5" xfId="53226" xr:uid="{00000000-0005-0000-0000-000021D00000}"/>
    <cellStyle name="Normal 82 9 5 2" xfId="53227" xr:uid="{00000000-0005-0000-0000-000022D00000}"/>
    <cellStyle name="Normal 82 9 6" xfId="53228" xr:uid="{00000000-0005-0000-0000-000023D00000}"/>
    <cellStyle name="Normal 82 9 7" xfId="53229" xr:uid="{00000000-0005-0000-0000-000024D00000}"/>
    <cellStyle name="Normal 82 9 8" xfId="53230" xr:uid="{00000000-0005-0000-0000-000025D00000}"/>
    <cellStyle name="Normal 82 9_Lcc_inputs" xfId="53231" xr:uid="{00000000-0005-0000-0000-000026D00000}"/>
    <cellStyle name="Normal 82_Lcc_inputs" xfId="53232" xr:uid="{00000000-0005-0000-0000-000027D00000}"/>
    <cellStyle name="Normal 83" xfId="53233" xr:uid="{00000000-0005-0000-0000-000028D00000}"/>
    <cellStyle name="Normal 83 10" xfId="53234" xr:uid="{00000000-0005-0000-0000-000029D00000}"/>
    <cellStyle name="Normal 83 10 2" xfId="53235" xr:uid="{00000000-0005-0000-0000-00002AD00000}"/>
    <cellStyle name="Normal 83 10 2 2" xfId="53236" xr:uid="{00000000-0005-0000-0000-00002BD00000}"/>
    <cellStyle name="Normal 83 10 2 2 2" xfId="53237" xr:uid="{00000000-0005-0000-0000-00002CD00000}"/>
    <cellStyle name="Normal 83 10 2 2 3" xfId="53238" xr:uid="{00000000-0005-0000-0000-00002DD00000}"/>
    <cellStyle name="Normal 83 10 2 3" xfId="53239" xr:uid="{00000000-0005-0000-0000-00002ED00000}"/>
    <cellStyle name="Normal 83 10 2 4" xfId="53240" xr:uid="{00000000-0005-0000-0000-00002FD00000}"/>
    <cellStyle name="Normal 83 10 2_Lcc_inputs" xfId="53241" xr:uid="{00000000-0005-0000-0000-000030D00000}"/>
    <cellStyle name="Normal 83 10 3" xfId="53242" xr:uid="{00000000-0005-0000-0000-000031D00000}"/>
    <cellStyle name="Normal 83 10 3 2" xfId="53243" xr:uid="{00000000-0005-0000-0000-000032D00000}"/>
    <cellStyle name="Normal 83 10 3 2 2" xfId="53244" xr:uid="{00000000-0005-0000-0000-000033D00000}"/>
    <cellStyle name="Normal 83 10 3 3" xfId="53245" xr:uid="{00000000-0005-0000-0000-000034D00000}"/>
    <cellStyle name="Normal 83 10 4" xfId="53246" xr:uid="{00000000-0005-0000-0000-000035D00000}"/>
    <cellStyle name="Normal 83 10 4 2" xfId="53247" xr:uid="{00000000-0005-0000-0000-000036D00000}"/>
    <cellStyle name="Normal 83 10 5" xfId="53248" xr:uid="{00000000-0005-0000-0000-000037D00000}"/>
    <cellStyle name="Normal 83 10 6" xfId="53249" xr:uid="{00000000-0005-0000-0000-000038D00000}"/>
    <cellStyle name="Normal 83 10 7" xfId="53250" xr:uid="{00000000-0005-0000-0000-000039D00000}"/>
    <cellStyle name="Normal 83 10_Lcc_inputs" xfId="53251" xr:uid="{00000000-0005-0000-0000-00003AD00000}"/>
    <cellStyle name="Normal 83 11" xfId="53252" xr:uid="{00000000-0005-0000-0000-00003BD00000}"/>
    <cellStyle name="Normal 83 11 2" xfId="53253" xr:uid="{00000000-0005-0000-0000-00003CD00000}"/>
    <cellStyle name="Normal 83 11 2 2" xfId="53254" xr:uid="{00000000-0005-0000-0000-00003DD00000}"/>
    <cellStyle name="Normal 83 11 2 3" xfId="53255" xr:uid="{00000000-0005-0000-0000-00003ED00000}"/>
    <cellStyle name="Normal 83 11 3" xfId="53256" xr:uid="{00000000-0005-0000-0000-00003FD00000}"/>
    <cellStyle name="Normal 83 11 3 2" xfId="53257" xr:uid="{00000000-0005-0000-0000-000040D00000}"/>
    <cellStyle name="Normal 83 11 4" xfId="53258" xr:uid="{00000000-0005-0000-0000-000041D00000}"/>
    <cellStyle name="Normal 83 11 5" xfId="53259" xr:uid="{00000000-0005-0000-0000-000042D00000}"/>
    <cellStyle name="Normal 83 11_Lcc_inputs" xfId="53260" xr:uid="{00000000-0005-0000-0000-000043D00000}"/>
    <cellStyle name="Normal 83 12" xfId="53261" xr:uid="{00000000-0005-0000-0000-000044D00000}"/>
    <cellStyle name="Normal 83 12 2" xfId="53262" xr:uid="{00000000-0005-0000-0000-000045D00000}"/>
    <cellStyle name="Normal 83 12 2 2" xfId="53263" xr:uid="{00000000-0005-0000-0000-000046D00000}"/>
    <cellStyle name="Normal 83 12 2 3" xfId="53264" xr:uid="{00000000-0005-0000-0000-000047D00000}"/>
    <cellStyle name="Normal 83 12 3" xfId="53265" xr:uid="{00000000-0005-0000-0000-000048D00000}"/>
    <cellStyle name="Normal 83 12 4" xfId="53266" xr:uid="{00000000-0005-0000-0000-000049D00000}"/>
    <cellStyle name="Normal 83 12_Lcc_inputs" xfId="53267" xr:uid="{00000000-0005-0000-0000-00004AD00000}"/>
    <cellStyle name="Normal 83 13" xfId="53268" xr:uid="{00000000-0005-0000-0000-00004BD00000}"/>
    <cellStyle name="Normal 83 13 2" xfId="53269" xr:uid="{00000000-0005-0000-0000-00004CD00000}"/>
    <cellStyle name="Normal 83 13 3" xfId="53270" xr:uid="{00000000-0005-0000-0000-00004DD00000}"/>
    <cellStyle name="Normal 83 14" xfId="53271" xr:uid="{00000000-0005-0000-0000-00004ED00000}"/>
    <cellStyle name="Normal 83 14 2" xfId="53272" xr:uid="{00000000-0005-0000-0000-00004FD00000}"/>
    <cellStyle name="Normal 83 15" xfId="53273" xr:uid="{00000000-0005-0000-0000-000050D00000}"/>
    <cellStyle name="Normal 83 16" xfId="53274" xr:uid="{00000000-0005-0000-0000-000051D00000}"/>
    <cellStyle name="Normal 83 2" xfId="53275" xr:uid="{00000000-0005-0000-0000-000052D00000}"/>
    <cellStyle name="Normal 83 2 10" xfId="53276" xr:uid="{00000000-0005-0000-0000-000053D00000}"/>
    <cellStyle name="Normal 83 2 2" xfId="53277" xr:uid="{00000000-0005-0000-0000-000054D00000}"/>
    <cellStyle name="Normal 83 2 2 2" xfId="53278" xr:uid="{00000000-0005-0000-0000-000055D00000}"/>
    <cellStyle name="Normal 83 2 2 2 2" xfId="53279" xr:uid="{00000000-0005-0000-0000-000056D00000}"/>
    <cellStyle name="Normal 83 2 2 2 2 2" xfId="53280" xr:uid="{00000000-0005-0000-0000-000057D00000}"/>
    <cellStyle name="Normal 83 2 2 2 2 2 2" xfId="53281" xr:uid="{00000000-0005-0000-0000-000058D00000}"/>
    <cellStyle name="Normal 83 2 2 2 2 3" xfId="53282" xr:uid="{00000000-0005-0000-0000-000059D00000}"/>
    <cellStyle name="Normal 83 2 2 2 3" xfId="53283" xr:uid="{00000000-0005-0000-0000-00005AD00000}"/>
    <cellStyle name="Normal 83 2 2 2 3 2" xfId="53284" xr:uid="{00000000-0005-0000-0000-00005BD00000}"/>
    <cellStyle name="Normal 83 2 2 2 3 2 2" xfId="53285" xr:uid="{00000000-0005-0000-0000-00005CD00000}"/>
    <cellStyle name="Normal 83 2 2 2 3 3" xfId="53286" xr:uid="{00000000-0005-0000-0000-00005DD00000}"/>
    <cellStyle name="Normal 83 2 2 2 4" xfId="53287" xr:uid="{00000000-0005-0000-0000-00005ED00000}"/>
    <cellStyle name="Normal 83 2 2 2 4 2" xfId="53288" xr:uid="{00000000-0005-0000-0000-00005FD00000}"/>
    <cellStyle name="Normal 83 2 2 2 5" xfId="53289" xr:uid="{00000000-0005-0000-0000-000060D00000}"/>
    <cellStyle name="Normal 83 2 2 2_Lcc_inputs" xfId="53290" xr:uid="{00000000-0005-0000-0000-000061D00000}"/>
    <cellStyle name="Normal 83 2 2 3" xfId="53291" xr:uid="{00000000-0005-0000-0000-000062D00000}"/>
    <cellStyle name="Normal 83 2 2 3 2" xfId="53292" xr:uid="{00000000-0005-0000-0000-000063D00000}"/>
    <cellStyle name="Normal 83 2 2 3 2 2" xfId="53293" xr:uid="{00000000-0005-0000-0000-000064D00000}"/>
    <cellStyle name="Normal 83 2 2 3 2 3" xfId="53294" xr:uid="{00000000-0005-0000-0000-000065D00000}"/>
    <cellStyle name="Normal 83 2 2 3 3" xfId="53295" xr:uid="{00000000-0005-0000-0000-000066D00000}"/>
    <cellStyle name="Normal 83 2 2 3 4" xfId="53296" xr:uid="{00000000-0005-0000-0000-000067D00000}"/>
    <cellStyle name="Normal 83 2 2 3_Lcc_inputs" xfId="53297" xr:uid="{00000000-0005-0000-0000-000068D00000}"/>
    <cellStyle name="Normal 83 2 2 4" xfId="53298" xr:uid="{00000000-0005-0000-0000-000069D00000}"/>
    <cellStyle name="Normal 83 2 2 4 2" xfId="53299" xr:uid="{00000000-0005-0000-0000-00006AD00000}"/>
    <cellStyle name="Normal 83 2 2 4 2 2" xfId="53300" xr:uid="{00000000-0005-0000-0000-00006BD00000}"/>
    <cellStyle name="Normal 83 2 2 4 3" xfId="53301" xr:uid="{00000000-0005-0000-0000-00006CD00000}"/>
    <cellStyle name="Normal 83 2 2 5" xfId="53302" xr:uid="{00000000-0005-0000-0000-00006DD00000}"/>
    <cellStyle name="Normal 83 2 2 5 2" xfId="53303" xr:uid="{00000000-0005-0000-0000-00006ED00000}"/>
    <cellStyle name="Normal 83 2 2 6" xfId="53304" xr:uid="{00000000-0005-0000-0000-00006FD00000}"/>
    <cellStyle name="Normal 83 2 2 7" xfId="53305" xr:uid="{00000000-0005-0000-0000-000070D00000}"/>
    <cellStyle name="Normal 83 2 2 8" xfId="53306" xr:uid="{00000000-0005-0000-0000-000071D00000}"/>
    <cellStyle name="Normal 83 2 2_Lcc_inputs" xfId="53307" xr:uid="{00000000-0005-0000-0000-000072D00000}"/>
    <cellStyle name="Normal 83 2 3" xfId="53308" xr:uid="{00000000-0005-0000-0000-000073D00000}"/>
    <cellStyle name="Normal 83 2 3 2" xfId="53309" xr:uid="{00000000-0005-0000-0000-000074D00000}"/>
    <cellStyle name="Normal 83 2 3 2 2" xfId="53310" xr:uid="{00000000-0005-0000-0000-000075D00000}"/>
    <cellStyle name="Normal 83 2 3 2 2 2" xfId="53311" xr:uid="{00000000-0005-0000-0000-000076D00000}"/>
    <cellStyle name="Normal 83 2 3 2 2 3" xfId="53312" xr:uid="{00000000-0005-0000-0000-000077D00000}"/>
    <cellStyle name="Normal 83 2 3 2 3" xfId="53313" xr:uid="{00000000-0005-0000-0000-000078D00000}"/>
    <cellStyle name="Normal 83 2 3 2 4" xfId="53314" xr:uid="{00000000-0005-0000-0000-000079D00000}"/>
    <cellStyle name="Normal 83 2 3 2_Lcc_inputs" xfId="53315" xr:uid="{00000000-0005-0000-0000-00007AD00000}"/>
    <cellStyle name="Normal 83 2 3 3" xfId="53316" xr:uid="{00000000-0005-0000-0000-00007BD00000}"/>
    <cellStyle name="Normal 83 2 3 3 2" xfId="53317" xr:uid="{00000000-0005-0000-0000-00007CD00000}"/>
    <cellStyle name="Normal 83 2 3 3 2 2" xfId="53318" xr:uid="{00000000-0005-0000-0000-00007DD00000}"/>
    <cellStyle name="Normal 83 2 3 3 3" xfId="53319" xr:uid="{00000000-0005-0000-0000-00007ED00000}"/>
    <cellStyle name="Normal 83 2 3 4" xfId="53320" xr:uid="{00000000-0005-0000-0000-00007FD00000}"/>
    <cellStyle name="Normal 83 2 3 4 2" xfId="53321" xr:uid="{00000000-0005-0000-0000-000080D00000}"/>
    <cellStyle name="Normal 83 2 3 5" xfId="53322" xr:uid="{00000000-0005-0000-0000-000081D00000}"/>
    <cellStyle name="Normal 83 2 3 6" xfId="53323" xr:uid="{00000000-0005-0000-0000-000082D00000}"/>
    <cellStyle name="Normal 83 2 3 7" xfId="53324" xr:uid="{00000000-0005-0000-0000-000083D00000}"/>
    <cellStyle name="Normal 83 2 3_Lcc_inputs" xfId="53325" xr:uid="{00000000-0005-0000-0000-000084D00000}"/>
    <cellStyle name="Normal 83 2 4" xfId="53326" xr:uid="{00000000-0005-0000-0000-000085D00000}"/>
    <cellStyle name="Normal 83 2 4 2" xfId="53327" xr:uid="{00000000-0005-0000-0000-000086D00000}"/>
    <cellStyle name="Normal 83 2 4 2 2" xfId="53328" xr:uid="{00000000-0005-0000-0000-000087D00000}"/>
    <cellStyle name="Normal 83 2 4 2 3" xfId="53329" xr:uid="{00000000-0005-0000-0000-000088D00000}"/>
    <cellStyle name="Normal 83 2 4 3" xfId="53330" xr:uid="{00000000-0005-0000-0000-000089D00000}"/>
    <cellStyle name="Normal 83 2 4 3 2" xfId="53331" xr:uid="{00000000-0005-0000-0000-00008AD00000}"/>
    <cellStyle name="Normal 83 2 4 4" xfId="53332" xr:uid="{00000000-0005-0000-0000-00008BD00000}"/>
    <cellStyle name="Normal 83 2 4 5" xfId="53333" xr:uid="{00000000-0005-0000-0000-00008CD00000}"/>
    <cellStyle name="Normal 83 2 4_Lcc_inputs" xfId="53334" xr:uid="{00000000-0005-0000-0000-00008DD00000}"/>
    <cellStyle name="Normal 83 2 5" xfId="53335" xr:uid="{00000000-0005-0000-0000-00008ED00000}"/>
    <cellStyle name="Normal 83 2 5 2" xfId="53336" xr:uid="{00000000-0005-0000-0000-00008FD00000}"/>
    <cellStyle name="Normal 83 2 5 2 2" xfId="53337" xr:uid="{00000000-0005-0000-0000-000090D00000}"/>
    <cellStyle name="Normal 83 2 5 2 3" xfId="53338" xr:uid="{00000000-0005-0000-0000-000091D00000}"/>
    <cellStyle name="Normal 83 2 5 3" xfId="53339" xr:uid="{00000000-0005-0000-0000-000092D00000}"/>
    <cellStyle name="Normal 83 2 5 3 2" xfId="53340" xr:uid="{00000000-0005-0000-0000-000093D00000}"/>
    <cellStyle name="Normal 83 2 5 4" xfId="53341" xr:uid="{00000000-0005-0000-0000-000094D00000}"/>
    <cellStyle name="Normal 83 2 5 5" xfId="53342" xr:uid="{00000000-0005-0000-0000-000095D00000}"/>
    <cellStyle name="Normal 83 2 5_Lcc_inputs" xfId="53343" xr:uid="{00000000-0005-0000-0000-000096D00000}"/>
    <cellStyle name="Normal 83 2 6" xfId="53344" xr:uid="{00000000-0005-0000-0000-000097D00000}"/>
    <cellStyle name="Normal 83 2 6 2" xfId="53345" xr:uid="{00000000-0005-0000-0000-000098D00000}"/>
    <cellStyle name="Normal 83 2 6 2 2" xfId="53346" xr:uid="{00000000-0005-0000-0000-000099D00000}"/>
    <cellStyle name="Normal 83 2 6 3" xfId="53347" xr:uid="{00000000-0005-0000-0000-00009AD00000}"/>
    <cellStyle name="Normal 83 2 6 4" xfId="53348" xr:uid="{00000000-0005-0000-0000-00009BD00000}"/>
    <cellStyle name="Normal 83 2 6_Lcc_inputs" xfId="53349" xr:uid="{00000000-0005-0000-0000-00009CD00000}"/>
    <cellStyle name="Normal 83 2 7" xfId="53350" xr:uid="{00000000-0005-0000-0000-00009DD00000}"/>
    <cellStyle name="Normal 83 2 7 2" xfId="53351" xr:uid="{00000000-0005-0000-0000-00009ED00000}"/>
    <cellStyle name="Normal 83 2 7 3" xfId="53352" xr:uid="{00000000-0005-0000-0000-00009FD00000}"/>
    <cellStyle name="Normal 83 2 8" xfId="53353" xr:uid="{00000000-0005-0000-0000-0000A0D00000}"/>
    <cellStyle name="Normal 83 2 8 2" xfId="53354" xr:uid="{00000000-0005-0000-0000-0000A1D00000}"/>
    <cellStyle name="Normal 83 2 9" xfId="53355" xr:uid="{00000000-0005-0000-0000-0000A2D00000}"/>
    <cellStyle name="Normal 83 2_Lcc_inputs" xfId="53356" xr:uid="{00000000-0005-0000-0000-0000A3D00000}"/>
    <cellStyle name="Normal 83 3" xfId="53357" xr:uid="{00000000-0005-0000-0000-0000A4D00000}"/>
    <cellStyle name="Normal 83 3 2" xfId="53358" xr:uid="{00000000-0005-0000-0000-0000A5D00000}"/>
    <cellStyle name="Normal 83 3 2 2" xfId="53359" xr:uid="{00000000-0005-0000-0000-0000A6D00000}"/>
    <cellStyle name="Normal 83 3 2 2 2" xfId="53360" xr:uid="{00000000-0005-0000-0000-0000A7D00000}"/>
    <cellStyle name="Normal 83 3 2 2 2 2" xfId="53361" xr:uid="{00000000-0005-0000-0000-0000A8D00000}"/>
    <cellStyle name="Normal 83 3 2 2 2 2 2" xfId="53362" xr:uid="{00000000-0005-0000-0000-0000A9D00000}"/>
    <cellStyle name="Normal 83 3 2 2 2 3" xfId="53363" xr:uid="{00000000-0005-0000-0000-0000AAD00000}"/>
    <cellStyle name="Normal 83 3 2 2 3" xfId="53364" xr:uid="{00000000-0005-0000-0000-0000ABD00000}"/>
    <cellStyle name="Normal 83 3 2 2 3 2" xfId="53365" xr:uid="{00000000-0005-0000-0000-0000ACD00000}"/>
    <cellStyle name="Normal 83 3 2 2 3 2 2" xfId="53366" xr:uid="{00000000-0005-0000-0000-0000ADD00000}"/>
    <cellStyle name="Normal 83 3 2 2 3 3" xfId="53367" xr:uid="{00000000-0005-0000-0000-0000AED00000}"/>
    <cellStyle name="Normal 83 3 2 2 4" xfId="53368" xr:uid="{00000000-0005-0000-0000-0000AFD00000}"/>
    <cellStyle name="Normal 83 3 2 2 4 2" xfId="53369" xr:uid="{00000000-0005-0000-0000-0000B0D00000}"/>
    <cellStyle name="Normal 83 3 2 2 5" xfId="53370" xr:uid="{00000000-0005-0000-0000-0000B1D00000}"/>
    <cellStyle name="Normal 83 3 2 2_Lcc_inputs" xfId="53371" xr:uid="{00000000-0005-0000-0000-0000B2D00000}"/>
    <cellStyle name="Normal 83 3 2 3" xfId="53372" xr:uid="{00000000-0005-0000-0000-0000B3D00000}"/>
    <cellStyle name="Normal 83 3 2 3 2" xfId="53373" xr:uid="{00000000-0005-0000-0000-0000B4D00000}"/>
    <cellStyle name="Normal 83 3 2 3 2 2" xfId="53374" xr:uid="{00000000-0005-0000-0000-0000B5D00000}"/>
    <cellStyle name="Normal 83 3 2 3 2 3" xfId="53375" xr:uid="{00000000-0005-0000-0000-0000B6D00000}"/>
    <cellStyle name="Normal 83 3 2 3 3" xfId="53376" xr:uid="{00000000-0005-0000-0000-0000B7D00000}"/>
    <cellStyle name="Normal 83 3 2 3 4" xfId="53377" xr:uid="{00000000-0005-0000-0000-0000B8D00000}"/>
    <cellStyle name="Normal 83 3 2 3_Lcc_inputs" xfId="53378" xr:uid="{00000000-0005-0000-0000-0000B9D00000}"/>
    <cellStyle name="Normal 83 3 2 4" xfId="53379" xr:uid="{00000000-0005-0000-0000-0000BAD00000}"/>
    <cellStyle name="Normal 83 3 2 4 2" xfId="53380" xr:uid="{00000000-0005-0000-0000-0000BBD00000}"/>
    <cellStyle name="Normal 83 3 2 4 2 2" xfId="53381" xr:uid="{00000000-0005-0000-0000-0000BCD00000}"/>
    <cellStyle name="Normal 83 3 2 4 3" xfId="53382" xr:uid="{00000000-0005-0000-0000-0000BDD00000}"/>
    <cellStyle name="Normal 83 3 2 5" xfId="53383" xr:uid="{00000000-0005-0000-0000-0000BED00000}"/>
    <cellStyle name="Normal 83 3 2 5 2" xfId="53384" xr:uid="{00000000-0005-0000-0000-0000BFD00000}"/>
    <cellStyle name="Normal 83 3 2 6" xfId="53385" xr:uid="{00000000-0005-0000-0000-0000C0D00000}"/>
    <cellStyle name="Normal 83 3 2 7" xfId="53386" xr:uid="{00000000-0005-0000-0000-0000C1D00000}"/>
    <cellStyle name="Normal 83 3 2 8" xfId="53387" xr:uid="{00000000-0005-0000-0000-0000C2D00000}"/>
    <cellStyle name="Normal 83 3 2_Lcc_inputs" xfId="53388" xr:uid="{00000000-0005-0000-0000-0000C3D00000}"/>
    <cellStyle name="Normal 83 3 3" xfId="53389" xr:uid="{00000000-0005-0000-0000-0000C4D00000}"/>
    <cellStyle name="Normal 83 3 3 2" xfId="53390" xr:uid="{00000000-0005-0000-0000-0000C5D00000}"/>
    <cellStyle name="Normal 83 3 3 2 2" xfId="53391" xr:uid="{00000000-0005-0000-0000-0000C6D00000}"/>
    <cellStyle name="Normal 83 3 3 2 2 2" xfId="53392" xr:uid="{00000000-0005-0000-0000-0000C7D00000}"/>
    <cellStyle name="Normal 83 3 3 2 2 3" xfId="53393" xr:uid="{00000000-0005-0000-0000-0000C8D00000}"/>
    <cellStyle name="Normal 83 3 3 2 3" xfId="53394" xr:uid="{00000000-0005-0000-0000-0000C9D00000}"/>
    <cellStyle name="Normal 83 3 3 2 4" xfId="53395" xr:uid="{00000000-0005-0000-0000-0000CAD00000}"/>
    <cellStyle name="Normal 83 3 3 2_Lcc_inputs" xfId="53396" xr:uid="{00000000-0005-0000-0000-0000CBD00000}"/>
    <cellStyle name="Normal 83 3 3 3" xfId="53397" xr:uid="{00000000-0005-0000-0000-0000CCD00000}"/>
    <cellStyle name="Normal 83 3 3 3 2" xfId="53398" xr:uid="{00000000-0005-0000-0000-0000CDD00000}"/>
    <cellStyle name="Normal 83 3 3 3 2 2" xfId="53399" xr:uid="{00000000-0005-0000-0000-0000CED00000}"/>
    <cellStyle name="Normal 83 3 3 3 3" xfId="53400" xr:uid="{00000000-0005-0000-0000-0000CFD00000}"/>
    <cellStyle name="Normal 83 3 3 4" xfId="53401" xr:uid="{00000000-0005-0000-0000-0000D0D00000}"/>
    <cellStyle name="Normal 83 3 3 4 2" xfId="53402" xr:uid="{00000000-0005-0000-0000-0000D1D00000}"/>
    <cellStyle name="Normal 83 3 3 5" xfId="53403" xr:uid="{00000000-0005-0000-0000-0000D2D00000}"/>
    <cellStyle name="Normal 83 3 3 6" xfId="53404" xr:uid="{00000000-0005-0000-0000-0000D3D00000}"/>
    <cellStyle name="Normal 83 3 3 7" xfId="53405" xr:uid="{00000000-0005-0000-0000-0000D4D00000}"/>
    <cellStyle name="Normal 83 3 3_Lcc_inputs" xfId="53406" xr:uid="{00000000-0005-0000-0000-0000D5D00000}"/>
    <cellStyle name="Normal 83 3 4" xfId="53407" xr:uid="{00000000-0005-0000-0000-0000D6D00000}"/>
    <cellStyle name="Normal 83 3 4 2" xfId="53408" xr:uid="{00000000-0005-0000-0000-0000D7D00000}"/>
    <cellStyle name="Normal 83 3 4 2 2" xfId="53409" xr:uid="{00000000-0005-0000-0000-0000D8D00000}"/>
    <cellStyle name="Normal 83 3 4 2 3" xfId="53410" xr:uid="{00000000-0005-0000-0000-0000D9D00000}"/>
    <cellStyle name="Normal 83 3 4 3" xfId="53411" xr:uid="{00000000-0005-0000-0000-0000DAD00000}"/>
    <cellStyle name="Normal 83 3 4 3 2" xfId="53412" xr:uid="{00000000-0005-0000-0000-0000DBD00000}"/>
    <cellStyle name="Normal 83 3 4 4" xfId="53413" xr:uid="{00000000-0005-0000-0000-0000DCD00000}"/>
    <cellStyle name="Normal 83 3 4 5" xfId="53414" xr:uid="{00000000-0005-0000-0000-0000DDD00000}"/>
    <cellStyle name="Normal 83 3 4_Lcc_inputs" xfId="53415" xr:uid="{00000000-0005-0000-0000-0000DED00000}"/>
    <cellStyle name="Normal 83 3 5" xfId="53416" xr:uid="{00000000-0005-0000-0000-0000DFD00000}"/>
    <cellStyle name="Normal 83 3 5 2" xfId="53417" xr:uid="{00000000-0005-0000-0000-0000E0D00000}"/>
    <cellStyle name="Normal 83 3 5 2 2" xfId="53418" xr:uid="{00000000-0005-0000-0000-0000E1D00000}"/>
    <cellStyle name="Normal 83 3 5 2 3" xfId="53419" xr:uid="{00000000-0005-0000-0000-0000E2D00000}"/>
    <cellStyle name="Normal 83 3 5 3" xfId="53420" xr:uid="{00000000-0005-0000-0000-0000E3D00000}"/>
    <cellStyle name="Normal 83 3 5 4" xfId="53421" xr:uid="{00000000-0005-0000-0000-0000E4D00000}"/>
    <cellStyle name="Normal 83 3 5_Lcc_inputs" xfId="53422" xr:uid="{00000000-0005-0000-0000-0000E5D00000}"/>
    <cellStyle name="Normal 83 3 6" xfId="53423" xr:uid="{00000000-0005-0000-0000-0000E6D00000}"/>
    <cellStyle name="Normal 83 3 6 2" xfId="53424" xr:uid="{00000000-0005-0000-0000-0000E7D00000}"/>
    <cellStyle name="Normal 83 3 6 3" xfId="53425" xr:uid="{00000000-0005-0000-0000-0000E8D00000}"/>
    <cellStyle name="Normal 83 3 7" xfId="53426" xr:uid="{00000000-0005-0000-0000-0000E9D00000}"/>
    <cellStyle name="Normal 83 3 7 2" xfId="53427" xr:uid="{00000000-0005-0000-0000-0000EAD00000}"/>
    <cellStyle name="Normal 83 3 8" xfId="53428" xr:uid="{00000000-0005-0000-0000-0000EBD00000}"/>
    <cellStyle name="Normal 83 3 9" xfId="53429" xr:uid="{00000000-0005-0000-0000-0000ECD00000}"/>
    <cellStyle name="Normal 83 3_Lcc_inputs" xfId="53430" xr:uid="{00000000-0005-0000-0000-0000EDD00000}"/>
    <cellStyle name="Normal 83 4" xfId="53431" xr:uid="{00000000-0005-0000-0000-0000EED00000}"/>
    <cellStyle name="Normal 83 4 2" xfId="53432" xr:uid="{00000000-0005-0000-0000-0000EFD00000}"/>
    <cellStyle name="Normal 83 4 2 2" xfId="53433" xr:uid="{00000000-0005-0000-0000-0000F0D00000}"/>
    <cellStyle name="Normal 83 4 2 2 2" xfId="53434" xr:uid="{00000000-0005-0000-0000-0000F1D00000}"/>
    <cellStyle name="Normal 83 4 2 2 2 2" xfId="53435" xr:uid="{00000000-0005-0000-0000-0000F2D00000}"/>
    <cellStyle name="Normal 83 4 2 2 2 2 2" xfId="53436" xr:uid="{00000000-0005-0000-0000-0000F3D00000}"/>
    <cellStyle name="Normal 83 4 2 2 2 3" xfId="53437" xr:uid="{00000000-0005-0000-0000-0000F4D00000}"/>
    <cellStyle name="Normal 83 4 2 2 3" xfId="53438" xr:uid="{00000000-0005-0000-0000-0000F5D00000}"/>
    <cellStyle name="Normal 83 4 2 2 3 2" xfId="53439" xr:uid="{00000000-0005-0000-0000-0000F6D00000}"/>
    <cellStyle name="Normal 83 4 2 2 3 2 2" xfId="53440" xr:uid="{00000000-0005-0000-0000-0000F7D00000}"/>
    <cellStyle name="Normal 83 4 2 2 3 3" xfId="53441" xr:uid="{00000000-0005-0000-0000-0000F8D00000}"/>
    <cellStyle name="Normal 83 4 2 2 4" xfId="53442" xr:uid="{00000000-0005-0000-0000-0000F9D00000}"/>
    <cellStyle name="Normal 83 4 2 2 4 2" xfId="53443" xr:uid="{00000000-0005-0000-0000-0000FAD00000}"/>
    <cellStyle name="Normal 83 4 2 2 5" xfId="53444" xr:uid="{00000000-0005-0000-0000-0000FBD00000}"/>
    <cellStyle name="Normal 83 4 2 2_Lcc_inputs" xfId="53445" xr:uid="{00000000-0005-0000-0000-0000FCD00000}"/>
    <cellStyle name="Normal 83 4 2 3" xfId="53446" xr:uid="{00000000-0005-0000-0000-0000FDD00000}"/>
    <cellStyle name="Normal 83 4 2 3 2" xfId="53447" xr:uid="{00000000-0005-0000-0000-0000FED00000}"/>
    <cellStyle name="Normal 83 4 2 3 2 2" xfId="53448" xr:uid="{00000000-0005-0000-0000-0000FFD00000}"/>
    <cellStyle name="Normal 83 4 2 3 2 3" xfId="53449" xr:uid="{00000000-0005-0000-0000-000000D10000}"/>
    <cellStyle name="Normal 83 4 2 3 3" xfId="53450" xr:uid="{00000000-0005-0000-0000-000001D10000}"/>
    <cellStyle name="Normal 83 4 2 3 4" xfId="53451" xr:uid="{00000000-0005-0000-0000-000002D10000}"/>
    <cellStyle name="Normal 83 4 2 3_Lcc_inputs" xfId="53452" xr:uid="{00000000-0005-0000-0000-000003D10000}"/>
    <cellStyle name="Normal 83 4 2 4" xfId="53453" xr:uid="{00000000-0005-0000-0000-000004D10000}"/>
    <cellStyle name="Normal 83 4 2 4 2" xfId="53454" xr:uid="{00000000-0005-0000-0000-000005D10000}"/>
    <cellStyle name="Normal 83 4 2 4 2 2" xfId="53455" xr:uid="{00000000-0005-0000-0000-000006D10000}"/>
    <cellStyle name="Normal 83 4 2 4 3" xfId="53456" xr:uid="{00000000-0005-0000-0000-000007D10000}"/>
    <cellStyle name="Normal 83 4 2 5" xfId="53457" xr:uid="{00000000-0005-0000-0000-000008D10000}"/>
    <cellStyle name="Normal 83 4 2 5 2" xfId="53458" xr:uid="{00000000-0005-0000-0000-000009D10000}"/>
    <cellStyle name="Normal 83 4 2 6" xfId="53459" xr:uid="{00000000-0005-0000-0000-00000AD10000}"/>
    <cellStyle name="Normal 83 4 2 7" xfId="53460" xr:uid="{00000000-0005-0000-0000-00000BD10000}"/>
    <cellStyle name="Normal 83 4 2 8" xfId="53461" xr:uid="{00000000-0005-0000-0000-00000CD10000}"/>
    <cellStyle name="Normal 83 4 2_Lcc_inputs" xfId="53462" xr:uid="{00000000-0005-0000-0000-00000DD10000}"/>
    <cellStyle name="Normal 83 4 3" xfId="53463" xr:uid="{00000000-0005-0000-0000-00000ED10000}"/>
    <cellStyle name="Normal 83 4 3 2" xfId="53464" xr:uid="{00000000-0005-0000-0000-00000FD10000}"/>
    <cellStyle name="Normal 83 4 3 2 2" xfId="53465" xr:uid="{00000000-0005-0000-0000-000010D10000}"/>
    <cellStyle name="Normal 83 4 3 2 2 2" xfId="53466" xr:uid="{00000000-0005-0000-0000-000011D10000}"/>
    <cellStyle name="Normal 83 4 3 2 3" xfId="53467" xr:uid="{00000000-0005-0000-0000-000012D10000}"/>
    <cellStyle name="Normal 83 4 3 3" xfId="53468" xr:uid="{00000000-0005-0000-0000-000013D10000}"/>
    <cellStyle name="Normal 83 4 3 3 2" xfId="53469" xr:uid="{00000000-0005-0000-0000-000014D10000}"/>
    <cellStyle name="Normal 83 4 3 3 2 2" xfId="53470" xr:uid="{00000000-0005-0000-0000-000015D10000}"/>
    <cellStyle name="Normal 83 4 3 3 3" xfId="53471" xr:uid="{00000000-0005-0000-0000-000016D10000}"/>
    <cellStyle name="Normal 83 4 3 4" xfId="53472" xr:uid="{00000000-0005-0000-0000-000017D10000}"/>
    <cellStyle name="Normal 83 4 3 4 2" xfId="53473" xr:uid="{00000000-0005-0000-0000-000018D10000}"/>
    <cellStyle name="Normal 83 4 3 5" xfId="53474" xr:uid="{00000000-0005-0000-0000-000019D10000}"/>
    <cellStyle name="Normal 83 4 3_Lcc_inputs" xfId="53475" xr:uid="{00000000-0005-0000-0000-00001AD10000}"/>
    <cellStyle name="Normal 83 4 4" xfId="53476" xr:uid="{00000000-0005-0000-0000-00001BD10000}"/>
    <cellStyle name="Normal 83 4 4 2" xfId="53477" xr:uid="{00000000-0005-0000-0000-00001CD10000}"/>
    <cellStyle name="Normal 83 4 4 2 2" xfId="53478" xr:uid="{00000000-0005-0000-0000-00001DD10000}"/>
    <cellStyle name="Normal 83 4 4 2 3" xfId="53479" xr:uid="{00000000-0005-0000-0000-00001ED10000}"/>
    <cellStyle name="Normal 83 4 4 3" xfId="53480" xr:uid="{00000000-0005-0000-0000-00001FD10000}"/>
    <cellStyle name="Normal 83 4 4 4" xfId="53481" xr:uid="{00000000-0005-0000-0000-000020D10000}"/>
    <cellStyle name="Normal 83 4 4_Lcc_inputs" xfId="53482" xr:uid="{00000000-0005-0000-0000-000021D10000}"/>
    <cellStyle name="Normal 83 4 5" xfId="53483" xr:uid="{00000000-0005-0000-0000-000022D10000}"/>
    <cellStyle name="Normal 83 4 5 2" xfId="53484" xr:uid="{00000000-0005-0000-0000-000023D10000}"/>
    <cellStyle name="Normal 83 4 5 2 2" xfId="53485" xr:uid="{00000000-0005-0000-0000-000024D10000}"/>
    <cellStyle name="Normal 83 4 5 3" xfId="53486" xr:uid="{00000000-0005-0000-0000-000025D10000}"/>
    <cellStyle name="Normal 83 4 6" xfId="53487" xr:uid="{00000000-0005-0000-0000-000026D10000}"/>
    <cellStyle name="Normal 83 4 6 2" xfId="53488" xr:uid="{00000000-0005-0000-0000-000027D10000}"/>
    <cellStyle name="Normal 83 4 7" xfId="53489" xr:uid="{00000000-0005-0000-0000-000028D10000}"/>
    <cellStyle name="Normal 83 4 8" xfId="53490" xr:uid="{00000000-0005-0000-0000-000029D10000}"/>
    <cellStyle name="Normal 83 4 9" xfId="53491" xr:uid="{00000000-0005-0000-0000-00002AD10000}"/>
    <cellStyle name="Normal 83 4_Lcc_inputs" xfId="53492" xr:uid="{00000000-0005-0000-0000-00002BD10000}"/>
    <cellStyle name="Normal 83 5" xfId="53493" xr:uid="{00000000-0005-0000-0000-00002CD10000}"/>
    <cellStyle name="Normal 83 5 2" xfId="53494" xr:uid="{00000000-0005-0000-0000-00002DD10000}"/>
    <cellStyle name="Normal 83 5 2 2" xfId="53495" xr:uid="{00000000-0005-0000-0000-00002ED10000}"/>
    <cellStyle name="Normal 83 5 2 2 2" xfId="53496" xr:uid="{00000000-0005-0000-0000-00002FD10000}"/>
    <cellStyle name="Normal 83 5 2 2 2 2" xfId="53497" xr:uid="{00000000-0005-0000-0000-000030D10000}"/>
    <cellStyle name="Normal 83 5 2 2 2 2 2" xfId="53498" xr:uid="{00000000-0005-0000-0000-000031D10000}"/>
    <cellStyle name="Normal 83 5 2 2 2 3" xfId="53499" xr:uid="{00000000-0005-0000-0000-000032D10000}"/>
    <cellStyle name="Normal 83 5 2 2 3" xfId="53500" xr:uid="{00000000-0005-0000-0000-000033D10000}"/>
    <cellStyle name="Normal 83 5 2 2 3 2" xfId="53501" xr:uid="{00000000-0005-0000-0000-000034D10000}"/>
    <cellStyle name="Normal 83 5 2 2 3 2 2" xfId="53502" xr:uid="{00000000-0005-0000-0000-000035D10000}"/>
    <cellStyle name="Normal 83 5 2 2 3 3" xfId="53503" xr:uid="{00000000-0005-0000-0000-000036D10000}"/>
    <cellStyle name="Normal 83 5 2 2 4" xfId="53504" xr:uid="{00000000-0005-0000-0000-000037D10000}"/>
    <cellStyle name="Normal 83 5 2 2 4 2" xfId="53505" xr:uid="{00000000-0005-0000-0000-000038D10000}"/>
    <cellStyle name="Normal 83 5 2 2 5" xfId="53506" xr:uid="{00000000-0005-0000-0000-000039D10000}"/>
    <cellStyle name="Normal 83 5 2 2_Lcc_inputs" xfId="53507" xr:uid="{00000000-0005-0000-0000-00003AD10000}"/>
    <cellStyle name="Normal 83 5 2 3" xfId="53508" xr:uid="{00000000-0005-0000-0000-00003BD10000}"/>
    <cellStyle name="Normal 83 5 2 3 2" xfId="53509" xr:uid="{00000000-0005-0000-0000-00003CD10000}"/>
    <cellStyle name="Normal 83 5 2 3 2 2" xfId="53510" xr:uid="{00000000-0005-0000-0000-00003DD10000}"/>
    <cellStyle name="Normal 83 5 2 3 2 3" xfId="53511" xr:uid="{00000000-0005-0000-0000-00003ED10000}"/>
    <cellStyle name="Normal 83 5 2 3 3" xfId="53512" xr:uid="{00000000-0005-0000-0000-00003FD10000}"/>
    <cellStyle name="Normal 83 5 2 3 4" xfId="53513" xr:uid="{00000000-0005-0000-0000-000040D10000}"/>
    <cellStyle name="Normal 83 5 2 3_Lcc_inputs" xfId="53514" xr:uid="{00000000-0005-0000-0000-000041D10000}"/>
    <cellStyle name="Normal 83 5 2 4" xfId="53515" xr:uid="{00000000-0005-0000-0000-000042D10000}"/>
    <cellStyle name="Normal 83 5 2 4 2" xfId="53516" xr:uid="{00000000-0005-0000-0000-000043D10000}"/>
    <cellStyle name="Normal 83 5 2 4 2 2" xfId="53517" xr:uid="{00000000-0005-0000-0000-000044D10000}"/>
    <cellStyle name="Normal 83 5 2 4 3" xfId="53518" xr:uid="{00000000-0005-0000-0000-000045D10000}"/>
    <cellStyle name="Normal 83 5 2 5" xfId="53519" xr:uid="{00000000-0005-0000-0000-000046D10000}"/>
    <cellStyle name="Normal 83 5 2 5 2" xfId="53520" xr:uid="{00000000-0005-0000-0000-000047D10000}"/>
    <cellStyle name="Normal 83 5 2 6" xfId="53521" xr:uid="{00000000-0005-0000-0000-000048D10000}"/>
    <cellStyle name="Normal 83 5 2 7" xfId="53522" xr:uid="{00000000-0005-0000-0000-000049D10000}"/>
    <cellStyle name="Normal 83 5 2 8" xfId="53523" xr:uid="{00000000-0005-0000-0000-00004AD10000}"/>
    <cellStyle name="Normal 83 5 2_Lcc_inputs" xfId="53524" xr:uid="{00000000-0005-0000-0000-00004BD10000}"/>
    <cellStyle name="Normal 83 5 3" xfId="53525" xr:uid="{00000000-0005-0000-0000-00004CD10000}"/>
    <cellStyle name="Normal 83 5 3 2" xfId="53526" xr:uid="{00000000-0005-0000-0000-00004DD10000}"/>
    <cellStyle name="Normal 83 5 3 2 2" xfId="53527" xr:uid="{00000000-0005-0000-0000-00004ED10000}"/>
    <cellStyle name="Normal 83 5 3 2 2 2" xfId="53528" xr:uid="{00000000-0005-0000-0000-00004FD10000}"/>
    <cellStyle name="Normal 83 5 3 2 3" xfId="53529" xr:uid="{00000000-0005-0000-0000-000050D10000}"/>
    <cellStyle name="Normal 83 5 3 3" xfId="53530" xr:uid="{00000000-0005-0000-0000-000051D10000}"/>
    <cellStyle name="Normal 83 5 3 3 2" xfId="53531" xr:uid="{00000000-0005-0000-0000-000052D10000}"/>
    <cellStyle name="Normal 83 5 3 3 2 2" xfId="53532" xr:uid="{00000000-0005-0000-0000-000053D10000}"/>
    <cellStyle name="Normal 83 5 3 3 3" xfId="53533" xr:uid="{00000000-0005-0000-0000-000054D10000}"/>
    <cellStyle name="Normal 83 5 3 4" xfId="53534" xr:uid="{00000000-0005-0000-0000-000055D10000}"/>
    <cellStyle name="Normal 83 5 3 4 2" xfId="53535" xr:uid="{00000000-0005-0000-0000-000056D10000}"/>
    <cellStyle name="Normal 83 5 3 5" xfId="53536" xr:uid="{00000000-0005-0000-0000-000057D10000}"/>
    <cellStyle name="Normal 83 5 3_Lcc_inputs" xfId="53537" xr:uid="{00000000-0005-0000-0000-000058D10000}"/>
    <cellStyle name="Normal 83 5 4" xfId="53538" xr:uid="{00000000-0005-0000-0000-000059D10000}"/>
    <cellStyle name="Normal 83 5 4 2" xfId="53539" xr:uid="{00000000-0005-0000-0000-00005AD10000}"/>
    <cellStyle name="Normal 83 5 4 2 2" xfId="53540" xr:uid="{00000000-0005-0000-0000-00005BD10000}"/>
    <cellStyle name="Normal 83 5 4 2 3" xfId="53541" xr:uid="{00000000-0005-0000-0000-00005CD10000}"/>
    <cellStyle name="Normal 83 5 4 3" xfId="53542" xr:uid="{00000000-0005-0000-0000-00005DD10000}"/>
    <cellStyle name="Normal 83 5 4 4" xfId="53543" xr:uid="{00000000-0005-0000-0000-00005ED10000}"/>
    <cellStyle name="Normal 83 5 4_Lcc_inputs" xfId="53544" xr:uid="{00000000-0005-0000-0000-00005FD10000}"/>
    <cellStyle name="Normal 83 5 5" xfId="53545" xr:uid="{00000000-0005-0000-0000-000060D10000}"/>
    <cellStyle name="Normal 83 5 5 2" xfId="53546" xr:uid="{00000000-0005-0000-0000-000061D10000}"/>
    <cellStyle name="Normal 83 5 5 2 2" xfId="53547" xr:uid="{00000000-0005-0000-0000-000062D10000}"/>
    <cellStyle name="Normal 83 5 5 3" xfId="53548" xr:uid="{00000000-0005-0000-0000-000063D10000}"/>
    <cellStyle name="Normal 83 5 6" xfId="53549" xr:uid="{00000000-0005-0000-0000-000064D10000}"/>
    <cellStyle name="Normal 83 5 6 2" xfId="53550" xr:uid="{00000000-0005-0000-0000-000065D10000}"/>
    <cellStyle name="Normal 83 5 7" xfId="53551" xr:uid="{00000000-0005-0000-0000-000066D10000}"/>
    <cellStyle name="Normal 83 5 8" xfId="53552" xr:uid="{00000000-0005-0000-0000-000067D10000}"/>
    <cellStyle name="Normal 83 5 9" xfId="53553" xr:uid="{00000000-0005-0000-0000-000068D10000}"/>
    <cellStyle name="Normal 83 5_Lcc_inputs" xfId="53554" xr:uid="{00000000-0005-0000-0000-000069D10000}"/>
    <cellStyle name="Normal 83 6" xfId="53555" xr:uid="{00000000-0005-0000-0000-00006AD10000}"/>
    <cellStyle name="Normal 83 6 2" xfId="53556" xr:uid="{00000000-0005-0000-0000-00006BD10000}"/>
    <cellStyle name="Normal 83 6 2 2" xfId="53557" xr:uid="{00000000-0005-0000-0000-00006CD10000}"/>
    <cellStyle name="Normal 83 6 2 2 2" xfId="53558" xr:uid="{00000000-0005-0000-0000-00006DD10000}"/>
    <cellStyle name="Normal 83 6 2 2 2 2" xfId="53559" xr:uid="{00000000-0005-0000-0000-00006ED10000}"/>
    <cellStyle name="Normal 83 6 2 2 2 2 2" xfId="53560" xr:uid="{00000000-0005-0000-0000-00006FD10000}"/>
    <cellStyle name="Normal 83 6 2 2 2 3" xfId="53561" xr:uid="{00000000-0005-0000-0000-000070D10000}"/>
    <cellStyle name="Normal 83 6 2 2 3" xfId="53562" xr:uid="{00000000-0005-0000-0000-000071D10000}"/>
    <cellStyle name="Normal 83 6 2 2 3 2" xfId="53563" xr:uid="{00000000-0005-0000-0000-000072D10000}"/>
    <cellStyle name="Normal 83 6 2 2 3 2 2" xfId="53564" xr:uid="{00000000-0005-0000-0000-000073D10000}"/>
    <cellStyle name="Normal 83 6 2 2 3 3" xfId="53565" xr:uid="{00000000-0005-0000-0000-000074D10000}"/>
    <cellStyle name="Normal 83 6 2 2 4" xfId="53566" xr:uid="{00000000-0005-0000-0000-000075D10000}"/>
    <cellStyle name="Normal 83 6 2 2 4 2" xfId="53567" xr:uid="{00000000-0005-0000-0000-000076D10000}"/>
    <cellStyle name="Normal 83 6 2 2 5" xfId="53568" xr:uid="{00000000-0005-0000-0000-000077D10000}"/>
    <cellStyle name="Normal 83 6 2 2_Lcc_inputs" xfId="53569" xr:uid="{00000000-0005-0000-0000-000078D10000}"/>
    <cellStyle name="Normal 83 6 2 3" xfId="53570" xr:uid="{00000000-0005-0000-0000-000079D10000}"/>
    <cellStyle name="Normal 83 6 2 3 2" xfId="53571" xr:uid="{00000000-0005-0000-0000-00007AD10000}"/>
    <cellStyle name="Normal 83 6 2 3 2 2" xfId="53572" xr:uid="{00000000-0005-0000-0000-00007BD10000}"/>
    <cellStyle name="Normal 83 6 2 3 2 3" xfId="53573" xr:uid="{00000000-0005-0000-0000-00007CD10000}"/>
    <cellStyle name="Normal 83 6 2 3 3" xfId="53574" xr:uid="{00000000-0005-0000-0000-00007DD10000}"/>
    <cellStyle name="Normal 83 6 2 3 4" xfId="53575" xr:uid="{00000000-0005-0000-0000-00007ED10000}"/>
    <cellStyle name="Normal 83 6 2 3_Lcc_inputs" xfId="53576" xr:uid="{00000000-0005-0000-0000-00007FD10000}"/>
    <cellStyle name="Normal 83 6 2 4" xfId="53577" xr:uid="{00000000-0005-0000-0000-000080D10000}"/>
    <cellStyle name="Normal 83 6 2 4 2" xfId="53578" xr:uid="{00000000-0005-0000-0000-000081D10000}"/>
    <cellStyle name="Normal 83 6 2 4 2 2" xfId="53579" xr:uid="{00000000-0005-0000-0000-000082D10000}"/>
    <cellStyle name="Normal 83 6 2 4 3" xfId="53580" xr:uid="{00000000-0005-0000-0000-000083D10000}"/>
    <cellStyle name="Normal 83 6 2 5" xfId="53581" xr:uid="{00000000-0005-0000-0000-000084D10000}"/>
    <cellStyle name="Normal 83 6 2 5 2" xfId="53582" xr:uid="{00000000-0005-0000-0000-000085D10000}"/>
    <cellStyle name="Normal 83 6 2 6" xfId="53583" xr:uid="{00000000-0005-0000-0000-000086D10000}"/>
    <cellStyle name="Normal 83 6 2 7" xfId="53584" xr:uid="{00000000-0005-0000-0000-000087D10000}"/>
    <cellStyle name="Normal 83 6 2 8" xfId="53585" xr:uid="{00000000-0005-0000-0000-000088D10000}"/>
    <cellStyle name="Normal 83 6 2_Lcc_inputs" xfId="53586" xr:uid="{00000000-0005-0000-0000-000089D10000}"/>
    <cellStyle name="Normal 83 6 3" xfId="53587" xr:uid="{00000000-0005-0000-0000-00008AD10000}"/>
    <cellStyle name="Normal 83 6 3 2" xfId="53588" xr:uid="{00000000-0005-0000-0000-00008BD10000}"/>
    <cellStyle name="Normal 83 6 3 2 2" xfId="53589" xr:uid="{00000000-0005-0000-0000-00008CD10000}"/>
    <cellStyle name="Normal 83 6 3 2 2 2" xfId="53590" xr:uid="{00000000-0005-0000-0000-00008DD10000}"/>
    <cellStyle name="Normal 83 6 3 2 3" xfId="53591" xr:uid="{00000000-0005-0000-0000-00008ED10000}"/>
    <cellStyle name="Normal 83 6 3 3" xfId="53592" xr:uid="{00000000-0005-0000-0000-00008FD10000}"/>
    <cellStyle name="Normal 83 6 3 3 2" xfId="53593" xr:uid="{00000000-0005-0000-0000-000090D10000}"/>
    <cellStyle name="Normal 83 6 3 3 2 2" xfId="53594" xr:uid="{00000000-0005-0000-0000-000091D10000}"/>
    <cellStyle name="Normal 83 6 3 3 3" xfId="53595" xr:uid="{00000000-0005-0000-0000-000092D10000}"/>
    <cellStyle name="Normal 83 6 3 4" xfId="53596" xr:uid="{00000000-0005-0000-0000-000093D10000}"/>
    <cellStyle name="Normal 83 6 3 4 2" xfId="53597" xr:uid="{00000000-0005-0000-0000-000094D10000}"/>
    <cellStyle name="Normal 83 6 3 5" xfId="53598" xr:uid="{00000000-0005-0000-0000-000095D10000}"/>
    <cellStyle name="Normal 83 6 3_Lcc_inputs" xfId="53599" xr:uid="{00000000-0005-0000-0000-000096D10000}"/>
    <cellStyle name="Normal 83 6 4" xfId="53600" xr:uid="{00000000-0005-0000-0000-000097D10000}"/>
    <cellStyle name="Normal 83 6 4 2" xfId="53601" xr:uid="{00000000-0005-0000-0000-000098D10000}"/>
    <cellStyle name="Normal 83 6 4 2 2" xfId="53602" xr:uid="{00000000-0005-0000-0000-000099D10000}"/>
    <cellStyle name="Normal 83 6 4 2 3" xfId="53603" xr:uid="{00000000-0005-0000-0000-00009AD10000}"/>
    <cellStyle name="Normal 83 6 4 3" xfId="53604" xr:uid="{00000000-0005-0000-0000-00009BD10000}"/>
    <cellStyle name="Normal 83 6 4 4" xfId="53605" xr:uid="{00000000-0005-0000-0000-00009CD10000}"/>
    <cellStyle name="Normal 83 6 4_Lcc_inputs" xfId="53606" xr:uid="{00000000-0005-0000-0000-00009DD10000}"/>
    <cellStyle name="Normal 83 6 5" xfId="53607" xr:uid="{00000000-0005-0000-0000-00009ED10000}"/>
    <cellStyle name="Normal 83 6 5 2" xfId="53608" xr:uid="{00000000-0005-0000-0000-00009FD10000}"/>
    <cellStyle name="Normal 83 6 5 2 2" xfId="53609" xr:uid="{00000000-0005-0000-0000-0000A0D10000}"/>
    <cellStyle name="Normal 83 6 5 3" xfId="53610" xr:uid="{00000000-0005-0000-0000-0000A1D10000}"/>
    <cellStyle name="Normal 83 6 6" xfId="53611" xr:uid="{00000000-0005-0000-0000-0000A2D10000}"/>
    <cellStyle name="Normal 83 6 6 2" xfId="53612" xr:uid="{00000000-0005-0000-0000-0000A3D10000}"/>
    <cellStyle name="Normal 83 6 7" xfId="53613" xr:uid="{00000000-0005-0000-0000-0000A4D10000}"/>
    <cellStyle name="Normal 83 6 8" xfId="53614" xr:uid="{00000000-0005-0000-0000-0000A5D10000}"/>
    <cellStyle name="Normal 83 6 9" xfId="53615" xr:uid="{00000000-0005-0000-0000-0000A6D10000}"/>
    <cellStyle name="Normal 83 6_Lcc_inputs" xfId="53616" xr:uid="{00000000-0005-0000-0000-0000A7D10000}"/>
    <cellStyle name="Normal 83 7" xfId="53617" xr:uid="{00000000-0005-0000-0000-0000A8D10000}"/>
    <cellStyle name="Normal 83 7 2" xfId="53618" xr:uid="{00000000-0005-0000-0000-0000A9D10000}"/>
    <cellStyle name="Normal 83 7 2 2" xfId="53619" xr:uid="{00000000-0005-0000-0000-0000AAD10000}"/>
    <cellStyle name="Normal 83 7 2 2 2" xfId="53620" xr:uid="{00000000-0005-0000-0000-0000ABD10000}"/>
    <cellStyle name="Normal 83 7 2 2 2 2" xfId="53621" xr:uid="{00000000-0005-0000-0000-0000ACD10000}"/>
    <cellStyle name="Normal 83 7 2 2 2 2 2" xfId="53622" xr:uid="{00000000-0005-0000-0000-0000ADD10000}"/>
    <cellStyle name="Normal 83 7 2 2 2 3" xfId="53623" xr:uid="{00000000-0005-0000-0000-0000AED10000}"/>
    <cellStyle name="Normal 83 7 2 2 3" xfId="53624" xr:uid="{00000000-0005-0000-0000-0000AFD10000}"/>
    <cellStyle name="Normal 83 7 2 2 3 2" xfId="53625" xr:uid="{00000000-0005-0000-0000-0000B0D10000}"/>
    <cellStyle name="Normal 83 7 2 2 3 2 2" xfId="53626" xr:uid="{00000000-0005-0000-0000-0000B1D10000}"/>
    <cellStyle name="Normal 83 7 2 2 3 3" xfId="53627" xr:uid="{00000000-0005-0000-0000-0000B2D10000}"/>
    <cellStyle name="Normal 83 7 2 2 4" xfId="53628" xr:uid="{00000000-0005-0000-0000-0000B3D10000}"/>
    <cellStyle name="Normal 83 7 2 2 4 2" xfId="53629" xr:uid="{00000000-0005-0000-0000-0000B4D10000}"/>
    <cellStyle name="Normal 83 7 2 2 5" xfId="53630" xr:uid="{00000000-0005-0000-0000-0000B5D10000}"/>
    <cellStyle name="Normal 83 7 2 2_Lcc_inputs" xfId="53631" xr:uid="{00000000-0005-0000-0000-0000B6D10000}"/>
    <cellStyle name="Normal 83 7 2 3" xfId="53632" xr:uid="{00000000-0005-0000-0000-0000B7D10000}"/>
    <cellStyle name="Normal 83 7 2 3 2" xfId="53633" xr:uid="{00000000-0005-0000-0000-0000B8D10000}"/>
    <cellStyle name="Normal 83 7 2 3 2 2" xfId="53634" xr:uid="{00000000-0005-0000-0000-0000B9D10000}"/>
    <cellStyle name="Normal 83 7 2 3 2 3" xfId="53635" xr:uid="{00000000-0005-0000-0000-0000BAD10000}"/>
    <cellStyle name="Normal 83 7 2 3 3" xfId="53636" xr:uid="{00000000-0005-0000-0000-0000BBD10000}"/>
    <cellStyle name="Normal 83 7 2 3 4" xfId="53637" xr:uid="{00000000-0005-0000-0000-0000BCD10000}"/>
    <cellStyle name="Normal 83 7 2 3_Lcc_inputs" xfId="53638" xr:uid="{00000000-0005-0000-0000-0000BDD10000}"/>
    <cellStyle name="Normal 83 7 2 4" xfId="53639" xr:uid="{00000000-0005-0000-0000-0000BED10000}"/>
    <cellStyle name="Normal 83 7 2 4 2" xfId="53640" xr:uid="{00000000-0005-0000-0000-0000BFD10000}"/>
    <cellStyle name="Normal 83 7 2 4 2 2" xfId="53641" xr:uid="{00000000-0005-0000-0000-0000C0D10000}"/>
    <cellStyle name="Normal 83 7 2 4 3" xfId="53642" xr:uid="{00000000-0005-0000-0000-0000C1D10000}"/>
    <cellStyle name="Normal 83 7 2 5" xfId="53643" xr:uid="{00000000-0005-0000-0000-0000C2D10000}"/>
    <cellStyle name="Normal 83 7 2 5 2" xfId="53644" xr:uid="{00000000-0005-0000-0000-0000C3D10000}"/>
    <cellStyle name="Normal 83 7 2 6" xfId="53645" xr:uid="{00000000-0005-0000-0000-0000C4D10000}"/>
    <cellStyle name="Normal 83 7 2 7" xfId="53646" xr:uid="{00000000-0005-0000-0000-0000C5D10000}"/>
    <cellStyle name="Normal 83 7 2 8" xfId="53647" xr:uid="{00000000-0005-0000-0000-0000C6D10000}"/>
    <cellStyle name="Normal 83 7 2_Lcc_inputs" xfId="53648" xr:uid="{00000000-0005-0000-0000-0000C7D10000}"/>
    <cellStyle name="Normal 83 7 3" xfId="53649" xr:uid="{00000000-0005-0000-0000-0000C8D10000}"/>
    <cellStyle name="Normal 83 7 3 2" xfId="53650" xr:uid="{00000000-0005-0000-0000-0000C9D10000}"/>
    <cellStyle name="Normal 83 7 3 2 2" xfId="53651" xr:uid="{00000000-0005-0000-0000-0000CAD10000}"/>
    <cellStyle name="Normal 83 7 3 2 2 2" xfId="53652" xr:uid="{00000000-0005-0000-0000-0000CBD10000}"/>
    <cellStyle name="Normal 83 7 3 2 3" xfId="53653" xr:uid="{00000000-0005-0000-0000-0000CCD10000}"/>
    <cellStyle name="Normal 83 7 3 3" xfId="53654" xr:uid="{00000000-0005-0000-0000-0000CDD10000}"/>
    <cellStyle name="Normal 83 7 3 3 2" xfId="53655" xr:uid="{00000000-0005-0000-0000-0000CED10000}"/>
    <cellStyle name="Normal 83 7 3 3 2 2" xfId="53656" xr:uid="{00000000-0005-0000-0000-0000CFD10000}"/>
    <cellStyle name="Normal 83 7 3 3 3" xfId="53657" xr:uid="{00000000-0005-0000-0000-0000D0D10000}"/>
    <cellStyle name="Normal 83 7 3 4" xfId="53658" xr:uid="{00000000-0005-0000-0000-0000D1D10000}"/>
    <cellStyle name="Normal 83 7 3 4 2" xfId="53659" xr:uid="{00000000-0005-0000-0000-0000D2D10000}"/>
    <cellStyle name="Normal 83 7 3 5" xfId="53660" xr:uid="{00000000-0005-0000-0000-0000D3D10000}"/>
    <cellStyle name="Normal 83 7 3_Lcc_inputs" xfId="53661" xr:uid="{00000000-0005-0000-0000-0000D4D10000}"/>
    <cellStyle name="Normal 83 7 4" xfId="53662" xr:uid="{00000000-0005-0000-0000-0000D5D10000}"/>
    <cellStyle name="Normal 83 7 4 2" xfId="53663" xr:uid="{00000000-0005-0000-0000-0000D6D10000}"/>
    <cellStyle name="Normal 83 7 4 2 2" xfId="53664" xr:uid="{00000000-0005-0000-0000-0000D7D10000}"/>
    <cellStyle name="Normal 83 7 4 2 3" xfId="53665" xr:uid="{00000000-0005-0000-0000-0000D8D10000}"/>
    <cellStyle name="Normal 83 7 4 3" xfId="53666" xr:uid="{00000000-0005-0000-0000-0000D9D10000}"/>
    <cellStyle name="Normal 83 7 4 4" xfId="53667" xr:uid="{00000000-0005-0000-0000-0000DAD10000}"/>
    <cellStyle name="Normal 83 7 4_Lcc_inputs" xfId="53668" xr:uid="{00000000-0005-0000-0000-0000DBD10000}"/>
    <cellStyle name="Normal 83 7 5" xfId="53669" xr:uid="{00000000-0005-0000-0000-0000DCD10000}"/>
    <cellStyle name="Normal 83 7 5 2" xfId="53670" xr:uid="{00000000-0005-0000-0000-0000DDD10000}"/>
    <cellStyle name="Normal 83 7 5 2 2" xfId="53671" xr:uid="{00000000-0005-0000-0000-0000DED10000}"/>
    <cellStyle name="Normal 83 7 5 3" xfId="53672" xr:uid="{00000000-0005-0000-0000-0000DFD10000}"/>
    <cellStyle name="Normal 83 7 6" xfId="53673" xr:uid="{00000000-0005-0000-0000-0000E0D10000}"/>
    <cellStyle name="Normal 83 7 6 2" xfId="53674" xr:uid="{00000000-0005-0000-0000-0000E1D10000}"/>
    <cellStyle name="Normal 83 7 7" xfId="53675" xr:uid="{00000000-0005-0000-0000-0000E2D10000}"/>
    <cellStyle name="Normal 83 7 8" xfId="53676" xr:uid="{00000000-0005-0000-0000-0000E3D10000}"/>
    <cellStyle name="Normal 83 7 9" xfId="53677" xr:uid="{00000000-0005-0000-0000-0000E4D10000}"/>
    <cellStyle name="Normal 83 7_Lcc_inputs" xfId="53678" xr:uid="{00000000-0005-0000-0000-0000E5D10000}"/>
    <cellStyle name="Normal 83 8" xfId="53679" xr:uid="{00000000-0005-0000-0000-0000E6D10000}"/>
    <cellStyle name="Normal 83 8 2" xfId="53680" xr:uid="{00000000-0005-0000-0000-0000E7D10000}"/>
    <cellStyle name="Normal 83 8 2 2" xfId="53681" xr:uid="{00000000-0005-0000-0000-0000E8D10000}"/>
    <cellStyle name="Normal 83 8 2 2 2" xfId="53682" xr:uid="{00000000-0005-0000-0000-0000E9D10000}"/>
    <cellStyle name="Normal 83 8 2 2 2 2" xfId="53683" xr:uid="{00000000-0005-0000-0000-0000EAD10000}"/>
    <cellStyle name="Normal 83 8 2 2 3" xfId="53684" xr:uid="{00000000-0005-0000-0000-0000EBD10000}"/>
    <cellStyle name="Normal 83 8 2 3" xfId="53685" xr:uid="{00000000-0005-0000-0000-0000ECD10000}"/>
    <cellStyle name="Normal 83 8 2 3 2" xfId="53686" xr:uid="{00000000-0005-0000-0000-0000EDD10000}"/>
    <cellStyle name="Normal 83 8 2 3 2 2" xfId="53687" xr:uid="{00000000-0005-0000-0000-0000EED10000}"/>
    <cellStyle name="Normal 83 8 2 3 3" xfId="53688" xr:uid="{00000000-0005-0000-0000-0000EFD10000}"/>
    <cellStyle name="Normal 83 8 2 4" xfId="53689" xr:uid="{00000000-0005-0000-0000-0000F0D10000}"/>
    <cellStyle name="Normal 83 8 2 4 2" xfId="53690" xr:uid="{00000000-0005-0000-0000-0000F1D10000}"/>
    <cellStyle name="Normal 83 8 2 5" xfId="53691" xr:uid="{00000000-0005-0000-0000-0000F2D10000}"/>
    <cellStyle name="Normal 83 8 2_Lcc_inputs" xfId="53692" xr:uid="{00000000-0005-0000-0000-0000F3D10000}"/>
    <cellStyle name="Normal 83 8 3" xfId="53693" xr:uid="{00000000-0005-0000-0000-0000F4D10000}"/>
    <cellStyle name="Normal 83 8 3 2" xfId="53694" xr:uid="{00000000-0005-0000-0000-0000F5D10000}"/>
    <cellStyle name="Normal 83 8 3 2 2" xfId="53695" xr:uid="{00000000-0005-0000-0000-0000F6D10000}"/>
    <cellStyle name="Normal 83 8 3 2 3" xfId="53696" xr:uid="{00000000-0005-0000-0000-0000F7D10000}"/>
    <cellStyle name="Normal 83 8 3 3" xfId="53697" xr:uid="{00000000-0005-0000-0000-0000F8D10000}"/>
    <cellStyle name="Normal 83 8 3 4" xfId="53698" xr:uid="{00000000-0005-0000-0000-0000F9D10000}"/>
    <cellStyle name="Normal 83 8 3_Lcc_inputs" xfId="53699" xr:uid="{00000000-0005-0000-0000-0000FAD10000}"/>
    <cellStyle name="Normal 83 8 4" xfId="53700" xr:uid="{00000000-0005-0000-0000-0000FBD10000}"/>
    <cellStyle name="Normal 83 8 4 2" xfId="53701" xr:uid="{00000000-0005-0000-0000-0000FCD10000}"/>
    <cellStyle name="Normal 83 8 4 2 2" xfId="53702" xr:uid="{00000000-0005-0000-0000-0000FDD10000}"/>
    <cellStyle name="Normal 83 8 4 3" xfId="53703" xr:uid="{00000000-0005-0000-0000-0000FED10000}"/>
    <cellStyle name="Normal 83 8 5" xfId="53704" xr:uid="{00000000-0005-0000-0000-0000FFD10000}"/>
    <cellStyle name="Normal 83 8 5 2" xfId="53705" xr:uid="{00000000-0005-0000-0000-000000D20000}"/>
    <cellStyle name="Normal 83 8 6" xfId="53706" xr:uid="{00000000-0005-0000-0000-000001D20000}"/>
    <cellStyle name="Normal 83 8 7" xfId="53707" xr:uid="{00000000-0005-0000-0000-000002D20000}"/>
    <cellStyle name="Normal 83 8 8" xfId="53708" xr:uid="{00000000-0005-0000-0000-000003D20000}"/>
    <cellStyle name="Normal 83 8_Lcc_inputs" xfId="53709" xr:uid="{00000000-0005-0000-0000-000004D20000}"/>
    <cellStyle name="Normal 83 9" xfId="53710" xr:uid="{00000000-0005-0000-0000-000005D20000}"/>
    <cellStyle name="Normal 83 9 2" xfId="53711" xr:uid="{00000000-0005-0000-0000-000006D20000}"/>
    <cellStyle name="Normal 83 9 2 2" xfId="53712" xr:uid="{00000000-0005-0000-0000-000007D20000}"/>
    <cellStyle name="Normal 83 9 2 2 2" xfId="53713" xr:uid="{00000000-0005-0000-0000-000008D20000}"/>
    <cellStyle name="Normal 83 9 2 2 2 2" xfId="53714" xr:uid="{00000000-0005-0000-0000-000009D20000}"/>
    <cellStyle name="Normal 83 9 2 2 3" xfId="53715" xr:uid="{00000000-0005-0000-0000-00000AD20000}"/>
    <cellStyle name="Normal 83 9 2 3" xfId="53716" xr:uid="{00000000-0005-0000-0000-00000BD20000}"/>
    <cellStyle name="Normal 83 9 2 3 2" xfId="53717" xr:uid="{00000000-0005-0000-0000-00000CD20000}"/>
    <cellStyle name="Normal 83 9 2 3 2 2" xfId="53718" xr:uid="{00000000-0005-0000-0000-00000DD20000}"/>
    <cellStyle name="Normal 83 9 2 3 3" xfId="53719" xr:uid="{00000000-0005-0000-0000-00000ED20000}"/>
    <cellStyle name="Normal 83 9 2 4" xfId="53720" xr:uid="{00000000-0005-0000-0000-00000FD20000}"/>
    <cellStyle name="Normal 83 9 2 4 2" xfId="53721" xr:uid="{00000000-0005-0000-0000-000010D20000}"/>
    <cellStyle name="Normal 83 9 2 5" xfId="53722" xr:uid="{00000000-0005-0000-0000-000011D20000}"/>
    <cellStyle name="Normal 83 9 2_Lcc_inputs" xfId="53723" xr:uid="{00000000-0005-0000-0000-000012D20000}"/>
    <cellStyle name="Normal 83 9 3" xfId="53724" xr:uid="{00000000-0005-0000-0000-000013D20000}"/>
    <cellStyle name="Normal 83 9 3 2" xfId="53725" xr:uid="{00000000-0005-0000-0000-000014D20000}"/>
    <cellStyle name="Normal 83 9 3 2 2" xfId="53726" xr:uid="{00000000-0005-0000-0000-000015D20000}"/>
    <cellStyle name="Normal 83 9 3 2 3" xfId="53727" xr:uid="{00000000-0005-0000-0000-000016D20000}"/>
    <cellStyle name="Normal 83 9 3 3" xfId="53728" xr:uid="{00000000-0005-0000-0000-000017D20000}"/>
    <cellStyle name="Normal 83 9 3 4" xfId="53729" xr:uid="{00000000-0005-0000-0000-000018D20000}"/>
    <cellStyle name="Normal 83 9 3_Lcc_inputs" xfId="53730" xr:uid="{00000000-0005-0000-0000-000019D20000}"/>
    <cellStyle name="Normal 83 9 4" xfId="53731" xr:uid="{00000000-0005-0000-0000-00001AD20000}"/>
    <cellStyle name="Normal 83 9 4 2" xfId="53732" xr:uid="{00000000-0005-0000-0000-00001BD20000}"/>
    <cellStyle name="Normal 83 9 4 2 2" xfId="53733" xr:uid="{00000000-0005-0000-0000-00001CD20000}"/>
    <cellStyle name="Normal 83 9 4 3" xfId="53734" xr:uid="{00000000-0005-0000-0000-00001DD20000}"/>
    <cellStyle name="Normal 83 9 5" xfId="53735" xr:uid="{00000000-0005-0000-0000-00001ED20000}"/>
    <cellStyle name="Normal 83 9 5 2" xfId="53736" xr:uid="{00000000-0005-0000-0000-00001FD20000}"/>
    <cellStyle name="Normal 83 9 6" xfId="53737" xr:uid="{00000000-0005-0000-0000-000020D20000}"/>
    <cellStyle name="Normal 83 9 7" xfId="53738" xr:uid="{00000000-0005-0000-0000-000021D20000}"/>
    <cellStyle name="Normal 83 9 8" xfId="53739" xr:uid="{00000000-0005-0000-0000-000022D20000}"/>
    <cellStyle name="Normal 83 9_Lcc_inputs" xfId="53740" xr:uid="{00000000-0005-0000-0000-000023D20000}"/>
    <cellStyle name="Normal 83_Lcc_inputs" xfId="53741" xr:uid="{00000000-0005-0000-0000-000024D20000}"/>
    <cellStyle name="Normal 84" xfId="53742" xr:uid="{00000000-0005-0000-0000-000025D20000}"/>
    <cellStyle name="Normal 84 2" xfId="53743" xr:uid="{00000000-0005-0000-0000-000026D20000}"/>
    <cellStyle name="Normal 84 2 2" xfId="53744" xr:uid="{00000000-0005-0000-0000-000027D20000}"/>
    <cellStyle name="Normal 84 2 2 2" xfId="53745" xr:uid="{00000000-0005-0000-0000-000028D20000}"/>
    <cellStyle name="Normal 84 2 2 2 2" xfId="53746" xr:uid="{00000000-0005-0000-0000-000029D20000}"/>
    <cellStyle name="Normal 84 2 2 2 2 2" xfId="53747" xr:uid="{00000000-0005-0000-0000-00002AD20000}"/>
    <cellStyle name="Normal 84 2 2 2 3" xfId="53748" xr:uid="{00000000-0005-0000-0000-00002BD20000}"/>
    <cellStyle name="Normal 84 2 2 3" xfId="53749" xr:uid="{00000000-0005-0000-0000-00002CD20000}"/>
    <cellStyle name="Normal 84 2 2 3 2" xfId="53750" xr:uid="{00000000-0005-0000-0000-00002DD20000}"/>
    <cellStyle name="Normal 84 2 2 3 2 2" xfId="53751" xr:uid="{00000000-0005-0000-0000-00002ED20000}"/>
    <cellStyle name="Normal 84 2 2 3 3" xfId="53752" xr:uid="{00000000-0005-0000-0000-00002FD20000}"/>
    <cellStyle name="Normal 84 2 2 4" xfId="53753" xr:uid="{00000000-0005-0000-0000-000030D20000}"/>
    <cellStyle name="Normal 84 2 2 4 2" xfId="53754" xr:uid="{00000000-0005-0000-0000-000031D20000}"/>
    <cellStyle name="Normal 84 2 2 5" xfId="53755" xr:uid="{00000000-0005-0000-0000-000032D20000}"/>
    <cellStyle name="Normal 84 2 2_Lcc_inputs" xfId="53756" xr:uid="{00000000-0005-0000-0000-000033D20000}"/>
    <cellStyle name="Normal 84 2 3" xfId="53757" xr:uid="{00000000-0005-0000-0000-000034D20000}"/>
    <cellStyle name="Normal 84 2 3 2" xfId="53758" xr:uid="{00000000-0005-0000-0000-000035D20000}"/>
    <cellStyle name="Normal 84 2 3 2 2" xfId="53759" xr:uid="{00000000-0005-0000-0000-000036D20000}"/>
    <cellStyle name="Normal 84 2 3 2 3" xfId="53760" xr:uid="{00000000-0005-0000-0000-000037D20000}"/>
    <cellStyle name="Normal 84 2 3 3" xfId="53761" xr:uid="{00000000-0005-0000-0000-000038D20000}"/>
    <cellStyle name="Normal 84 2 3 4" xfId="53762" xr:uid="{00000000-0005-0000-0000-000039D20000}"/>
    <cellStyle name="Normal 84 2 3_Lcc_inputs" xfId="53763" xr:uid="{00000000-0005-0000-0000-00003AD20000}"/>
    <cellStyle name="Normal 84 2 4" xfId="53764" xr:uid="{00000000-0005-0000-0000-00003BD20000}"/>
    <cellStyle name="Normal 84 2 4 2" xfId="53765" xr:uid="{00000000-0005-0000-0000-00003CD20000}"/>
    <cellStyle name="Normal 84 2 4 2 2" xfId="53766" xr:uid="{00000000-0005-0000-0000-00003DD20000}"/>
    <cellStyle name="Normal 84 2 4 3" xfId="53767" xr:uid="{00000000-0005-0000-0000-00003ED20000}"/>
    <cellStyle name="Normal 84 2 5" xfId="53768" xr:uid="{00000000-0005-0000-0000-00003FD20000}"/>
    <cellStyle name="Normal 84 2 5 2" xfId="53769" xr:uid="{00000000-0005-0000-0000-000040D20000}"/>
    <cellStyle name="Normal 84 2 6" xfId="53770" xr:uid="{00000000-0005-0000-0000-000041D20000}"/>
    <cellStyle name="Normal 84 2 7" xfId="53771" xr:uid="{00000000-0005-0000-0000-000042D20000}"/>
    <cellStyle name="Normal 84 2 8" xfId="53772" xr:uid="{00000000-0005-0000-0000-000043D20000}"/>
    <cellStyle name="Normal 84 2_Lcc_inputs" xfId="53773" xr:uid="{00000000-0005-0000-0000-000044D20000}"/>
    <cellStyle name="Normal 84 3" xfId="53774" xr:uid="{00000000-0005-0000-0000-000045D20000}"/>
    <cellStyle name="Normal 84 3 2" xfId="53775" xr:uid="{00000000-0005-0000-0000-000046D20000}"/>
    <cellStyle name="Normal 84 3 2 2" xfId="53776" xr:uid="{00000000-0005-0000-0000-000047D20000}"/>
    <cellStyle name="Normal 84 3 2 2 2" xfId="53777" xr:uid="{00000000-0005-0000-0000-000048D20000}"/>
    <cellStyle name="Normal 84 3 2 3" xfId="53778" xr:uid="{00000000-0005-0000-0000-000049D20000}"/>
    <cellStyle name="Normal 84 3 3" xfId="53779" xr:uid="{00000000-0005-0000-0000-00004AD20000}"/>
    <cellStyle name="Normal 84 3 3 2" xfId="53780" xr:uid="{00000000-0005-0000-0000-00004BD20000}"/>
    <cellStyle name="Normal 84 3 3 2 2" xfId="53781" xr:uid="{00000000-0005-0000-0000-00004CD20000}"/>
    <cellStyle name="Normal 84 3 3 3" xfId="53782" xr:uid="{00000000-0005-0000-0000-00004DD20000}"/>
    <cellStyle name="Normal 84 3 4" xfId="53783" xr:uid="{00000000-0005-0000-0000-00004ED20000}"/>
    <cellStyle name="Normal 84 3 4 2" xfId="53784" xr:uid="{00000000-0005-0000-0000-00004FD20000}"/>
    <cellStyle name="Normal 84 3 5" xfId="53785" xr:uid="{00000000-0005-0000-0000-000050D20000}"/>
    <cellStyle name="Normal 84 3_Lcc_inputs" xfId="53786" xr:uid="{00000000-0005-0000-0000-000051D20000}"/>
    <cellStyle name="Normal 84 4" xfId="53787" xr:uid="{00000000-0005-0000-0000-000052D20000}"/>
    <cellStyle name="Normal 84 4 2" xfId="53788" xr:uid="{00000000-0005-0000-0000-000053D20000}"/>
    <cellStyle name="Normal 84 4 2 2" xfId="53789" xr:uid="{00000000-0005-0000-0000-000054D20000}"/>
    <cellStyle name="Normal 84 4 2 3" xfId="53790" xr:uid="{00000000-0005-0000-0000-000055D20000}"/>
    <cellStyle name="Normal 84 4 3" xfId="53791" xr:uid="{00000000-0005-0000-0000-000056D20000}"/>
    <cellStyle name="Normal 84 4 4" xfId="53792" xr:uid="{00000000-0005-0000-0000-000057D20000}"/>
    <cellStyle name="Normal 84 4_Lcc_inputs" xfId="53793" xr:uid="{00000000-0005-0000-0000-000058D20000}"/>
    <cellStyle name="Normal 84 5" xfId="53794" xr:uid="{00000000-0005-0000-0000-000059D20000}"/>
    <cellStyle name="Normal 84 5 2" xfId="53795" xr:uid="{00000000-0005-0000-0000-00005AD20000}"/>
    <cellStyle name="Normal 84 5 2 2" xfId="53796" xr:uid="{00000000-0005-0000-0000-00005BD20000}"/>
    <cellStyle name="Normal 84 5 3" xfId="53797" xr:uid="{00000000-0005-0000-0000-00005CD20000}"/>
    <cellStyle name="Normal 84 6" xfId="53798" xr:uid="{00000000-0005-0000-0000-00005DD20000}"/>
    <cellStyle name="Normal 84 6 2" xfId="53799" xr:uid="{00000000-0005-0000-0000-00005ED20000}"/>
    <cellStyle name="Normal 84 7" xfId="53800" xr:uid="{00000000-0005-0000-0000-00005FD20000}"/>
    <cellStyle name="Normal 84 8" xfId="53801" xr:uid="{00000000-0005-0000-0000-000060D20000}"/>
    <cellStyle name="Normal 84 9" xfId="53802" xr:uid="{00000000-0005-0000-0000-000061D20000}"/>
    <cellStyle name="Normal 84_Lcc_inputs" xfId="53803" xr:uid="{00000000-0005-0000-0000-000062D20000}"/>
    <cellStyle name="Normal 85" xfId="53804" xr:uid="{00000000-0005-0000-0000-000063D20000}"/>
    <cellStyle name="Normal 85 2" xfId="53805" xr:uid="{00000000-0005-0000-0000-000064D20000}"/>
    <cellStyle name="Normal 85 2 2" xfId="53806" xr:uid="{00000000-0005-0000-0000-000065D20000}"/>
    <cellStyle name="Normal 85 2 2 2" xfId="53807" xr:uid="{00000000-0005-0000-0000-000066D20000}"/>
    <cellStyle name="Normal 85 2 2 2 2" xfId="53808" xr:uid="{00000000-0005-0000-0000-000067D20000}"/>
    <cellStyle name="Normal 85 2 2 3" xfId="53809" xr:uid="{00000000-0005-0000-0000-000068D20000}"/>
    <cellStyle name="Normal 85 2 3" xfId="53810" xr:uid="{00000000-0005-0000-0000-000069D20000}"/>
    <cellStyle name="Normal 85 2 3 2" xfId="53811" xr:uid="{00000000-0005-0000-0000-00006AD20000}"/>
    <cellStyle name="Normal 85 2 3 2 2" xfId="53812" xr:uid="{00000000-0005-0000-0000-00006BD20000}"/>
    <cellStyle name="Normal 85 2 3 3" xfId="53813" xr:uid="{00000000-0005-0000-0000-00006CD20000}"/>
    <cellStyle name="Normal 85 2 4" xfId="53814" xr:uid="{00000000-0005-0000-0000-00006DD20000}"/>
    <cellStyle name="Normal 85 2 4 2" xfId="53815" xr:uid="{00000000-0005-0000-0000-00006ED20000}"/>
    <cellStyle name="Normal 85 2 5" xfId="53816" xr:uid="{00000000-0005-0000-0000-00006FD20000}"/>
    <cellStyle name="Normal 85 2_Lcc_inputs" xfId="53817" xr:uid="{00000000-0005-0000-0000-000070D20000}"/>
    <cellStyle name="Normal 85 3" xfId="53818" xr:uid="{00000000-0005-0000-0000-000071D20000}"/>
    <cellStyle name="Normal 85 3 2" xfId="53819" xr:uid="{00000000-0005-0000-0000-000072D20000}"/>
    <cellStyle name="Normal 85 3 2 2" xfId="53820" xr:uid="{00000000-0005-0000-0000-000073D20000}"/>
    <cellStyle name="Normal 85 3 2 3" xfId="53821" xr:uid="{00000000-0005-0000-0000-000074D20000}"/>
    <cellStyle name="Normal 85 3 3" xfId="53822" xr:uid="{00000000-0005-0000-0000-000075D20000}"/>
    <cellStyle name="Normal 85 3 4" xfId="53823" xr:uid="{00000000-0005-0000-0000-000076D20000}"/>
    <cellStyle name="Normal 85 3_Lcc_inputs" xfId="53824" xr:uid="{00000000-0005-0000-0000-000077D20000}"/>
    <cellStyle name="Normal 85 4" xfId="53825" xr:uid="{00000000-0005-0000-0000-000078D20000}"/>
    <cellStyle name="Normal 85 4 2" xfId="53826" xr:uid="{00000000-0005-0000-0000-000079D20000}"/>
    <cellStyle name="Normal 85 4 2 2" xfId="53827" xr:uid="{00000000-0005-0000-0000-00007AD20000}"/>
    <cellStyle name="Normal 85 4 3" xfId="53828" xr:uid="{00000000-0005-0000-0000-00007BD20000}"/>
    <cellStyle name="Normal 85 5" xfId="53829" xr:uid="{00000000-0005-0000-0000-00007CD20000}"/>
    <cellStyle name="Normal 85 5 2" xfId="53830" xr:uid="{00000000-0005-0000-0000-00007DD20000}"/>
    <cellStyle name="Normal 85 6" xfId="53831" xr:uid="{00000000-0005-0000-0000-00007ED20000}"/>
    <cellStyle name="Normal 85 7" xfId="53832" xr:uid="{00000000-0005-0000-0000-00007FD20000}"/>
    <cellStyle name="Normal 85 8" xfId="53833" xr:uid="{00000000-0005-0000-0000-000080D20000}"/>
    <cellStyle name="Normal 85_Lcc_inputs" xfId="53834" xr:uid="{00000000-0005-0000-0000-000081D20000}"/>
    <cellStyle name="Normal 86" xfId="53835" xr:uid="{00000000-0005-0000-0000-000082D20000}"/>
    <cellStyle name="Normal 86 2" xfId="53836" xr:uid="{00000000-0005-0000-0000-000083D20000}"/>
    <cellStyle name="Normal 86 2 2" xfId="53837" xr:uid="{00000000-0005-0000-0000-000084D20000}"/>
    <cellStyle name="Normal 86 2 2 2" xfId="53838" xr:uid="{00000000-0005-0000-0000-000085D20000}"/>
    <cellStyle name="Normal 86 2 2 2 2" xfId="53839" xr:uid="{00000000-0005-0000-0000-000086D20000}"/>
    <cellStyle name="Normal 86 2 2 3" xfId="53840" xr:uid="{00000000-0005-0000-0000-000087D20000}"/>
    <cellStyle name="Normal 86 2 3" xfId="53841" xr:uid="{00000000-0005-0000-0000-000088D20000}"/>
    <cellStyle name="Normal 86 2 3 2" xfId="53842" xr:uid="{00000000-0005-0000-0000-000089D20000}"/>
    <cellStyle name="Normal 86 2 3 2 2" xfId="53843" xr:uid="{00000000-0005-0000-0000-00008AD20000}"/>
    <cellStyle name="Normal 86 2 3 3" xfId="53844" xr:uid="{00000000-0005-0000-0000-00008BD20000}"/>
    <cellStyle name="Normal 86 2 4" xfId="53845" xr:uid="{00000000-0005-0000-0000-00008CD20000}"/>
    <cellStyle name="Normal 86 2 4 2" xfId="53846" xr:uid="{00000000-0005-0000-0000-00008DD20000}"/>
    <cellStyle name="Normal 86 2 5" xfId="53847" xr:uid="{00000000-0005-0000-0000-00008ED20000}"/>
    <cellStyle name="Normal 86 2_Lcc_inputs" xfId="53848" xr:uid="{00000000-0005-0000-0000-00008FD20000}"/>
    <cellStyle name="Normal 86 3" xfId="53849" xr:uid="{00000000-0005-0000-0000-000090D20000}"/>
    <cellStyle name="Normal 86 3 2" xfId="53850" xr:uid="{00000000-0005-0000-0000-000091D20000}"/>
    <cellStyle name="Normal 86 3 2 2" xfId="53851" xr:uid="{00000000-0005-0000-0000-000092D20000}"/>
    <cellStyle name="Normal 86 3 2 3" xfId="53852" xr:uid="{00000000-0005-0000-0000-000093D20000}"/>
    <cellStyle name="Normal 86 3 3" xfId="53853" xr:uid="{00000000-0005-0000-0000-000094D20000}"/>
    <cellStyle name="Normal 86 3 4" xfId="53854" xr:uid="{00000000-0005-0000-0000-000095D20000}"/>
    <cellStyle name="Normal 86 3_Lcc_inputs" xfId="53855" xr:uid="{00000000-0005-0000-0000-000096D20000}"/>
    <cellStyle name="Normal 86 4" xfId="53856" xr:uid="{00000000-0005-0000-0000-000097D20000}"/>
    <cellStyle name="Normal 86 4 2" xfId="53857" xr:uid="{00000000-0005-0000-0000-000098D20000}"/>
    <cellStyle name="Normal 86 4 2 2" xfId="53858" xr:uid="{00000000-0005-0000-0000-000099D20000}"/>
    <cellStyle name="Normal 86 4 3" xfId="53859" xr:uid="{00000000-0005-0000-0000-00009AD20000}"/>
    <cellStyle name="Normal 86 5" xfId="53860" xr:uid="{00000000-0005-0000-0000-00009BD20000}"/>
    <cellStyle name="Normal 86 5 2" xfId="53861" xr:uid="{00000000-0005-0000-0000-00009CD20000}"/>
    <cellStyle name="Normal 86 6" xfId="53862" xr:uid="{00000000-0005-0000-0000-00009DD20000}"/>
    <cellStyle name="Normal 86 7" xfId="53863" xr:uid="{00000000-0005-0000-0000-00009ED20000}"/>
    <cellStyle name="Normal 86 8" xfId="53864" xr:uid="{00000000-0005-0000-0000-00009FD20000}"/>
    <cellStyle name="Normal 86_Lcc_inputs" xfId="53865" xr:uid="{00000000-0005-0000-0000-0000A0D20000}"/>
    <cellStyle name="Normal 87" xfId="53866" xr:uid="{00000000-0005-0000-0000-0000A1D20000}"/>
    <cellStyle name="Normal 87 2" xfId="53867" xr:uid="{00000000-0005-0000-0000-0000A2D20000}"/>
    <cellStyle name="Normal 87 2 2" xfId="53868" xr:uid="{00000000-0005-0000-0000-0000A3D20000}"/>
    <cellStyle name="Normal 87 2 2 2" xfId="53869" xr:uid="{00000000-0005-0000-0000-0000A4D20000}"/>
    <cellStyle name="Normal 87 2 2 3" xfId="53870" xr:uid="{00000000-0005-0000-0000-0000A5D20000}"/>
    <cellStyle name="Normal 87 2 3" xfId="53871" xr:uid="{00000000-0005-0000-0000-0000A6D20000}"/>
    <cellStyle name="Normal 87 2 4" xfId="53872" xr:uid="{00000000-0005-0000-0000-0000A7D20000}"/>
    <cellStyle name="Normal 87 2_Lcc_inputs" xfId="53873" xr:uid="{00000000-0005-0000-0000-0000A8D20000}"/>
    <cellStyle name="Normal 87 3" xfId="53874" xr:uid="{00000000-0005-0000-0000-0000A9D20000}"/>
    <cellStyle name="Normal 87 3 2" xfId="53875" xr:uid="{00000000-0005-0000-0000-0000AAD20000}"/>
    <cellStyle name="Normal 87 3 2 2" xfId="53876" xr:uid="{00000000-0005-0000-0000-0000ABD20000}"/>
    <cellStyle name="Normal 87 3 3" xfId="53877" xr:uid="{00000000-0005-0000-0000-0000ACD20000}"/>
    <cellStyle name="Normal 87 4" xfId="53878" xr:uid="{00000000-0005-0000-0000-0000ADD20000}"/>
    <cellStyle name="Normal 87 4 2" xfId="53879" xr:uid="{00000000-0005-0000-0000-0000AED20000}"/>
    <cellStyle name="Normal 87 5" xfId="53880" xr:uid="{00000000-0005-0000-0000-0000AFD20000}"/>
    <cellStyle name="Normal 87 6" xfId="53881" xr:uid="{00000000-0005-0000-0000-0000B0D20000}"/>
    <cellStyle name="Normal 87 7" xfId="53882" xr:uid="{00000000-0005-0000-0000-0000B1D20000}"/>
    <cellStyle name="Normal 87_Lcc_inputs" xfId="53883" xr:uid="{00000000-0005-0000-0000-0000B2D20000}"/>
    <cellStyle name="Normal 88" xfId="53884" xr:uid="{00000000-0005-0000-0000-0000B3D20000}"/>
    <cellStyle name="Normal 88 2" xfId="53885" xr:uid="{00000000-0005-0000-0000-0000B4D20000}"/>
    <cellStyle name="Normal 88 2 2" xfId="53886" xr:uid="{00000000-0005-0000-0000-0000B5D20000}"/>
    <cellStyle name="Normal 88 2 3" xfId="53887" xr:uid="{00000000-0005-0000-0000-0000B6D20000}"/>
    <cellStyle name="Normal 88 3" xfId="53888" xr:uid="{00000000-0005-0000-0000-0000B7D20000}"/>
    <cellStyle name="Normal 88 4" xfId="53889" xr:uid="{00000000-0005-0000-0000-0000B8D20000}"/>
    <cellStyle name="Normal 88_Lcc_inputs" xfId="53890" xr:uid="{00000000-0005-0000-0000-0000B9D20000}"/>
    <cellStyle name="Normal 89" xfId="53891" xr:uid="{00000000-0005-0000-0000-0000BAD20000}"/>
    <cellStyle name="Normal 89 2" xfId="53892" xr:uid="{00000000-0005-0000-0000-0000BBD20000}"/>
    <cellStyle name="Normal 89 2 2" xfId="53893" xr:uid="{00000000-0005-0000-0000-0000BCD20000}"/>
    <cellStyle name="Normal 89 3" xfId="53894" xr:uid="{00000000-0005-0000-0000-0000BDD20000}"/>
    <cellStyle name="Normal 89 4" xfId="53895" xr:uid="{00000000-0005-0000-0000-0000BED20000}"/>
    <cellStyle name="Normal 9" xfId="53896" xr:uid="{00000000-0005-0000-0000-0000BFD20000}"/>
    <cellStyle name="Normal 9 10" xfId="53897" xr:uid="{00000000-0005-0000-0000-0000C0D20000}"/>
    <cellStyle name="Normal 9 10 2" xfId="53898" xr:uid="{00000000-0005-0000-0000-0000C1D20000}"/>
    <cellStyle name="Normal 9 10 2 2" xfId="53899" xr:uid="{00000000-0005-0000-0000-0000C2D20000}"/>
    <cellStyle name="Normal 9 10 2 2 2" xfId="53900" xr:uid="{00000000-0005-0000-0000-0000C3D20000}"/>
    <cellStyle name="Normal 9 10 2 2 2 2" xfId="53901" xr:uid="{00000000-0005-0000-0000-0000C4D20000}"/>
    <cellStyle name="Normal 9 10 2 2 3" xfId="53902" xr:uid="{00000000-0005-0000-0000-0000C5D20000}"/>
    <cellStyle name="Normal 9 10 2 3" xfId="53903" xr:uid="{00000000-0005-0000-0000-0000C6D20000}"/>
    <cellStyle name="Normal 9 10 2 3 2" xfId="53904" xr:uid="{00000000-0005-0000-0000-0000C7D20000}"/>
    <cellStyle name="Normal 9 10 2 3 2 2" xfId="53905" xr:uid="{00000000-0005-0000-0000-0000C8D20000}"/>
    <cellStyle name="Normal 9 10 2 3 3" xfId="53906" xr:uid="{00000000-0005-0000-0000-0000C9D20000}"/>
    <cellStyle name="Normal 9 10 2 4" xfId="53907" xr:uid="{00000000-0005-0000-0000-0000CAD20000}"/>
    <cellStyle name="Normal 9 10 2 4 2" xfId="53908" xr:uid="{00000000-0005-0000-0000-0000CBD20000}"/>
    <cellStyle name="Normal 9 10 2 5" xfId="53909" xr:uid="{00000000-0005-0000-0000-0000CCD20000}"/>
    <cellStyle name="Normal 9 10 2_Lcc_inputs" xfId="53910" xr:uid="{00000000-0005-0000-0000-0000CDD20000}"/>
    <cellStyle name="Normal 9 10 3" xfId="53911" xr:uid="{00000000-0005-0000-0000-0000CED20000}"/>
    <cellStyle name="Normal 9 10 3 2" xfId="53912" xr:uid="{00000000-0005-0000-0000-0000CFD20000}"/>
    <cellStyle name="Normal 9 10 3 2 2" xfId="53913" xr:uid="{00000000-0005-0000-0000-0000D0D20000}"/>
    <cellStyle name="Normal 9 10 3 2 3" xfId="53914" xr:uid="{00000000-0005-0000-0000-0000D1D20000}"/>
    <cellStyle name="Normal 9 10 3 3" xfId="53915" xr:uid="{00000000-0005-0000-0000-0000D2D20000}"/>
    <cellStyle name="Normal 9 10 3 4" xfId="53916" xr:uid="{00000000-0005-0000-0000-0000D3D20000}"/>
    <cellStyle name="Normal 9 10 3_Lcc_inputs" xfId="53917" xr:uid="{00000000-0005-0000-0000-0000D4D20000}"/>
    <cellStyle name="Normal 9 10 4" xfId="53918" xr:uid="{00000000-0005-0000-0000-0000D5D20000}"/>
    <cellStyle name="Normal 9 10 4 2" xfId="53919" xr:uid="{00000000-0005-0000-0000-0000D6D20000}"/>
    <cellStyle name="Normal 9 10 4 2 2" xfId="53920" xr:uid="{00000000-0005-0000-0000-0000D7D20000}"/>
    <cellStyle name="Normal 9 10 4 3" xfId="53921" xr:uid="{00000000-0005-0000-0000-0000D8D20000}"/>
    <cellStyle name="Normal 9 10 5" xfId="53922" xr:uid="{00000000-0005-0000-0000-0000D9D20000}"/>
    <cellStyle name="Normal 9 10 5 2" xfId="53923" xr:uid="{00000000-0005-0000-0000-0000DAD20000}"/>
    <cellStyle name="Normal 9 10 6" xfId="53924" xr:uid="{00000000-0005-0000-0000-0000DBD20000}"/>
    <cellStyle name="Normal 9 10 7" xfId="53925" xr:uid="{00000000-0005-0000-0000-0000DCD20000}"/>
    <cellStyle name="Normal 9 10 8" xfId="53926" xr:uid="{00000000-0005-0000-0000-0000DDD20000}"/>
    <cellStyle name="Normal 9 10_Lcc_inputs" xfId="53927" xr:uid="{00000000-0005-0000-0000-0000DED20000}"/>
    <cellStyle name="Normal 9 11" xfId="53928" xr:uid="{00000000-0005-0000-0000-0000DFD20000}"/>
    <cellStyle name="Normal 9 11 2" xfId="53929" xr:uid="{00000000-0005-0000-0000-0000E0D20000}"/>
    <cellStyle name="Normal 9 11 2 2" xfId="53930" xr:uid="{00000000-0005-0000-0000-0000E1D20000}"/>
    <cellStyle name="Normal 9 11 2 2 2" xfId="53931" xr:uid="{00000000-0005-0000-0000-0000E2D20000}"/>
    <cellStyle name="Normal 9 11 2 2 3" xfId="53932" xr:uid="{00000000-0005-0000-0000-0000E3D20000}"/>
    <cellStyle name="Normal 9 11 2 3" xfId="53933" xr:uid="{00000000-0005-0000-0000-0000E4D20000}"/>
    <cellStyle name="Normal 9 11 2 4" xfId="53934" xr:uid="{00000000-0005-0000-0000-0000E5D20000}"/>
    <cellStyle name="Normal 9 11 2_Lcc_inputs" xfId="53935" xr:uid="{00000000-0005-0000-0000-0000E6D20000}"/>
    <cellStyle name="Normal 9 11 3" xfId="53936" xr:uid="{00000000-0005-0000-0000-0000E7D20000}"/>
    <cellStyle name="Normal 9 11 3 2" xfId="53937" xr:uid="{00000000-0005-0000-0000-0000E8D20000}"/>
    <cellStyle name="Normal 9 11 3 2 2" xfId="53938" xr:uid="{00000000-0005-0000-0000-0000E9D20000}"/>
    <cellStyle name="Normal 9 11 3 3" xfId="53939" xr:uid="{00000000-0005-0000-0000-0000EAD20000}"/>
    <cellStyle name="Normal 9 11 4" xfId="53940" xr:uid="{00000000-0005-0000-0000-0000EBD20000}"/>
    <cellStyle name="Normal 9 11 4 2" xfId="53941" xr:uid="{00000000-0005-0000-0000-0000ECD20000}"/>
    <cellStyle name="Normal 9 11 5" xfId="53942" xr:uid="{00000000-0005-0000-0000-0000EDD20000}"/>
    <cellStyle name="Normal 9 11 6" xfId="53943" xr:uid="{00000000-0005-0000-0000-0000EED20000}"/>
    <cellStyle name="Normal 9 11 7" xfId="53944" xr:uid="{00000000-0005-0000-0000-0000EFD20000}"/>
    <cellStyle name="Normal 9 11_Lcc_inputs" xfId="53945" xr:uid="{00000000-0005-0000-0000-0000F0D20000}"/>
    <cellStyle name="Normal 9 12" xfId="53946" xr:uid="{00000000-0005-0000-0000-0000F1D20000}"/>
    <cellStyle name="Normal 9 12 2" xfId="53947" xr:uid="{00000000-0005-0000-0000-0000F2D20000}"/>
    <cellStyle name="Normal 9 12 2 2" xfId="53948" xr:uid="{00000000-0005-0000-0000-0000F3D20000}"/>
    <cellStyle name="Normal 9 12 2 3" xfId="53949" xr:uid="{00000000-0005-0000-0000-0000F4D20000}"/>
    <cellStyle name="Normal 9 12 3" xfId="53950" xr:uid="{00000000-0005-0000-0000-0000F5D20000}"/>
    <cellStyle name="Normal 9 12 3 2" xfId="53951" xr:uid="{00000000-0005-0000-0000-0000F6D20000}"/>
    <cellStyle name="Normal 9 12 4" xfId="53952" xr:uid="{00000000-0005-0000-0000-0000F7D20000}"/>
    <cellStyle name="Normal 9 12 5" xfId="53953" xr:uid="{00000000-0005-0000-0000-0000F8D20000}"/>
    <cellStyle name="Normal 9 12_Lcc_inputs" xfId="53954" xr:uid="{00000000-0005-0000-0000-0000F9D20000}"/>
    <cellStyle name="Normal 9 13" xfId="53955" xr:uid="{00000000-0005-0000-0000-0000FAD20000}"/>
    <cellStyle name="Normal 9 13 2" xfId="53956" xr:uid="{00000000-0005-0000-0000-0000FBD20000}"/>
    <cellStyle name="Normal 9 13 2 2" xfId="53957" xr:uid="{00000000-0005-0000-0000-0000FCD20000}"/>
    <cellStyle name="Normal 9 13 2 3" xfId="53958" xr:uid="{00000000-0005-0000-0000-0000FDD20000}"/>
    <cellStyle name="Normal 9 13 3" xfId="53959" xr:uid="{00000000-0005-0000-0000-0000FED20000}"/>
    <cellStyle name="Normal 9 13 4" xfId="53960" xr:uid="{00000000-0005-0000-0000-0000FFD20000}"/>
    <cellStyle name="Normal 9 13_Lcc_inputs" xfId="53961" xr:uid="{00000000-0005-0000-0000-000000D30000}"/>
    <cellStyle name="Normal 9 14" xfId="53962" xr:uid="{00000000-0005-0000-0000-000001D30000}"/>
    <cellStyle name="Normal 9 14 2" xfId="53963" xr:uid="{00000000-0005-0000-0000-000002D30000}"/>
    <cellStyle name="Normal 9 14 3" xfId="53964" xr:uid="{00000000-0005-0000-0000-000003D30000}"/>
    <cellStyle name="Normal 9 15" xfId="53965" xr:uid="{00000000-0005-0000-0000-000004D30000}"/>
    <cellStyle name="Normal 9 15 2" xfId="53966" xr:uid="{00000000-0005-0000-0000-000005D30000}"/>
    <cellStyle name="Normal 9 16" xfId="53967" xr:uid="{00000000-0005-0000-0000-000006D30000}"/>
    <cellStyle name="Normal 9 17" xfId="53968" xr:uid="{00000000-0005-0000-0000-000007D30000}"/>
    <cellStyle name="Normal 9 18" xfId="53969" xr:uid="{00000000-0005-0000-0000-000008D30000}"/>
    <cellStyle name="Normal 9 19" xfId="53970" xr:uid="{00000000-0005-0000-0000-000009D30000}"/>
    <cellStyle name="Normal 9 2" xfId="53971" xr:uid="{00000000-0005-0000-0000-00000AD30000}"/>
    <cellStyle name="Normal 9 2 2" xfId="53972" xr:uid="{00000000-0005-0000-0000-00000BD30000}"/>
    <cellStyle name="Normal 9 2 2 2" xfId="53973" xr:uid="{00000000-0005-0000-0000-00000CD30000}"/>
    <cellStyle name="Normal 9 2 2 2 2" xfId="53974" xr:uid="{00000000-0005-0000-0000-00000DD30000}"/>
    <cellStyle name="Normal 9 2 2 2 2 2" xfId="53975" xr:uid="{00000000-0005-0000-0000-00000ED30000}"/>
    <cellStyle name="Normal 9 2 2 2 2 3" xfId="53976" xr:uid="{00000000-0005-0000-0000-00000FD30000}"/>
    <cellStyle name="Normal 9 2 2 2 3" xfId="53977" xr:uid="{00000000-0005-0000-0000-000010D30000}"/>
    <cellStyle name="Normal 9 2 2 2 3 2" xfId="53978" xr:uid="{00000000-0005-0000-0000-000011D30000}"/>
    <cellStyle name="Normal 9 2 2 2 4" xfId="53979" xr:uid="{00000000-0005-0000-0000-000012D30000}"/>
    <cellStyle name="Normal 9 2 2 2 5" xfId="53980" xr:uid="{00000000-0005-0000-0000-000013D30000}"/>
    <cellStyle name="Normal 9 2 2 2_Lcc_inputs" xfId="53981" xr:uid="{00000000-0005-0000-0000-000014D30000}"/>
    <cellStyle name="Normal 9 2 2 3" xfId="53982" xr:uid="{00000000-0005-0000-0000-000015D30000}"/>
    <cellStyle name="Normal 9 2 2 3 2" xfId="53983" xr:uid="{00000000-0005-0000-0000-000016D30000}"/>
    <cellStyle name="Normal 9 2 2 3 2 2" xfId="53984" xr:uid="{00000000-0005-0000-0000-000017D30000}"/>
    <cellStyle name="Normal 9 2 2 3 3" xfId="53985" xr:uid="{00000000-0005-0000-0000-000018D30000}"/>
    <cellStyle name="Normal 9 2 2 3 4" xfId="53986" xr:uid="{00000000-0005-0000-0000-000019D30000}"/>
    <cellStyle name="Normal 9 2 2 3_Lcc_inputs" xfId="53987" xr:uid="{00000000-0005-0000-0000-00001AD30000}"/>
    <cellStyle name="Normal 9 2 2 4" xfId="53988" xr:uid="{00000000-0005-0000-0000-00001BD30000}"/>
    <cellStyle name="Normal 9 2 2 4 2" xfId="53989" xr:uid="{00000000-0005-0000-0000-00001CD30000}"/>
    <cellStyle name="Normal 9 2 2 4 3" xfId="53990" xr:uid="{00000000-0005-0000-0000-00001DD30000}"/>
    <cellStyle name="Normal 9 2 2 5" xfId="53991" xr:uid="{00000000-0005-0000-0000-00001ED30000}"/>
    <cellStyle name="Normal 9 2 2 5 2" xfId="53992" xr:uid="{00000000-0005-0000-0000-00001FD30000}"/>
    <cellStyle name="Normal 9 2 2 6" xfId="53993" xr:uid="{00000000-0005-0000-0000-000020D30000}"/>
    <cellStyle name="Normal 9 2 2 7" xfId="53994" xr:uid="{00000000-0005-0000-0000-000021D30000}"/>
    <cellStyle name="Normal 9 2 2_Lcc_inputs" xfId="53995" xr:uid="{00000000-0005-0000-0000-000022D30000}"/>
    <cellStyle name="Normal 9 2 3" xfId="53996" xr:uid="{00000000-0005-0000-0000-000023D30000}"/>
    <cellStyle name="Normal 9 2 3 2" xfId="53997" xr:uid="{00000000-0005-0000-0000-000024D30000}"/>
    <cellStyle name="Normal 9 2 3 2 2" xfId="53998" xr:uid="{00000000-0005-0000-0000-000025D30000}"/>
    <cellStyle name="Normal 9 2 3 2 3" xfId="53999" xr:uid="{00000000-0005-0000-0000-000026D30000}"/>
    <cellStyle name="Normal 9 2 3 3" xfId="54000" xr:uid="{00000000-0005-0000-0000-000027D30000}"/>
    <cellStyle name="Normal 9 2 3 3 2" xfId="54001" xr:uid="{00000000-0005-0000-0000-000028D30000}"/>
    <cellStyle name="Normal 9 2 3 4" xfId="54002" xr:uid="{00000000-0005-0000-0000-000029D30000}"/>
    <cellStyle name="Normal 9 2 3_Lcc_inputs" xfId="54003" xr:uid="{00000000-0005-0000-0000-00002AD30000}"/>
    <cellStyle name="Normal 9 2 4" xfId="54004" xr:uid="{00000000-0005-0000-0000-00002BD30000}"/>
    <cellStyle name="Normal 9 2 4 2" xfId="54005" xr:uid="{00000000-0005-0000-0000-00002CD30000}"/>
    <cellStyle name="Normal 9 2 4 2 2" xfId="54006" xr:uid="{00000000-0005-0000-0000-00002DD30000}"/>
    <cellStyle name="Normal 9 2 4 2 3" xfId="54007" xr:uid="{00000000-0005-0000-0000-00002ED30000}"/>
    <cellStyle name="Normal 9 2 4 3" xfId="54008" xr:uid="{00000000-0005-0000-0000-00002FD30000}"/>
    <cellStyle name="Normal 9 2 4 3 2" xfId="54009" xr:uid="{00000000-0005-0000-0000-000030D30000}"/>
    <cellStyle name="Normal 9 2 4 4" xfId="54010" xr:uid="{00000000-0005-0000-0000-000031D30000}"/>
    <cellStyle name="Normal 9 2 4_Lcc_inputs" xfId="54011" xr:uid="{00000000-0005-0000-0000-000032D30000}"/>
    <cellStyle name="Normal 9 2 5" xfId="54012" xr:uid="{00000000-0005-0000-0000-000033D30000}"/>
    <cellStyle name="Normal 9 2 6" xfId="54013" xr:uid="{00000000-0005-0000-0000-000034D30000}"/>
    <cellStyle name="Normal 9 2_Lcc_inputs" xfId="54014" xr:uid="{00000000-0005-0000-0000-000035D30000}"/>
    <cellStyle name="Normal 9 20" xfId="54015" xr:uid="{00000000-0005-0000-0000-000036D30000}"/>
    <cellStyle name="Normal 9 21" xfId="54016" xr:uid="{00000000-0005-0000-0000-000037D30000}"/>
    <cellStyle name="Normal 9 22" xfId="54017" xr:uid="{00000000-0005-0000-0000-000038D30000}"/>
    <cellStyle name="Normal 9 23" xfId="54018" xr:uid="{00000000-0005-0000-0000-000039D30000}"/>
    <cellStyle name="Normal 9 24" xfId="54019" xr:uid="{00000000-0005-0000-0000-00003AD30000}"/>
    <cellStyle name="Normal 9 25" xfId="55301" xr:uid="{00000000-0005-0000-0000-00003BD30000}"/>
    <cellStyle name="Normal 9 26" xfId="55308" xr:uid="{00000000-0005-0000-0000-00003CD30000}"/>
    <cellStyle name="Normal 9 3" xfId="54020" xr:uid="{00000000-0005-0000-0000-00003DD30000}"/>
    <cellStyle name="Normal 9 3 10" xfId="54021" xr:uid="{00000000-0005-0000-0000-00003ED30000}"/>
    <cellStyle name="Normal 9 3 11" xfId="54022" xr:uid="{00000000-0005-0000-0000-00003FD30000}"/>
    <cellStyle name="Normal 9 3 12" xfId="54023" xr:uid="{00000000-0005-0000-0000-000040D30000}"/>
    <cellStyle name="Normal 9 3 13" xfId="54024" xr:uid="{00000000-0005-0000-0000-000041D30000}"/>
    <cellStyle name="Normal 9 3 2" xfId="54025" xr:uid="{00000000-0005-0000-0000-000042D30000}"/>
    <cellStyle name="Normal 9 3 2 2" xfId="54026" xr:uid="{00000000-0005-0000-0000-000043D30000}"/>
    <cellStyle name="Normal 9 3 2 2 2" xfId="54027" xr:uid="{00000000-0005-0000-0000-000044D30000}"/>
    <cellStyle name="Normal 9 3 2 2 2 2" xfId="54028" xr:uid="{00000000-0005-0000-0000-000045D30000}"/>
    <cellStyle name="Normal 9 3 2 2 2 2 2" xfId="54029" xr:uid="{00000000-0005-0000-0000-000046D30000}"/>
    <cellStyle name="Normal 9 3 2 2 2 2 2 2" xfId="54030" xr:uid="{00000000-0005-0000-0000-000047D30000}"/>
    <cellStyle name="Normal 9 3 2 2 2 2 3" xfId="54031" xr:uid="{00000000-0005-0000-0000-000048D30000}"/>
    <cellStyle name="Normal 9 3 2 2 2 3" xfId="54032" xr:uid="{00000000-0005-0000-0000-000049D30000}"/>
    <cellStyle name="Normal 9 3 2 2 2 3 2" xfId="54033" xr:uid="{00000000-0005-0000-0000-00004AD30000}"/>
    <cellStyle name="Normal 9 3 2 2 2 3 2 2" xfId="54034" xr:uid="{00000000-0005-0000-0000-00004BD30000}"/>
    <cellStyle name="Normal 9 3 2 2 2 3 3" xfId="54035" xr:uid="{00000000-0005-0000-0000-00004CD30000}"/>
    <cellStyle name="Normal 9 3 2 2 2 4" xfId="54036" xr:uid="{00000000-0005-0000-0000-00004DD30000}"/>
    <cellStyle name="Normal 9 3 2 2 2 4 2" xfId="54037" xr:uid="{00000000-0005-0000-0000-00004ED30000}"/>
    <cellStyle name="Normal 9 3 2 2 2 5" xfId="54038" xr:uid="{00000000-0005-0000-0000-00004FD30000}"/>
    <cellStyle name="Normal 9 3 2 2 2_Lcc_inputs" xfId="54039" xr:uid="{00000000-0005-0000-0000-000050D30000}"/>
    <cellStyle name="Normal 9 3 2 2 3" xfId="54040" xr:uid="{00000000-0005-0000-0000-000051D30000}"/>
    <cellStyle name="Normal 9 3 2 2 3 2" xfId="54041" xr:uid="{00000000-0005-0000-0000-000052D30000}"/>
    <cellStyle name="Normal 9 3 2 2 3 2 2" xfId="54042" xr:uid="{00000000-0005-0000-0000-000053D30000}"/>
    <cellStyle name="Normal 9 3 2 2 3 2 3" xfId="54043" xr:uid="{00000000-0005-0000-0000-000054D30000}"/>
    <cellStyle name="Normal 9 3 2 2 3 3" xfId="54044" xr:uid="{00000000-0005-0000-0000-000055D30000}"/>
    <cellStyle name="Normal 9 3 2 2 3 4" xfId="54045" xr:uid="{00000000-0005-0000-0000-000056D30000}"/>
    <cellStyle name="Normal 9 3 2 2 3_Lcc_inputs" xfId="54046" xr:uid="{00000000-0005-0000-0000-000057D30000}"/>
    <cellStyle name="Normal 9 3 2 2 4" xfId="54047" xr:uid="{00000000-0005-0000-0000-000058D30000}"/>
    <cellStyle name="Normal 9 3 2 2 4 2" xfId="54048" xr:uid="{00000000-0005-0000-0000-000059D30000}"/>
    <cellStyle name="Normal 9 3 2 2 4 2 2" xfId="54049" xr:uid="{00000000-0005-0000-0000-00005AD30000}"/>
    <cellStyle name="Normal 9 3 2 2 4 3" xfId="54050" xr:uid="{00000000-0005-0000-0000-00005BD30000}"/>
    <cellStyle name="Normal 9 3 2 2 5" xfId="54051" xr:uid="{00000000-0005-0000-0000-00005CD30000}"/>
    <cellStyle name="Normal 9 3 2 2 5 2" xfId="54052" xr:uid="{00000000-0005-0000-0000-00005DD30000}"/>
    <cellStyle name="Normal 9 3 2 2 6" xfId="54053" xr:uid="{00000000-0005-0000-0000-00005ED30000}"/>
    <cellStyle name="Normal 9 3 2 2 7" xfId="54054" xr:uid="{00000000-0005-0000-0000-00005FD30000}"/>
    <cellStyle name="Normal 9 3 2 2 8" xfId="54055" xr:uid="{00000000-0005-0000-0000-000060D30000}"/>
    <cellStyle name="Normal 9 3 2 2_Lcc_inputs" xfId="54056" xr:uid="{00000000-0005-0000-0000-000061D30000}"/>
    <cellStyle name="Normal 9 3 2_Lcc_inputs" xfId="54057" xr:uid="{00000000-0005-0000-0000-000062D30000}"/>
    <cellStyle name="Normal 9 3 3" xfId="54058" xr:uid="{00000000-0005-0000-0000-000063D30000}"/>
    <cellStyle name="Normal 9 3 3 2" xfId="54059" xr:uid="{00000000-0005-0000-0000-000064D30000}"/>
    <cellStyle name="Normal 9 3 3 2 2" xfId="54060" xr:uid="{00000000-0005-0000-0000-000065D30000}"/>
    <cellStyle name="Normal 9 3 3 2 2 2" xfId="54061" xr:uid="{00000000-0005-0000-0000-000066D30000}"/>
    <cellStyle name="Normal 9 3 3 2 2 2 2" xfId="54062" xr:uid="{00000000-0005-0000-0000-000067D30000}"/>
    <cellStyle name="Normal 9 3 3 2 2 3" xfId="54063" xr:uid="{00000000-0005-0000-0000-000068D30000}"/>
    <cellStyle name="Normal 9 3 3 2 3" xfId="54064" xr:uid="{00000000-0005-0000-0000-000069D30000}"/>
    <cellStyle name="Normal 9 3 3 2 3 2" xfId="54065" xr:uid="{00000000-0005-0000-0000-00006AD30000}"/>
    <cellStyle name="Normal 9 3 3 2 3 2 2" xfId="54066" xr:uid="{00000000-0005-0000-0000-00006BD30000}"/>
    <cellStyle name="Normal 9 3 3 2 3 3" xfId="54067" xr:uid="{00000000-0005-0000-0000-00006CD30000}"/>
    <cellStyle name="Normal 9 3 3 2 4" xfId="54068" xr:uid="{00000000-0005-0000-0000-00006DD30000}"/>
    <cellStyle name="Normal 9 3 3 2 4 2" xfId="54069" xr:uid="{00000000-0005-0000-0000-00006ED30000}"/>
    <cellStyle name="Normal 9 3 3 2 5" xfId="54070" xr:uid="{00000000-0005-0000-0000-00006FD30000}"/>
    <cellStyle name="Normal 9 3 3 2_Lcc_inputs" xfId="54071" xr:uid="{00000000-0005-0000-0000-000070D30000}"/>
    <cellStyle name="Normal 9 3 3 3" xfId="54072" xr:uid="{00000000-0005-0000-0000-000071D30000}"/>
    <cellStyle name="Normal 9 3 3 3 2" xfId="54073" xr:uid="{00000000-0005-0000-0000-000072D30000}"/>
    <cellStyle name="Normal 9 3 3 3 2 2" xfId="54074" xr:uid="{00000000-0005-0000-0000-000073D30000}"/>
    <cellStyle name="Normal 9 3 3 3 2 3" xfId="54075" xr:uid="{00000000-0005-0000-0000-000074D30000}"/>
    <cellStyle name="Normal 9 3 3 3 3" xfId="54076" xr:uid="{00000000-0005-0000-0000-000075D30000}"/>
    <cellStyle name="Normal 9 3 3 3 4" xfId="54077" xr:uid="{00000000-0005-0000-0000-000076D30000}"/>
    <cellStyle name="Normal 9 3 3 3_Lcc_inputs" xfId="54078" xr:uid="{00000000-0005-0000-0000-000077D30000}"/>
    <cellStyle name="Normal 9 3 3 4" xfId="54079" xr:uid="{00000000-0005-0000-0000-000078D30000}"/>
    <cellStyle name="Normal 9 3 3 4 2" xfId="54080" xr:uid="{00000000-0005-0000-0000-000079D30000}"/>
    <cellStyle name="Normal 9 3 3 4 2 2" xfId="54081" xr:uid="{00000000-0005-0000-0000-00007AD30000}"/>
    <cellStyle name="Normal 9 3 3 4 3" xfId="54082" xr:uid="{00000000-0005-0000-0000-00007BD30000}"/>
    <cellStyle name="Normal 9 3 3 5" xfId="54083" xr:uid="{00000000-0005-0000-0000-00007CD30000}"/>
    <cellStyle name="Normal 9 3 3 5 2" xfId="54084" xr:uid="{00000000-0005-0000-0000-00007DD30000}"/>
    <cellStyle name="Normal 9 3 3 6" xfId="54085" xr:uid="{00000000-0005-0000-0000-00007ED30000}"/>
    <cellStyle name="Normal 9 3 3 7" xfId="54086" xr:uid="{00000000-0005-0000-0000-00007FD30000}"/>
    <cellStyle name="Normal 9 3 3 8" xfId="54087" xr:uid="{00000000-0005-0000-0000-000080D30000}"/>
    <cellStyle name="Normal 9 3 3_Lcc_inputs" xfId="54088" xr:uid="{00000000-0005-0000-0000-000081D30000}"/>
    <cellStyle name="Normal 9 3 4" xfId="54089" xr:uid="{00000000-0005-0000-0000-000082D30000}"/>
    <cellStyle name="Normal 9 3 4 2" xfId="54090" xr:uid="{00000000-0005-0000-0000-000083D30000}"/>
    <cellStyle name="Normal 9 3 4 2 2" xfId="54091" xr:uid="{00000000-0005-0000-0000-000084D30000}"/>
    <cellStyle name="Normal 9 3 4 2 2 2" xfId="54092" xr:uid="{00000000-0005-0000-0000-000085D30000}"/>
    <cellStyle name="Normal 9 3 4 2 2 2 2" xfId="54093" xr:uid="{00000000-0005-0000-0000-000086D30000}"/>
    <cellStyle name="Normal 9 3 4 2 2 3" xfId="54094" xr:uid="{00000000-0005-0000-0000-000087D30000}"/>
    <cellStyle name="Normal 9 3 4 2 3" xfId="54095" xr:uid="{00000000-0005-0000-0000-000088D30000}"/>
    <cellStyle name="Normal 9 3 4 2 3 2" xfId="54096" xr:uid="{00000000-0005-0000-0000-000089D30000}"/>
    <cellStyle name="Normal 9 3 4 2 3 2 2" xfId="54097" xr:uid="{00000000-0005-0000-0000-00008AD30000}"/>
    <cellStyle name="Normal 9 3 4 2 3 3" xfId="54098" xr:uid="{00000000-0005-0000-0000-00008BD30000}"/>
    <cellStyle name="Normal 9 3 4 2 4" xfId="54099" xr:uid="{00000000-0005-0000-0000-00008CD30000}"/>
    <cellStyle name="Normal 9 3 4 2 4 2" xfId="54100" xr:uid="{00000000-0005-0000-0000-00008DD30000}"/>
    <cellStyle name="Normal 9 3 4 2 5" xfId="54101" xr:uid="{00000000-0005-0000-0000-00008ED30000}"/>
    <cellStyle name="Normal 9 3 4 2_Lcc_inputs" xfId="54102" xr:uid="{00000000-0005-0000-0000-00008FD30000}"/>
    <cellStyle name="Normal 9 3 4 3" xfId="54103" xr:uid="{00000000-0005-0000-0000-000090D30000}"/>
    <cellStyle name="Normal 9 3 4 3 2" xfId="54104" xr:uid="{00000000-0005-0000-0000-000091D30000}"/>
    <cellStyle name="Normal 9 3 4 3 2 2" xfId="54105" xr:uid="{00000000-0005-0000-0000-000092D30000}"/>
    <cellStyle name="Normal 9 3 4 3 2 3" xfId="54106" xr:uid="{00000000-0005-0000-0000-000093D30000}"/>
    <cellStyle name="Normal 9 3 4 3 3" xfId="54107" xr:uid="{00000000-0005-0000-0000-000094D30000}"/>
    <cellStyle name="Normal 9 3 4 3 4" xfId="54108" xr:uid="{00000000-0005-0000-0000-000095D30000}"/>
    <cellStyle name="Normal 9 3 4 3_Lcc_inputs" xfId="54109" xr:uid="{00000000-0005-0000-0000-000096D30000}"/>
    <cellStyle name="Normal 9 3 4 4" xfId="54110" xr:uid="{00000000-0005-0000-0000-000097D30000}"/>
    <cellStyle name="Normal 9 3 4 4 2" xfId="54111" xr:uid="{00000000-0005-0000-0000-000098D30000}"/>
    <cellStyle name="Normal 9 3 4 4 2 2" xfId="54112" xr:uid="{00000000-0005-0000-0000-000099D30000}"/>
    <cellStyle name="Normal 9 3 4 4 3" xfId="54113" xr:uid="{00000000-0005-0000-0000-00009AD30000}"/>
    <cellStyle name="Normal 9 3 4 5" xfId="54114" xr:uid="{00000000-0005-0000-0000-00009BD30000}"/>
    <cellStyle name="Normal 9 3 4 5 2" xfId="54115" xr:uid="{00000000-0005-0000-0000-00009CD30000}"/>
    <cellStyle name="Normal 9 3 4 6" xfId="54116" xr:uid="{00000000-0005-0000-0000-00009DD30000}"/>
    <cellStyle name="Normal 9 3 4 7" xfId="54117" xr:uid="{00000000-0005-0000-0000-00009ED30000}"/>
    <cellStyle name="Normal 9 3 4 8" xfId="54118" xr:uid="{00000000-0005-0000-0000-00009FD30000}"/>
    <cellStyle name="Normal 9 3 4_Lcc_inputs" xfId="54119" xr:uid="{00000000-0005-0000-0000-0000A0D30000}"/>
    <cellStyle name="Normal 9 3 5" xfId="54120" xr:uid="{00000000-0005-0000-0000-0000A1D30000}"/>
    <cellStyle name="Normal 9 3 5 2" xfId="54121" xr:uid="{00000000-0005-0000-0000-0000A2D30000}"/>
    <cellStyle name="Normal 9 3 5 2 2" xfId="54122" xr:uid="{00000000-0005-0000-0000-0000A3D30000}"/>
    <cellStyle name="Normal 9 3 5 2 2 2" xfId="54123" xr:uid="{00000000-0005-0000-0000-0000A4D30000}"/>
    <cellStyle name="Normal 9 3 5 2 2 2 2" xfId="54124" xr:uid="{00000000-0005-0000-0000-0000A5D30000}"/>
    <cellStyle name="Normal 9 3 5 2 2 3" xfId="54125" xr:uid="{00000000-0005-0000-0000-0000A6D30000}"/>
    <cellStyle name="Normal 9 3 5 2 3" xfId="54126" xr:uid="{00000000-0005-0000-0000-0000A7D30000}"/>
    <cellStyle name="Normal 9 3 5 2 3 2" xfId="54127" xr:uid="{00000000-0005-0000-0000-0000A8D30000}"/>
    <cellStyle name="Normal 9 3 5 2 3 2 2" xfId="54128" xr:uid="{00000000-0005-0000-0000-0000A9D30000}"/>
    <cellStyle name="Normal 9 3 5 2 3 3" xfId="54129" xr:uid="{00000000-0005-0000-0000-0000AAD30000}"/>
    <cellStyle name="Normal 9 3 5 2 4" xfId="54130" xr:uid="{00000000-0005-0000-0000-0000ABD30000}"/>
    <cellStyle name="Normal 9 3 5 2 4 2" xfId="54131" xr:uid="{00000000-0005-0000-0000-0000ACD30000}"/>
    <cellStyle name="Normal 9 3 5 2 5" xfId="54132" xr:uid="{00000000-0005-0000-0000-0000ADD30000}"/>
    <cellStyle name="Normal 9 3 5 2_Lcc_inputs" xfId="54133" xr:uid="{00000000-0005-0000-0000-0000AED30000}"/>
    <cellStyle name="Normal 9 3 5 3" xfId="54134" xr:uid="{00000000-0005-0000-0000-0000AFD30000}"/>
    <cellStyle name="Normal 9 3 5 3 2" xfId="54135" xr:uid="{00000000-0005-0000-0000-0000B0D30000}"/>
    <cellStyle name="Normal 9 3 5 3 2 2" xfId="54136" xr:uid="{00000000-0005-0000-0000-0000B1D30000}"/>
    <cellStyle name="Normal 9 3 5 3 2 3" xfId="54137" xr:uid="{00000000-0005-0000-0000-0000B2D30000}"/>
    <cellStyle name="Normal 9 3 5 3 3" xfId="54138" xr:uid="{00000000-0005-0000-0000-0000B3D30000}"/>
    <cellStyle name="Normal 9 3 5 3 4" xfId="54139" xr:uid="{00000000-0005-0000-0000-0000B4D30000}"/>
    <cellStyle name="Normal 9 3 5 3_Lcc_inputs" xfId="54140" xr:uid="{00000000-0005-0000-0000-0000B5D30000}"/>
    <cellStyle name="Normal 9 3 5 4" xfId="54141" xr:uid="{00000000-0005-0000-0000-0000B6D30000}"/>
    <cellStyle name="Normal 9 3 5 4 2" xfId="54142" xr:uid="{00000000-0005-0000-0000-0000B7D30000}"/>
    <cellStyle name="Normal 9 3 5 4 2 2" xfId="54143" xr:uid="{00000000-0005-0000-0000-0000B8D30000}"/>
    <cellStyle name="Normal 9 3 5 4 3" xfId="54144" xr:uid="{00000000-0005-0000-0000-0000B9D30000}"/>
    <cellStyle name="Normal 9 3 5 5" xfId="54145" xr:uid="{00000000-0005-0000-0000-0000BAD30000}"/>
    <cellStyle name="Normal 9 3 5 5 2" xfId="54146" xr:uid="{00000000-0005-0000-0000-0000BBD30000}"/>
    <cellStyle name="Normal 9 3 5 6" xfId="54147" xr:uid="{00000000-0005-0000-0000-0000BCD30000}"/>
    <cellStyle name="Normal 9 3 5 7" xfId="54148" xr:uid="{00000000-0005-0000-0000-0000BDD30000}"/>
    <cellStyle name="Normal 9 3 5 8" xfId="54149" xr:uid="{00000000-0005-0000-0000-0000BED30000}"/>
    <cellStyle name="Normal 9 3 5_Lcc_inputs" xfId="54150" xr:uid="{00000000-0005-0000-0000-0000BFD30000}"/>
    <cellStyle name="Normal 9 3 6" xfId="54151" xr:uid="{00000000-0005-0000-0000-0000C0D30000}"/>
    <cellStyle name="Normal 9 3 6 2" xfId="54152" xr:uid="{00000000-0005-0000-0000-0000C1D30000}"/>
    <cellStyle name="Normal 9 3 6 2 2" xfId="54153" xr:uid="{00000000-0005-0000-0000-0000C2D30000}"/>
    <cellStyle name="Normal 9 3 6 2 2 2" xfId="54154" xr:uid="{00000000-0005-0000-0000-0000C3D30000}"/>
    <cellStyle name="Normal 9 3 6 2 2 3" xfId="54155" xr:uid="{00000000-0005-0000-0000-0000C4D30000}"/>
    <cellStyle name="Normal 9 3 6 2 3" xfId="54156" xr:uid="{00000000-0005-0000-0000-0000C5D30000}"/>
    <cellStyle name="Normal 9 3 6 2 4" xfId="54157" xr:uid="{00000000-0005-0000-0000-0000C6D30000}"/>
    <cellStyle name="Normal 9 3 6 2_Lcc_inputs" xfId="54158" xr:uid="{00000000-0005-0000-0000-0000C7D30000}"/>
    <cellStyle name="Normal 9 3 6 3" xfId="54159" xr:uid="{00000000-0005-0000-0000-0000C8D30000}"/>
    <cellStyle name="Normal 9 3 6 3 2" xfId="54160" xr:uid="{00000000-0005-0000-0000-0000C9D30000}"/>
    <cellStyle name="Normal 9 3 6 3 2 2" xfId="54161" xr:uid="{00000000-0005-0000-0000-0000CAD30000}"/>
    <cellStyle name="Normal 9 3 6 3 3" xfId="54162" xr:uid="{00000000-0005-0000-0000-0000CBD30000}"/>
    <cellStyle name="Normal 9 3 6 4" xfId="54163" xr:uid="{00000000-0005-0000-0000-0000CCD30000}"/>
    <cellStyle name="Normal 9 3 6 4 2" xfId="54164" xr:uid="{00000000-0005-0000-0000-0000CDD30000}"/>
    <cellStyle name="Normal 9 3 6 5" xfId="54165" xr:uid="{00000000-0005-0000-0000-0000CED30000}"/>
    <cellStyle name="Normal 9 3 6 6" xfId="54166" xr:uid="{00000000-0005-0000-0000-0000CFD30000}"/>
    <cellStyle name="Normal 9 3 6 7" xfId="54167" xr:uid="{00000000-0005-0000-0000-0000D0D30000}"/>
    <cellStyle name="Normal 9 3 6_Lcc_inputs" xfId="54168" xr:uid="{00000000-0005-0000-0000-0000D1D30000}"/>
    <cellStyle name="Normal 9 3 7" xfId="54169" xr:uid="{00000000-0005-0000-0000-0000D2D30000}"/>
    <cellStyle name="Normal 9 3 7 2" xfId="54170" xr:uid="{00000000-0005-0000-0000-0000D3D30000}"/>
    <cellStyle name="Normal 9 3 7 2 2" xfId="54171" xr:uid="{00000000-0005-0000-0000-0000D4D30000}"/>
    <cellStyle name="Normal 9 3 7 2 3" xfId="54172" xr:uid="{00000000-0005-0000-0000-0000D5D30000}"/>
    <cellStyle name="Normal 9 3 7 3" xfId="54173" xr:uid="{00000000-0005-0000-0000-0000D6D30000}"/>
    <cellStyle name="Normal 9 3 7 4" xfId="54174" xr:uid="{00000000-0005-0000-0000-0000D7D30000}"/>
    <cellStyle name="Normal 9 3 7_Lcc_inputs" xfId="54175" xr:uid="{00000000-0005-0000-0000-0000D8D30000}"/>
    <cellStyle name="Normal 9 3 8" xfId="54176" xr:uid="{00000000-0005-0000-0000-0000D9D30000}"/>
    <cellStyle name="Normal 9 3 8 2" xfId="54177" xr:uid="{00000000-0005-0000-0000-0000DAD30000}"/>
    <cellStyle name="Normal 9 3 8 2 2" xfId="54178" xr:uid="{00000000-0005-0000-0000-0000DBD30000}"/>
    <cellStyle name="Normal 9 3 8 3" xfId="54179" xr:uid="{00000000-0005-0000-0000-0000DCD30000}"/>
    <cellStyle name="Normal 9 3 9" xfId="54180" xr:uid="{00000000-0005-0000-0000-0000DDD30000}"/>
    <cellStyle name="Normal 9 3 9 2" xfId="54181" xr:uid="{00000000-0005-0000-0000-0000DED30000}"/>
    <cellStyle name="Normal 9 3_Lcc_inputs" xfId="54182" xr:uid="{00000000-0005-0000-0000-0000DFD30000}"/>
    <cellStyle name="Normal 9 4" xfId="54183" xr:uid="{00000000-0005-0000-0000-0000E0D30000}"/>
    <cellStyle name="Normal 9 4 2" xfId="54184" xr:uid="{00000000-0005-0000-0000-0000E1D30000}"/>
    <cellStyle name="Normal 9 4 2 2" xfId="54185" xr:uid="{00000000-0005-0000-0000-0000E2D30000}"/>
    <cellStyle name="Normal 9 4 2 2 2" xfId="54186" xr:uid="{00000000-0005-0000-0000-0000E3D30000}"/>
    <cellStyle name="Normal 9 4 2 2 2 2" xfId="54187" xr:uid="{00000000-0005-0000-0000-0000E4D30000}"/>
    <cellStyle name="Normal 9 4 2 2 2 2 2" xfId="54188" xr:uid="{00000000-0005-0000-0000-0000E5D30000}"/>
    <cellStyle name="Normal 9 4 2 2 2 3" xfId="54189" xr:uid="{00000000-0005-0000-0000-0000E6D30000}"/>
    <cellStyle name="Normal 9 4 2 2 3" xfId="54190" xr:uid="{00000000-0005-0000-0000-0000E7D30000}"/>
    <cellStyle name="Normal 9 4 2 2 3 2" xfId="54191" xr:uid="{00000000-0005-0000-0000-0000E8D30000}"/>
    <cellStyle name="Normal 9 4 2 2 3 2 2" xfId="54192" xr:uid="{00000000-0005-0000-0000-0000E9D30000}"/>
    <cellStyle name="Normal 9 4 2 2 3 3" xfId="54193" xr:uid="{00000000-0005-0000-0000-0000EAD30000}"/>
    <cellStyle name="Normal 9 4 2 2 4" xfId="54194" xr:uid="{00000000-0005-0000-0000-0000EBD30000}"/>
    <cellStyle name="Normal 9 4 2 2 4 2" xfId="54195" xr:uid="{00000000-0005-0000-0000-0000ECD30000}"/>
    <cellStyle name="Normal 9 4 2 2 5" xfId="54196" xr:uid="{00000000-0005-0000-0000-0000EDD30000}"/>
    <cellStyle name="Normal 9 4 2 2_Lcc_inputs" xfId="54197" xr:uid="{00000000-0005-0000-0000-0000EED30000}"/>
    <cellStyle name="Normal 9 4 2 3" xfId="54198" xr:uid="{00000000-0005-0000-0000-0000EFD30000}"/>
    <cellStyle name="Normal 9 4 2 3 2" xfId="54199" xr:uid="{00000000-0005-0000-0000-0000F0D30000}"/>
    <cellStyle name="Normal 9 4 2 3 2 2" xfId="54200" xr:uid="{00000000-0005-0000-0000-0000F1D30000}"/>
    <cellStyle name="Normal 9 4 2 3 2 3" xfId="54201" xr:uid="{00000000-0005-0000-0000-0000F2D30000}"/>
    <cellStyle name="Normal 9 4 2 3 3" xfId="54202" xr:uid="{00000000-0005-0000-0000-0000F3D30000}"/>
    <cellStyle name="Normal 9 4 2 3 4" xfId="54203" xr:uid="{00000000-0005-0000-0000-0000F4D30000}"/>
    <cellStyle name="Normal 9 4 2 3_Lcc_inputs" xfId="54204" xr:uid="{00000000-0005-0000-0000-0000F5D30000}"/>
    <cellStyle name="Normal 9 4 2 4" xfId="54205" xr:uid="{00000000-0005-0000-0000-0000F6D30000}"/>
    <cellStyle name="Normal 9 4 2 4 2" xfId="54206" xr:uid="{00000000-0005-0000-0000-0000F7D30000}"/>
    <cellStyle name="Normal 9 4 2 4 2 2" xfId="54207" xr:uid="{00000000-0005-0000-0000-0000F8D30000}"/>
    <cellStyle name="Normal 9 4 2 4 3" xfId="54208" xr:uid="{00000000-0005-0000-0000-0000F9D30000}"/>
    <cellStyle name="Normal 9 4 2 5" xfId="54209" xr:uid="{00000000-0005-0000-0000-0000FAD30000}"/>
    <cellStyle name="Normal 9 4 2 5 2" xfId="54210" xr:uid="{00000000-0005-0000-0000-0000FBD30000}"/>
    <cellStyle name="Normal 9 4 2 6" xfId="54211" xr:uid="{00000000-0005-0000-0000-0000FCD30000}"/>
    <cellStyle name="Normal 9 4 2 7" xfId="54212" xr:uid="{00000000-0005-0000-0000-0000FDD30000}"/>
    <cellStyle name="Normal 9 4 2 8" xfId="54213" xr:uid="{00000000-0005-0000-0000-0000FED30000}"/>
    <cellStyle name="Normal 9 4 2_Lcc_inputs" xfId="54214" xr:uid="{00000000-0005-0000-0000-0000FFD30000}"/>
    <cellStyle name="Normal 9 4 3" xfId="54215" xr:uid="{00000000-0005-0000-0000-000000D40000}"/>
    <cellStyle name="Normal 9 4 3 2" xfId="54216" xr:uid="{00000000-0005-0000-0000-000001D40000}"/>
    <cellStyle name="Normal 9 4 3 2 2" xfId="54217" xr:uid="{00000000-0005-0000-0000-000002D40000}"/>
    <cellStyle name="Normal 9 4 3 2 2 2" xfId="54218" xr:uid="{00000000-0005-0000-0000-000003D40000}"/>
    <cellStyle name="Normal 9 4 3 2 2 2 2" xfId="54219" xr:uid="{00000000-0005-0000-0000-000004D40000}"/>
    <cellStyle name="Normal 9 4 3 2 2 3" xfId="54220" xr:uid="{00000000-0005-0000-0000-000005D40000}"/>
    <cellStyle name="Normal 9 4 3 2 3" xfId="54221" xr:uid="{00000000-0005-0000-0000-000006D40000}"/>
    <cellStyle name="Normal 9 4 3 2 3 2" xfId="54222" xr:uid="{00000000-0005-0000-0000-000007D40000}"/>
    <cellStyle name="Normal 9 4 3 2 3 2 2" xfId="54223" xr:uid="{00000000-0005-0000-0000-000008D40000}"/>
    <cellStyle name="Normal 9 4 3 2 3 3" xfId="54224" xr:uid="{00000000-0005-0000-0000-000009D40000}"/>
    <cellStyle name="Normal 9 4 3 2 4" xfId="54225" xr:uid="{00000000-0005-0000-0000-00000AD40000}"/>
    <cellStyle name="Normal 9 4 3 2 4 2" xfId="54226" xr:uid="{00000000-0005-0000-0000-00000BD40000}"/>
    <cellStyle name="Normal 9 4 3 2 5" xfId="54227" xr:uid="{00000000-0005-0000-0000-00000CD40000}"/>
    <cellStyle name="Normal 9 4 3 2_Lcc_inputs" xfId="54228" xr:uid="{00000000-0005-0000-0000-00000DD40000}"/>
    <cellStyle name="Normal 9 4 3 3" xfId="54229" xr:uid="{00000000-0005-0000-0000-00000ED40000}"/>
    <cellStyle name="Normal 9 4 3 3 2" xfId="54230" xr:uid="{00000000-0005-0000-0000-00000FD40000}"/>
    <cellStyle name="Normal 9 4 3 3 2 2" xfId="54231" xr:uid="{00000000-0005-0000-0000-000010D40000}"/>
    <cellStyle name="Normal 9 4 3 3 2 3" xfId="54232" xr:uid="{00000000-0005-0000-0000-000011D40000}"/>
    <cellStyle name="Normal 9 4 3 3 3" xfId="54233" xr:uid="{00000000-0005-0000-0000-000012D40000}"/>
    <cellStyle name="Normal 9 4 3 3 4" xfId="54234" xr:uid="{00000000-0005-0000-0000-000013D40000}"/>
    <cellStyle name="Normal 9 4 3 3_Lcc_inputs" xfId="54235" xr:uid="{00000000-0005-0000-0000-000014D40000}"/>
    <cellStyle name="Normal 9 4 3 4" xfId="54236" xr:uid="{00000000-0005-0000-0000-000015D40000}"/>
    <cellStyle name="Normal 9 4 3 4 2" xfId="54237" xr:uid="{00000000-0005-0000-0000-000016D40000}"/>
    <cellStyle name="Normal 9 4 3 4 2 2" xfId="54238" xr:uid="{00000000-0005-0000-0000-000017D40000}"/>
    <cellStyle name="Normal 9 4 3 4 3" xfId="54239" xr:uid="{00000000-0005-0000-0000-000018D40000}"/>
    <cellStyle name="Normal 9 4 3 5" xfId="54240" xr:uid="{00000000-0005-0000-0000-000019D40000}"/>
    <cellStyle name="Normal 9 4 3 5 2" xfId="54241" xr:uid="{00000000-0005-0000-0000-00001AD40000}"/>
    <cellStyle name="Normal 9 4 3 6" xfId="54242" xr:uid="{00000000-0005-0000-0000-00001BD40000}"/>
    <cellStyle name="Normal 9 4 3 7" xfId="54243" xr:uid="{00000000-0005-0000-0000-00001CD40000}"/>
    <cellStyle name="Normal 9 4 3 8" xfId="54244" xr:uid="{00000000-0005-0000-0000-00001DD40000}"/>
    <cellStyle name="Normal 9 4 3_Lcc_inputs" xfId="54245" xr:uid="{00000000-0005-0000-0000-00001ED40000}"/>
    <cellStyle name="Normal 9 4 4" xfId="54246" xr:uid="{00000000-0005-0000-0000-00001FD40000}"/>
    <cellStyle name="Normal 9 4 4 2" xfId="54247" xr:uid="{00000000-0005-0000-0000-000020D40000}"/>
    <cellStyle name="Normal 9 4 4 2 2" xfId="54248" xr:uid="{00000000-0005-0000-0000-000021D40000}"/>
    <cellStyle name="Normal 9 4 4 3" xfId="54249" xr:uid="{00000000-0005-0000-0000-000022D40000}"/>
    <cellStyle name="Normal 9 4 4 3 2" xfId="54250" xr:uid="{00000000-0005-0000-0000-000023D40000}"/>
    <cellStyle name="Normal 9 4 4 3 3" xfId="54251" xr:uid="{00000000-0005-0000-0000-000024D40000}"/>
    <cellStyle name="Normal 9 4 4 4" xfId="54252" xr:uid="{00000000-0005-0000-0000-000025D40000}"/>
    <cellStyle name="Normal 9 4 4 4 2" xfId="54253" xr:uid="{00000000-0005-0000-0000-000026D40000}"/>
    <cellStyle name="Normal 9 4 4 5" xfId="54254" xr:uid="{00000000-0005-0000-0000-000027D40000}"/>
    <cellStyle name="Normal 9 4 4_Lcc_inputs" xfId="54255" xr:uid="{00000000-0005-0000-0000-000028D40000}"/>
    <cellStyle name="Normal 9 4 5" xfId="54256" xr:uid="{00000000-0005-0000-0000-000029D40000}"/>
    <cellStyle name="Normal 9 4 5 2" xfId="54257" xr:uid="{00000000-0005-0000-0000-00002AD40000}"/>
    <cellStyle name="Normal 9 4 5 2 2" xfId="54258" xr:uid="{00000000-0005-0000-0000-00002BD40000}"/>
    <cellStyle name="Normal 9 4 5 2 2 2" xfId="54259" xr:uid="{00000000-0005-0000-0000-00002CD40000}"/>
    <cellStyle name="Normal 9 4 5 2 2 3" xfId="54260" xr:uid="{00000000-0005-0000-0000-00002DD40000}"/>
    <cellStyle name="Normal 9 4 5 2 3" xfId="54261" xr:uid="{00000000-0005-0000-0000-00002ED40000}"/>
    <cellStyle name="Normal 9 4 5 2 4" xfId="54262" xr:uid="{00000000-0005-0000-0000-00002FD40000}"/>
    <cellStyle name="Normal 9 4 5 2_Lcc_inputs" xfId="54263" xr:uid="{00000000-0005-0000-0000-000030D40000}"/>
    <cellStyle name="Normal 9 4 5 3" xfId="54264" xr:uid="{00000000-0005-0000-0000-000031D40000}"/>
    <cellStyle name="Normal 9 4 5 3 2" xfId="54265" xr:uid="{00000000-0005-0000-0000-000032D40000}"/>
    <cellStyle name="Normal 9 4 5 3 2 2" xfId="54266" xr:uid="{00000000-0005-0000-0000-000033D40000}"/>
    <cellStyle name="Normal 9 4 5 3 3" xfId="54267" xr:uid="{00000000-0005-0000-0000-000034D40000}"/>
    <cellStyle name="Normal 9 4 5 4" xfId="54268" xr:uid="{00000000-0005-0000-0000-000035D40000}"/>
    <cellStyle name="Normal 9 4 5 4 2" xfId="54269" xr:uid="{00000000-0005-0000-0000-000036D40000}"/>
    <cellStyle name="Normal 9 4 5 5" xfId="54270" xr:uid="{00000000-0005-0000-0000-000037D40000}"/>
    <cellStyle name="Normal 9 4 5 6" xfId="54271" xr:uid="{00000000-0005-0000-0000-000038D40000}"/>
    <cellStyle name="Normal 9 4 5 7" xfId="54272" xr:uid="{00000000-0005-0000-0000-000039D40000}"/>
    <cellStyle name="Normal 9 4 5_Lcc_inputs" xfId="54273" xr:uid="{00000000-0005-0000-0000-00003AD40000}"/>
    <cellStyle name="Normal 9 4 6" xfId="54274" xr:uid="{00000000-0005-0000-0000-00003BD40000}"/>
    <cellStyle name="Normal 9 4 7" xfId="54275" xr:uid="{00000000-0005-0000-0000-00003CD40000}"/>
    <cellStyle name="Normal 9 4 7 2" xfId="54276" xr:uid="{00000000-0005-0000-0000-00003DD40000}"/>
    <cellStyle name="Normal 9 4 7 2 2" xfId="54277" xr:uid="{00000000-0005-0000-0000-00003ED40000}"/>
    <cellStyle name="Normal 9 4 7 2 3" xfId="54278" xr:uid="{00000000-0005-0000-0000-00003FD40000}"/>
    <cellStyle name="Normal 9 4 7 3" xfId="54279" xr:uid="{00000000-0005-0000-0000-000040D40000}"/>
    <cellStyle name="Normal 9 4 7 4" xfId="54280" xr:uid="{00000000-0005-0000-0000-000041D40000}"/>
    <cellStyle name="Normal 9 4 7_Lcc_inputs" xfId="54281" xr:uid="{00000000-0005-0000-0000-000042D40000}"/>
    <cellStyle name="Normal 9 4 8" xfId="54282" xr:uid="{00000000-0005-0000-0000-000043D40000}"/>
    <cellStyle name="Normal 9 4 8 2" xfId="54283" xr:uid="{00000000-0005-0000-0000-000044D40000}"/>
    <cellStyle name="Normal 9 4 8 2 2" xfId="54284" xr:uid="{00000000-0005-0000-0000-000045D40000}"/>
    <cellStyle name="Normal 9 4 8 3" xfId="54285" xr:uid="{00000000-0005-0000-0000-000046D40000}"/>
    <cellStyle name="Normal 9 4 9" xfId="54286" xr:uid="{00000000-0005-0000-0000-000047D40000}"/>
    <cellStyle name="Normal 9 5" xfId="54287" xr:uid="{00000000-0005-0000-0000-000048D40000}"/>
    <cellStyle name="Normal 9 5 10" xfId="54288" xr:uid="{00000000-0005-0000-0000-000049D40000}"/>
    <cellStyle name="Normal 9 5 2" xfId="54289" xr:uid="{00000000-0005-0000-0000-00004AD40000}"/>
    <cellStyle name="Normal 9 5 2 2" xfId="54290" xr:uid="{00000000-0005-0000-0000-00004BD40000}"/>
    <cellStyle name="Normal 9 5 2 2 2" xfId="54291" xr:uid="{00000000-0005-0000-0000-00004CD40000}"/>
    <cellStyle name="Normal 9 5 2 2 2 2" xfId="54292" xr:uid="{00000000-0005-0000-0000-00004DD40000}"/>
    <cellStyle name="Normal 9 5 2 2 2 2 2" xfId="54293" xr:uid="{00000000-0005-0000-0000-00004ED40000}"/>
    <cellStyle name="Normal 9 5 2 2 2 3" xfId="54294" xr:uid="{00000000-0005-0000-0000-00004FD40000}"/>
    <cellStyle name="Normal 9 5 2 2 3" xfId="54295" xr:uid="{00000000-0005-0000-0000-000050D40000}"/>
    <cellStyle name="Normal 9 5 2 2 3 2" xfId="54296" xr:uid="{00000000-0005-0000-0000-000051D40000}"/>
    <cellStyle name="Normal 9 5 2 2 3 2 2" xfId="54297" xr:uid="{00000000-0005-0000-0000-000052D40000}"/>
    <cellStyle name="Normal 9 5 2 2 3 3" xfId="54298" xr:uid="{00000000-0005-0000-0000-000053D40000}"/>
    <cellStyle name="Normal 9 5 2 2 4" xfId="54299" xr:uid="{00000000-0005-0000-0000-000054D40000}"/>
    <cellStyle name="Normal 9 5 2 2 4 2" xfId="54300" xr:uid="{00000000-0005-0000-0000-000055D40000}"/>
    <cellStyle name="Normal 9 5 2 2 5" xfId="54301" xr:uid="{00000000-0005-0000-0000-000056D40000}"/>
    <cellStyle name="Normal 9 5 2 2_Lcc_inputs" xfId="54302" xr:uid="{00000000-0005-0000-0000-000057D40000}"/>
    <cellStyle name="Normal 9 5 2 3" xfId="54303" xr:uid="{00000000-0005-0000-0000-000058D40000}"/>
    <cellStyle name="Normal 9 5 2 3 2" xfId="54304" xr:uid="{00000000-0005-0000-0000-000059D40000}"/>
    <cellStyle name="Normal 9 5 2 3 2 2" xfId="54305" xr:uid="{00000000-0005-0000-0000-00005AD40000}"/>
    <cellStyle name="Normal 9 5 2 3 2 3" xfId="54306" xr:uid="{00000000-0005-0000-0000-00005BD40000}"/>
    <cellStyle name="Normal 9 5 2 3 3" xfId="54307" xr:uid="{00000000-0005-0000-0000-00005CD40000}"/>
    <cellStyle name="Normal 9 5 2 3 4" xfId="54308" xr:uid="{00000000-0005-0000-0000-00005DD40000}"/>
    <cellStyle name="Normal 9 5 2 3_Lcc_inputs" xfId="54309" xr:uid="{00000000-0005-0000-0000-00005ED40000}"/>
    <cellStyle name="Normal 9 5 2 4" xfId="54310" xr:uid="{00000000-0005-0000-0000-00005FD40000}"/>
    <cellStyle name="Normal 9 5 2 4 2" xfId="54311" xr:uid="{00000000-0005-0000-0000-000060D40000}"/>
    <cellStyle name="Normal 9 5 2 4 2 2" xfId="54312" xr:uid="{00000000-0005-0000-0000-000061D40000}"/>
    <cellStyle name="Normal 9 5 2 4 3" xfId="54313" xr:uid="{00000000-0005-0000-0000-000062D40000}"/>
    <cellStyle name="Normal 9 5 2 5" xfId="54314" xr:uid="{00000000-0005-0000-0000-000063D40000}"/>
    <cellStyle name="Normal 9 5 2 5 2" xfId="54315" xr:uid="{00000000-0005-0000-0000-000064D40000}"/>
    <cellStyle name="Normal 9 5 2 6" xfId="54316" xr:uid="{00000000-0005-0000-0000-000065D40000}"/>
    <cellStyle name="Normal 9 5 2 7" xfId="54317" xr:uid="{00000000-0005-0000-0000-000066D40000}"/>
    <cellStyle name="Normal 9 5 2 8" xfId="54318" xr:uid="{00000000-0005-0000-0000-000067D40000}"/>
    <cellStyle name="Normal 9 5 2_Lcc_inputs" xfId="54319" xr:uid="{00000000-0005-0000-0000-000068D40000}"/>
    <cellStyle name="Normal 9 5 3" xfId="54320" xr:uid="{00000000-0005-0000-0000-000069D40000}"/>
    <cellStyle name="Normal 9 5 3 2" xfId="54321" xr:uid="{00000000-0005-0000-0000-00006AD40000}"/>
    <cellStyle name="Normal 9 5 3 2 2" xfId="54322" xr:uid="{00000000-0005-0000-0000-00006BD40000}"/>
    <cellStyle name="Normal 9 5 3 2 2 2" xfId="54323" xr:uid="{00000000-0005-0000-0000-00006CD40000}"/>
    <cellStyle name="Normal 9 5 3 2 3" xfId="54324" xr:uid="{00000000-0005-0000-0000-00006DD40000}"/>
    <cellStyle name="Normal 9 5 3 3" xfId="54325" xr:uid="{00000000-0005-0000-0000-00006ED40000}"/>
    <cellStyle name="Normal 9 5 3 3 2" xfId="54326" xr:uid="{00000000-0005-0000-0000-00006FD40000}"/>
    <cellStyle name="Normal 9 5 3 3 2 2" xfId="54327" xr:uid="{00000000-0005-0000-0000-000070D40000}"/>
    <cellStyle name="Normal 9 5 3 3 3" xfId="54328" xr:uid="{00000000-0005-0000-0000-000071D40000}"/>
    <cellStyle name="Normal 9 5 3 4" xfId="54329" xr:uid="{00000000-0005-0000-0000-000072D40000}"/>
    <cellStyle name="Normal 9 5 3 4 2" xfId="54330" xr:uid="{00000000-0005-0000-0000-000073D40000}"/>
    <cellStyle name="Normal 9 5 3 5" xfId="54331" xr:uid="{00000000-0005-0000-0000-000074D40000}"/>
    <cellStyle name="Normal 9 5 3_Lcc_inputs" xfId="54332" xr:uid="{00000000-0005-0000-0000-000075D40000}"/>
    <cellStyle name="Normal 9 5 4" xfId="54333" xr:uid="{00000000-0005-0000-0000-000076D40000}"/>
    <cellStyle name="Normal 9 5 4 2" xfId="54334" xr:uid="{00000000-0005-0000-0000-000077D40000}"/>
    <cellStyle name="Normal 9 5 4 2 2" xfId="54335" xr:uid="{00000000-0005-0000-0000-000078D40000}"/>
    <cellStyle name="Normal 9 5 4 2 3" xfId="54336" xr:uid="{00000000-0005-0000-0000-000079D40000}"/>
    <cellStyle name="Normal 9 5 4 3" xfId="54337" xr:uid="{00000000-0005-0000-0000-00007AD40000}"/>
    <cellStyle name="Normal 9 5 4 4" xfId="54338" xr:uid="{00000000-0005-0000-0000-00007BD40000}"/>
    <cellStyle name="Normal 9 5 4_Lcc_inputs" xfId="54339" xr:uid="{00000000-0005-0000-0000-00007CD40000}"/>
    <cellStyle name="Normal 9 5 5" xfId="54340" xr:uid="{00000000-0005-0000-0000-00007DD40000}"/>
    <cellStyle name="Normal 9 5 5 2" xfId="54341" xr:uid="{00000000-0005-0000-0000-00007ED40000}"/>
    <cellStyle name="Normal 9 5 5 2 2" xfId="54342" xr:uid="{00000000-0005-0000-0000-00007FD40000}"/>
    <cellStyle name="Normal 9 5 5 3" xfId="54343" xr:uid="{00000000-0005-0000-0000-000080D40000}"/>
    <cellStyle name="Normal 9 5 6" xfId="54344" xr:uid="{00000000-0005-0000-0000-000081D40000}"/>
    <cellStyle name="Normal 9 5 6 2" xfId="54345" xr:uid="{00000000-0005-0000-0000-000082D40000}"/>
    <cellStyle name="Normal 9 5 7" xfId="54346" xr:uid="{00000000-0005-0000-0000-000083D40000}"/>
    <cellStyle name="Normal 9 5 8" xfId="54347" xr:uid="{00000000-0005-0000-0000-000084D40000}"/>
    <cellStyle name="Normal 9 5 9" xfId="54348" xr:uid="{00000000-0005-0000-0000-000085D40000}"/>
    <cellStyle name="Normal 9 5_Lcc_inputs" xfId="54349" xr:uid="{00000000-0005-0000-0000-000086D40000}"/>
    <cellStyle name="Normal 9 6" xfId="54350" xr:uid="{00000000-0005-0000-0000-000087D40000}"/>
    <cellStyle name="Normal 9 6 2" xfId="54351" xr:uid="{00000000-0005-0000-0000-000088D40000}"/>
    <cellStyle name="Normal 9 6 2 2" xfId="54352" xr:uid="{00000000-0005-0000-0000-000089D40000}"/>
    <cellStyle name="Normal 9 6 2 2 2" xfId="54353" xr:uid="{00000000-0005-0000-0000-00008AD40000}"/>
    <cellStyle name="Normal 9 6 2 2 2 2" xfId="54354" xr:uid="{00000000-0005-0000-0000-00008BD40000}"/>
    <cellStyle name="Normal 9 6 2 2 2 2 2" xfId="54355" xr:uid="{00000000-0005-0000-0000-00008CD40000}"/>
    <cellStyle name="Normal 9 6 2 2 2 3" xfId="54356" xr:uid="{00000000-0005-0000-0000-00008DD40000}"/>
    <cellStyle name="Normal 9 6 2 2 3" xfId="54357" xr:uid="{00000000-0005-0000-0000-00008ED40000}"/>
    <cellStyle name="Normal 9 6 2 2 3 2" xfId="54358" xr:uid="{00000000-0005-0000-0000-00008FD40000}"/>
    <cellStyle name="Normal 9 6 2 2 3 2 2" xfId="54359" xr:uid="{00000000-0005-0000-0000-000090D40000}"/>
    <cellStyle name="Normal 9 6 2 2 3 3" xfId="54360" xr:uid="{00000000-0005-0000-0000-000091D40000}"/>
    <cellStyle name="Normal 9 6 2 2 4" xfId="54361" xr:uid="{00000000-0005-0000-0000-000092D40000}"/>
    <cellStyle name="Normal 9 6 2 2 4 2" xfId="54362" xr:uid="{00000000-0005-0000-0000-000093D40000}"/>
    <cellStyle name="Normal 9 6 2 2 5" xfId="54363" xr:uid="{00000000-0005-0000-0000-000094D40000}"/>
    <cellStyle name="Normal 9 6 2 2_Lcc_inputs" xfId="54364" xr:uid="{00000000-0005-0000-0000-000095D40000}"/>
    <cellStyle name="Normal 9 6 2 3" xfId="54365" xr:uid="{00000000-0005-0000-0000-000096D40000}"/>
    <cellStyle name="Normal 9 6 2 3 2" xfId="54366" xr:uid="{00000000-0005-0000-0000-000097D40000}"/>
    <cellStyle name="Normal 9 6 2 3 2 2" xfId="54367" xr:uid="{00000000-0005-0000-0000-000098D40000}"/>
    <cellStyle name="Normal 9 6 2 3 2 3" xfId="54368" xr:uid="{00000000-0005-0000-0000-000099D40000}"/>
    <cellStyle name="Normal 9 6 2 3 3" xfId="54369" xr:uid="{00000000-0005-0000-0000-00009AD40000}"/>
    <cellStyle name="Normal 9 6 2 3 4" xfId="54370" xr:uid="{00000000-0005-0000-0000-00009BD40000}"/>
    <cellStyle name="Normal 9 6 2 3_Lcc_inputs" xfId="54371" xr:uid="{00000000-0005-0000-0000-00009CD40000}"/>
    <cellStyle name="Normal 9 6 2 4" xfId="54372" xr:uid="{00000000-0005-0000-0000-00009DD40000}"/>
    <cellStyle name="Normal 9 6 2 4 2" xfId="54373" xr:uid="{00000000-0005-0000-0000-00009ED40000}"/>
    <cellStyle name="Normal 9 6 2 4 2 2" xfId="54374" xr:uid="{00000000-0005-0000-0000-00009FD40000}"/>
    <cellStyle name="Normal 9 6 2 4 3" xfId="54375" xr:uid="{00000000-0005-0000-0000-0000A0D40000}"/>
    <cellStyle name="Normal 9 6 2 5" xfId="54376" xr:uid="{00000000-0005-0000-0000-0000A1D40000}"/>
    <cellStyle name="Normal 9 6 2 5 2" xfId="54377" xr:uid="{00000000-0005-0000-0000-0000A2D40000}"/>
    <cellStyle name="Normal 9 6 2 6" xfId="54378" xr:uid="{00000000-0005-0000-0000-0000A3D40000}"/>
    <cellStyle name="Normal 9 6 2 7" xfId="54379" xr:uid="{00000000-0005-0000-0000-0000A4D40000}"/>
    <cellStyle name="Normal 9 6 2 8" xfId="54380" xr:uid="{00000000-0005-0000-0000-0000A5D40000}"/>
    <cellStyle name="Normal 9 6 2_Lcc_inputs" xfId="54381" xr:uid="{00000000-0005-0000-0000-0000A6D40000}"/>
    <cellStyle name="Normal 9 6 3" xfId="54382" xr:uid="{00000000-0005-0000-0000-0000A7D40000}"/>
    <cellStyle name="Normal 9 6 3 2" xfId="54383" xr:uid="{00000000-0005-0000-0000-0000A8D40000}"/>
    <cellStyle name="Normal 9 6 3 2 2" xfId="54384" xr:uid="{00000000-0005-0000-0000-0000A9D40000}"/>
    <cellStyle name="Normal 9 6 3 2 2 2" xfId="54385" xr:uid="{00000000-0005-0000-0000-0000AAD40000}"/>
    <cellStyle name="Normal 9 6 3 2 3" xfId="54386" xr:uid="{00000000-0005-0000-0000-0000ABD40000}"/>
    <cellStyle name="Normal 9 6 3 3" xfId="54387" xr:uid="{00000000-0005-0000-0000-0000ACD40000}"/>
    <cellStyle name="Normal 9 6 3 3 2" xfId="54388" xr:uid="{00000000-0005-0000-0000-0000ADD40000}"/>
    <cellStyle name="Normal 9 6 3 3 2 2" xfId="54389" xr:uid="{00000000-0005-0000-0000-0000AED40000}"/>
    <cellStyle name="Normal 9 6 3 3 3" xfId="54390" xr:uid="{00000000-0005-0000-0000-0000AFD40000}"/>
    <cellStyle name="Normal 9 6 3 4" xfId="54391" xr:uid="{00000000-0005-0000-0000-0000B0D40000}"/>
    <cellStyle name="Normal 9 6 3 4 2" xfId="54392" xr:uid="{00000000-0005-0000-0000-0000B1D40000}"/>
    <cellStyle name="Normal 9 6 3 5" xfId="54393" xr:uid="{00000000-0005-0000-0000-0000B2D40000}"/>
    <cellStyle name="Normal 9 6 3_Lcc_inputs" xfId="54394" xr:uid="{00000000-0005-0000-0000-0000B3D40000}"/>
    <cellStyle name="Normal 9 6 4" xfId="54395" xr:uid="{00000000-0005-0000-0000-0000B4D40000}"/>
    <cellStyle name="Normal 9 6 4 2" xfId="54396" xr:uid="{00000000-0005-0000-0000-0000B5D40000}"/>
    <cellStyle name="Normal 9 6 4 2 2" xfId="54397" xr:uid="{00000000-0005-0000-0000-0000B6D40000}"/>
    <cellStyle name="Normal 9 6 4 2 3" xfId="54398" xr:uid="{00000000-0005-0000-0000-0000B7D40000}"/>
    <cellStyle name="Normal 9 6 4 3" xfId="54399" xr:uid="{00000000-0005-0000-0000-0000B8D40000}"/>
    <cellStyle name="Normal 9 6 4 4" xfId="54400" xr:uid="{00000000-0005-0000-0000-0000B9D40000}"/>
    <cellStyle name="Normal 9 6 4_Lcc_inputs" xfId="54401" xr:uid="{00000000-0005-0000-0000-0000BAD40000}"/>
    <cellStyle name="Normal 9 6 5" xfId="54402" xr:uid="{00000000-0005-0000-0000-0000BBD40000}"/>
    <cellStyle name="Normal 9 6 5 2" xfId="54403" xr:uid="{00000000-0005-0000-0000-0000BCD40000}"/>
    <cellStyle name="Normal 9 6 5 2 2" xfId="54404" xr:uid="{00000000-0005-0000-0000-0000BDD40000}"/>
    <cellStyle name="Normal 9 6 5 3" xfId="54405" xr:uid="{00000000-0005-0000-0000-0000BED40000}"/>
    <cellStyle name="Normal 9 6 6" xfId="54406" xr:uid="{00000000-0005-0000-0000-0000BFD40000}"/>
    <cellStyle name="Normal 9 6 6 2" xfId="54407" xr:uid="{00000000-0005-0000-0000-0000C0D40000}"/>
    <cellStyle name="Normal 9 6 7" xfId="54408" xr:uid="{00000000-0005-0000-0000-0000C1D40000}"/>
    <cellStyle name="Normal 9 6 8" xfId="54409" xr:uid="{00000000-0005-0000-0000-0000C2D40000}"/>
    <cellStyle name="Normal 9 6 9" xfId="54410" xr:uid="{00000000-0005-0000-0000-0000C3D40000}"/>
    <cellStyle name="Normal 9 6_Lcc_inputs" xfId="54411" xr:uid="{00000000-0005-0000-0000-0000C4D40000}"/>
    <cellStyle name="Normal 9 7" xfId="54412" xr:uid="{00000000-0005-0000-0000-0000C5D40000}"/>
    <cellStyle name="Normal 9 7 2" xfId="54413" xr:uid="{00000000-0005-0000-0000-0000C6D40000}"/>
    <cellStyle name="Normal 9 7 2 2" xfId="54414" xr:uid="{00000000-0005-0000-0000-0000C7D40000}"/>
    <cellStyle name="Normal 9 7 2 2 2" xfId="54415" xr:uid="{00000000-0005-0000-0000-0000C8D40000}"/>
    <cellStyle name="Normal 9 7 2 2 2 2" xfId="54416" xr:uid="{00000000-0005-0000-0000-0000C9D40000}"/>
    <cellStyle name="Normal 9 7 2 2 2 2 2" xfId="54417" xr:uid="{00000000-0005-0000-0000-0000CAD40000}"/>
    <cellStyle name="Normal 9 7 2 2 2 3" xfId="54418" xr:uid="{00000000-0005-0000-0000-0000CBD40000}"/>
    <cellStyle name="Normal 9 7 2 2 3" xfId="54419" xr:uid="{00000000-0005-0000-0000-0000CCD40000}"/>
    <cellStyle name="Normal 9 7 2 2 3 2" xfId="54420" xr:uid="{00000000-0005-0000-0000-0000CDD40000}"/>
    <cellStyle name="Normal 9 7 2 2 3 2 2" xfId="54421" xr:uid="{00000000-0005-0000-0000-0000CED40000}"/>
    <cellStyle name="Normal 9 7 2 2 3 3" xfId="54422" xr:uid="{00000000-0005-0000-0000-0000CFD40000}"/>
    <cellStyle name="Normal 9 7 2 2 4" xfId="54423" xr:uid="{00000000-0005-0000-0000-0000D0D40000}"/>
    <cellStyle name="Normal 9 7 2 2 4 2" xfId="54424" xr:uid="{00000000-0005-0000-0000-0000D1D40000}"/>
    <cellStyle name="Normal 9 7 2 2 5" xfId="54425" xr:uid="{00000000-0005-0000-0000-0000D2D40000}"/>
    <cellStyle name="Normal 9 7 2 2_Lcc_inputs" xfId="54426" xr:uid="{00000000-0005-0000-0000-0000D3D40000}"/>
    <cellStyle name="Normal 9 7 2 3" xfId="54427" xr:uid="{00000000-0005-0000-0000-0000D4D40000}"/>
    <cellStyle name="Normal 9 7 2 3 2" xfId="54428" xr:uid="{00000000-0005-0000-0000-0000D5D40000}"/>
    <cellStyle name="Normal 9 7 2 3 2 2" xfId="54429" xr:uid="{00000000-0005-0000-0000-0000D6D40000}"/>
    <cellStyle name="Normal 9 7 2 3 2 3" xfId="54430" xr:uid="{00000000-0005-0000-0000-0000D7D40000}"/>
    <cellStyle name="Normal 9 7 2 3 3" xfId="54431" xr:uid="{00000000-0005-0000-0000-0000D8D40000}"/>
    <cellStyle name="Normal 9 7 2 3 4" xfId="54432" xr:uid="{00000000-0005-0000-0000-0000D9D40000}"/>
    <cellStyle name="Normal 9 7 2 3_Lcc_inputs" xfId="54433" xr:uid="{00000000-0005-0000-0000-0000DAD40000}"/>
    <cellStyle name="Normal 9 7 2 4" xfId="54434" xr:uid="{00000000-0005-0000-0000-0000DBD40000}"/>
    <cellStyle name="Normal 9 7 2 4 2" xfId="54435" xr:uid="{00000000-0005-0000-0000-0000DCD40000}"/>
    <cellStyle name="Normal 9 7 2 4 2 2" xfId="54436" xr:uid="{00000000-0005-0000-0000-0000DDD40000}"/>
    <cellStyle name="Normal 9 7 2 4 3" xfId="54437" xr:uid="{00000000-0005-0000-0000-0000DED40000}"/>
    <cellStyle name="Normal 9 7 2 5" xfId="54438" xr:uid="{00000000-0005-0000-0000-0000DFD40000}"/>
    <cellStyle name="Normal 9 7 2 5 2" xfId="54439" xr:uid="{00000000-0005-0000-0000-0000E0D40000}"/>
    <cellStyle name="Normal 9 7 2 6" xfId="54440" xr:uid="{00000000-0005-0000-0000-0000E1D40000}"/>
    <cellStyle name="Normal 9 7 2 7" xfId="54441" xr:uid="{00000000-0005-0000-0000-0000E2D40000}"/>
    <cellStyle name="Normal 9 7 2 8" xfId="54442" xr:uid="{00000000-0005-0000-0000-0000E3D40000}"/>
    <cellStyle name="Normal 9 7 2_Lcc_inputs" xfId="54443" xr:uid="{00000000-0005-0000-0000-0000E4D40000}"/>
    <cellStyle name="Normal 9 7 3" xfId="54444" xr:uid="{00000000-0005-0000-0000-0000E5D40000}"/>
    <cellStyle name="Normal 9 7 3 2" xfId="54445" xr:uid="{00000000-0005-0000-0000-0000E6D40000}"/>
    <cellStyle name="Normal 9 7 3 2 2" xfId="54446" xr:uid="{00000000-0005-0000-0000-0000E7D40000}"/>
    <cellStyle name="Normal 9 7 3 2 2 2" xfId="54447" xr:uid="{00000000-0005-0000-0000-0000E8D40000}"/>
    <cellStyle name="Normal 9 7 3 2 3" xfId="54448" xr:uid="{00000000-0005-0000-0000-0000E9D40000}"/>
    <cellStyle name="Normal 9 7 3 3" xfId="54449" xr:uid="{00000000-0005-0000-0000-0000EAD40000}"/>
    <cellStyle name="Normal 9 7 3 3 2" xfId="54450" xr:uid="{00000000-0005-0000-0000-0000EBD40000}"/>
    <cellStyle name="Normal 9 7 3 3 2 2" xfId="54451" xr:uid="{00000000-0005-0000-0000-0000ECD40000}"/>
    <cellStyle name="Normal 9 7 3 3 3" xfId="54452" xr:uid="{00000000-0005-0000-0000-0000EDD40000}"/>
    <cellStyle name="Normal 9 7 3 4" xfId="54453" xr:uid="{00000000-0005-0000-0000-0000EED40000}"/>
    <cellStyle name="Normal 9 7 3 4 2" xfId="54454" xr:uid="{00000000-0005-0000-0000-0000EFD40000}"/>
    <cellStyle name="Normal 9 7 3 5" xfId="54455" xr:uid="{00000000-0005-0000-0000-0000F0D40000}"/>
    <cellStyle name="Normal 9 7 3_Lcc_inputs" xfId="54456" xr:uid="{00000000-0005-0000-0000-0000F1D40000}"/>
    <cellStyle name="Normal 9 7 4" xfId="54457" xr:uid="{00000000-0005-0000-0000-0000F2D40000}"/>
    <cellStyle name="Normal 9 7 4 2" xfId="54458" xr:uid="{00000000-0005-0000-0000-0000F3D40000}"/>
    <cellStyle name="Normal 9 7 4 2 2" xfId="54459" xr:uid="{00000000-0005-0000-0000-0000F4D40000}"/>
    <cellStyle name="Normal 9 7 4 2 3" xfId="54460" xr:uid="{00000000-0005-0000-0000-0000F5D40000}"/>
    <cellStyle name="Normal 9 7 4 3" xfId="54461" xr:uid="{00000000-0005-0000-0000-0000F6D40000}"/>
    <cellStyle name="Normal 9 7 4 4" xfId="54462" xr:uid="{00000000-0005-0000-0000-0000F7D40000}"/>
    <cellStyle name="Normal 9 7 4_Lcc_inputs" xfId="54463" xr:uid="{00000000-0005-0000-0000-0000F8D40000}"/>
    <cellStyle name="Normal 9 7 5" xfId="54464" xr:uid="{00000000-0005-0000-0000-0000F9D40000}"/>
    <cellStyle name="Normal 9 7 5 2" xfId="54465" xr:uid="{00000000-0005-0000-0000-0000FAD40000}"/>
    <cellStyle name="Normal 9 7 5 2 2" xfId="54466" xr:uid="{00000000-0005-0000-0000-0000FBD40000}"/>
    <cellStyle name="Normal 9 7 5 3" xfId="54467" xr:uid="{00000000-0005-0000-0000-0000FCD40000}"/>
    <cellStyle name="Normal 9 7 6" xfId="54468" xr:uid="{00000000-0005-0000-0000-0000FDD40000}"/>
    <cellStyle name="Normal 9 7 6 2" xfId="54469" xr:uid="{00000000-0005-0000-0000-0000FED40000}"/>
    <cellStyle name="Normal 9 7 7" xfId="54470" xr:uid="{00000000-0005-0000-0000-0000FFD40000}"/>
    <cellStyle name="Normal 9 7 8" xfId="54471" xr:uid="{00000000-0005-0000-0000-000000D50000}"/>
    <cellStyle name="Normal 9 7 9" xfId="54472" xr:uid="{00000000-0005-0000-0000-000001D50000}"/>
    <cellStyle name="Normal 9 7_Lcc_inputs" xfId="54473" xr:uid="{00000000-0005-0000-0000-000002D50000}"/>
    <cellStyle name="Normal 9 8" xfId="54474" xr:uid="{00000000-0005-0000-0000-000003D50000}"/>
    <cellStyle name="Normal 9 8 2" xfId="54475" xr:uid="{00000000-0005-0000-0000-000004D50000}"/>
    <cellStyle name="Normal 9 8 2 2" xfId="54476" xr:uid="{00000000-0005-0000-0000-000005D50000}"/>
    <cellStyle name="Normal 9 8 2 2 2" xfId="54477" xr:uid="{00000000-0005-0000-0000-000006D50000}"/>
    <cellStyle name="Normal 9 8 2 2 2 2" xfId="54478" xr:uid="{00000000-0005-0000-0000-000007D50000}"/>
    <cellStyle name="Normal 9 8 2 2 2 2 2" xfId="54479" xr:uid="{00000000-0005-0000-0000-000008D50000}"/>
    <cellStyle name="Normal 9 8 2 2 2 3" xfId="54480" xr:uid="{00000000-0005-0000-0000-000009D50000}"/>
    <cellStyle name="Normal 9 8 2 2 3" xfId="54481" xr:uid="{00000000-0005-0000-0000-00000AD50000}"/>
    <cellStyle name="Normal 9 8 2 2 3 2" xfId="54482" xr:uid="{00000000-0005-0000-0000-00000BD50000}"/>
    <cellStyle name="Normal 9 8 2 2 3 2 2" xfId="54483" xr:uid="{00000000-0005-0000-0000-00000CD50000}"/>
    <cellStyle name="Normal 9 8 2 2 3 3" xfId="54484" xr:uid="{00000000-0005-0000-0000-00000DD50000}"/>
    <cellStyle name="Normal 9 8 2 2 4" xfId="54485" xr:uid="{00000000-0005-0000-0000-00000ED50000}"/>
    <cellStyle name="Normal 9 8 2 2 4 2" xfId="54486" xr:uid="{00000000-0005-0000-0000-00000FD50000}"/>
    <cellStyle name="Normal 9 8 2 2 5" xfId="54487" xr:uid="{00000000-0005-0000-0000-000010D50000}"/>
    <cellStyle name="Normal 9 8 2 2_Lcc_inputs" xfId="54488" xr:uid="{00000000-0005-0000-0000-000011D50000}"/>
    <cellStyle name="Normal 9 8 2 3" xfId="54489" xr:uid="{00000000-0005-0000-0000-000012D50000}"/>
    <cellStyle name="Normal 9 8 2 3 2" xfId="54490" xr:uid="{00000000-0005-0000-0000-000013D50000}"/>
    <cellStyle name="Normal 9 8 2 3 2 2" xfId="54491" xr:uid="{00000000-0005-0000-0000-000014D50000}"/>
    <cellStyle name="Normal 9 8 2 3 2 3" xfId="54492" xr:uid="{00000000-0005-0000-0000-000015D50000}"/>
    <cellStyle name="Normal 9 8 2 3 3" xfId="54493" xr:uid="{00000000-0005-0000-0000-000016D50000}"/>
    <cellStyle name="Normal 9 8 2 3 4" xfId="54494" xr:uid="{00000000-0005-0000-0000-000017D50000}"/>
    <cellStyle name="Normal 9 8 2 3_Lcc_inputs" xfId="54495" xr:uid="{00000000-0005-0000-0000-000018D50000}"/>
    <cellStyle name="Normal 9 8 2 4" xfId="54496" xr:uid="{00000000-0005-0000-0000-000019D50000}"/>
    <cellStyle name="Normal 9 8 2 4 2" xfId="54497" xr:uid="{00000000-0005-0000-0000-00001AD50000}"/>
    <cellStyle name="Normal 9 8 2 4 2 2" xfId="54498" xr:uid="{00000000-0005-0000-0000-00001BD50000}"/>
    <cellStyle name="Normal 9 8 2 4 3" xfId="54499" xr:uid="{00000000-0005-0000-0000-00001CD50000}"/>
    <cellStyle name="Normal 9 8 2 5" xfId="54500" xr:uid="{00000000-0005-0000-0000-00001DD50000}"/>
    <cellStyle name="Normal 9 8 2 5 2" xfId="54501" xr:uid="{00000000-0005-0000-0000-00001ED50000}"/>
    <cellStyle name="Normal 9 8 2 6" xfId="54502" xr:uid="{00000000-0005-0000-0000-00001FD50000}"/>
    <cellStyle name="Normal 9 8 2 7" xfId="54503" xr:uid="{00000000-0005-0000-0000-000020D50000}"/>
    <cellStyle name="Normal 9 8 2 8" xfId="54504" xr:uid="{00000000-0005-0000-0000-000021D50000}"/>
    <cellStyle name="Normal 9 8 2_Lcc_inputs" xfId="54505" xr:uid="{00000000-0005-0000-0000-000022D50000}"/>
    <cellStyle name="Normal 9 8 3" xfId="54506" xr:uid="{00000000-0005-0000-0000-000023D50000}"/>
    <cellStyle name="Normal 9 8 3 2" xfId="54507" xr:uid="{00000000-0005-0000-0000-000024D50000}"/>
    <cellStyle name="Normal 9 8 3 2 2" xfId="54508" xr:uid="{00000000-0005-0000-0000-000025D50000}"/>
    <cellStyle name="Normal 9 8 3 2 2 2" xfId="54509" xr:uid="{00000000-0005-0000-0000-000026D50000}"/>
    <cellStyle name="Normal 9 8 3 2 3" xfId="54510" xr:uid="{00000000-0005-0000-0000-000027D50000}"/>
    <cellStyle name="Normal 9 8 3 3" xfId="54511" xr:uid="{00000000-0005-0000-0000-000028D50000}"/>
    <cellStyle name="Normal 9 8 3 3 2" xfId="54512" xr:uid="{00000000-0005-0000-0000-000029D50000}"/>
    <cellStyle name="Normal 9 8 3 3 2 2" xfId="54513" xr:uid="{00000000-0005-0000-0000-00002AD50000}"/>
    <cellStyle name="Normal 9 8 3 3 3" xfId="54514" xr:uid="{00000000-0005-0000-0000-00002BD50000}"/>
    <cellStyle name="Normal 9 8 3 4" xfId="54515" xr:uid="{00000000-0005-0000-0000-00002CD50000}"/>
    <cellStyle name="Normal 9 8 3 4 2" xfId="54516" xr:uid="{00000000-0005-0000-0000-00002DD50000}"/>
    <cellStyle name="Normal 9 8 3 5" xfId="54517" xr:uid="{00000000-0005-0000-0000-00002ED50000}"/>
    <cellStyle name="Normal 9 8 3_Lcc_inputs" xfId="54518" xr:uid="{00000000-0005-0000-0000-00002FD50000}"/>
    <cellStyle name="Normal 9 8 4" xfId="54519" xr:uid="{00000000-0005-0000-0000-000030D50000}"/>
    <cellStyle name="Normal 9 8 4 2" xfId="54520" xr:uid="{00000000-0005-0000-0000-000031D50000}"/>
    <cellStyle name="Normal 9 8 4 2 2" xfId="54521" xr:uid="{00000000-0005-0000-0000-000032D50000}"/>
    <cellStyle name="Normal 9 8 4 2 3" xfId="54522" xr:uid="{00000000-0005-0000-0000-000033D50000}"/>
    <cellStyle name="Normal 9 8 4 3" xfId="54523" xr:uid="{00000000-0005-0000-0000-000034D50000}"/>
    <cellStyle name="Normal 9 8 4 4" xfId="54524" xr:uid="{00000000-0005-0000-0000-000035D50000}"/>
    <cellStyle name="Normal 9 8 4_Lcc_inputs" xfId="54525" xr:uid="{00000000-0005-0000-0000-000036D50000}"/>
    <cellStyle name="Normal 9 8 5" xfId="54526" xr:uid="{00000000-0005-0000-0000-000037D50000}"/>
    <cellStyle name="Normal 9 8 5 2" xfId="54527" xr:uid="{00000000-0005-0000-0000-000038D50000}"/>
    <cellStyle name="Normal 9 8 5 2 2" xfId="54528" xr:uid="{00000000-0005-0000-0000-000039D50000}"/>
    <cellStyle name="Normal 9 8 5 3" xfId="54529" xr:uid="{00000000-0005-0000-0000-00003AD50000}"/>
    <cellStyle name="Normal 9 8 6" xfId="54530" xr:uid="{00000000-0005-0000-0000-00003BD50000}"/>
    <cellStyle name="Normal 9 8 6 2" xfId="54531" xr:uid="{00000000-0005-0000-0000-00003CD50000}"/>
    <cellStyle name="Normal 9 8 7" xfId="54532" xr:uid="{00000000-0005-0000-0000-00003DD50000}"/>
    <cellStyle name="Normal 9 8 8" xfId="54533" xr:uid="{00000000-0005-0000-0000-00003ED50000}"/>
    <cellStyle name="Normal 9 8 9" xfId="54534" xr:uid="{00000000-0005-0000-0000-00003FD50000}"/>
    <cellStyle name="Normal 9 8_Lcc_inputs" xfId="54535" xr:uid="{00000000-0005-0000-0000-000040D50000}"/>
    <cellStyle name="Normal 9 9" xfId="54536" xr:uid="{00000000-0005-0000-0000-000041D50000}"/>
    <cellStyle name="Normal 9 9 2" xfId="54537" xr:uid="{00000000-0005-0000-0000-000042D50000}"/>
    <cellStyle name="Normal 9 9 2 2" xfId="54538" xr:uid="{00000000-0005-0000-0000-000043D50000}"/>
    <cellStyle name="Normal 9 9 2 2 2" xfId="54539" xr:uid="{00000000-0005-0000-0000-000044D50000}"/>
    <cellStyle name="Normal 9 9 2 2 2 2" xfId="54540" xr:uid="{00000000-0005-0000-0000-000045D50000}"/>
    <cellStyle name="Normal 9 9 2 2 3" xfId="54541" xr:uid="{00000000-0005-0000-0000-000046D50000}"/>
    <cellStyle name="Normal 9 9 2 3" xfId="54542" xr:uid="{00000000-0005-0000-0000-000047D50000}"/>
    <cellStyle name="Normal 9 9 2 3 2" xfId="54543" xr:uid="{00000000-0005-0000-0000-000048D50000}"/>
    <cellStyle name="Normal 9 9 2 3 2 2" xfId="54544" xr:uid="{00000000-0005-0000-0000-000049D50000}"/>
    <cellStyle name="Normal 9 9 2 3 3" xfId="54545" xr:uid="{00000000-0005-0000-0000-00004AD50000}"/>
    <cellStyle name="Normal 9 9 2 4" xfId="54546" xr:uid="{00000000-0005-0000-0000-00004BD50000}"/>
    <cellStyle name="Normal 9 9 2 4 2" xfId="54547" xr:uid="{00000000-0005-0000-0000-00004CD50000}"/>
    <cellStyle name="Normal 9 9 2 5" xfId="54548" xr:uid="{00000000-0005-0000-0000-00004DD50000}"/>
    <cellStyle name="Normal 9 9 2_Lcc_inputs" xfId="54549" xr:uid="{00000000-0005-0000-0000-00004ED50000}"/>
    <cellStyle name="Normal 9 9 3" xfId="54550" xr:uid="{00000000-0005-0000-0000-00004FD50000}"/>
    <cellStyle name="Normal 9 9 3 2" xfId="54551" xr:uid="{00000000-0005-0000-0000-000050D50000}"/>
    <cellStyle name="Normal 9 9 3 2 2" xfId="54552" xr:uid="{00000000-0005-0000-0000-000051D50000}"/>
    <cellStyle name="Normal 9 9 3 2 3" xfId="54553" xr:uid="{00000000-0005-0000-0000-000052D50000}"/>
    <cellStyle name="Normal 9 9 3 3" xfId="54554" xr:uid="{00000000-0005-0000-0000-000053D50000}"/>
    <cellStyle name="Normal 9 9 3 4" xfId="54555" xr:uid="{00000000-0005-0000-0000-000054D50000}"/>
    <cellStyle name="Normal 9 9 3_Lcc_inputs" xfId="54556" xr:uid="{00000000-0005-0000-0000-000055D50000}"/>
    <cellStyle name="Normal 9 9 4" xfId="54557" xr:uid="{00000000-0005-0000-0000-000056D50000}"/>
    <cellStyle name="Normal 9 9 4 2" xfId="54558" xr:uid="{00000000-0005-0000-0000-000057D50000}"/>
    <cellStyle name="Normal 9 9 4 2 2" xfId="54559" xr:uid="{00000000-0005-0000-0000-000058D50000}"/>
    <cellStyle name="Normal 9 9 4 3" xfId="54560" xr:uid="{00000000-0005-0000-0000-000059D50000}"/>
    <cellStyle name="Normal 9 9 5" xfId="54561" xr:uid="{00000000-0005-0000-0000-00005AD50000}"/>
    <cellStyle name="Normal 9 9 5 2" xfId="54562" xr:uid="{00000000-0005-0000-0000-00005BD50000}"/>
    <cellStyle name="Normal 9 9 6" xfId="54563" xr:uid="{00000000-0005-0000-0000-00005CD50000}"/>
    <cellStyle name="Normal 9 9 7" xfId="54564" xr:uid="{00000000-0005-0000-0000-00005DD50000}"/>
    <cellStyle name="Normal 9 9 8" xfId="54565" xr:uid="{00000000-0005-0000-0000-00005ED50000}"/>
    <cellStyle name="Normal 9 9_Lcc_inputs" xfId="54566" xr:uid="{00000000-0005-0000-0000-00005FD50000}"/>
    <cellStyle name="Normal 9_Lcc_inputs" xfId="54567" xr:uid="{00000000-0005-0000-0000-000060D50000}"/>
    <cellStyle name="Normal 90" xfId="54568" xr:uid="{00000000-0005-0000-0000-000061D50000}"/>
    <cellStyle name="Normal 90 2" xfId="54569" xr:uid="{00000000-0005-0000-0000-000062D50000}"/>
    <cellStyle name="Normal 91" xfId="54570" xr:uid="{00000000-0005-0000-0000-000063D50000}"/>
    <cellStyle name="Normal 92" xfId="54571" xr:uid="{00000000-0005-0000-0000-000064D50000}"/>
    <cellStyle name="Normal 92 2" xfId="54572" xr:uid="{00000000-0005-0000-0000-000065D50000}"/>
    <cellStyle name="Normal 93" xfId="54573" xr:uid="{00000000-0005-0000-0000-000066D50000}"/>
    <cellStyle name="Normal 93 2" xfId="54574" xr:uid="{00000000-0005-0000-0000-000067D50000}"/>
    <cellStyle name="Normal 94" xfId="54575" xr:uid="{00000000-0005-0000-0000-000068D50000}"/>
    <cellStyle name="Normal 94 2" xfId="54576" xr:uid="{00000000-0005-0000-0000-000069D50000}"/>
    <cellStyle name="Normal 95" xfId="54577" xr:uid="{00000000-0005-0000-0000-00006AD50000}"/>
    <cellStyle name="Normal 95 2" xfId="54578" xr:uid="{00000000-0005-0000-0000-00006BD50000}"/>
    <cellStyle name="Normal 96" xfId="54579" xr:uid="{00000000-0005-0000-0000-00006CD50000}"/>
    <cellStyle name="Normal 96 2" xfId="54580" xr:uid="{00000000-0005-0000-0000-00006DD50000}"/>
    <cellStyle name="Normal 97" xfId="54581" xr:uid="{00000000-0005-0000-0000-00006ED50000}"/>
    <cellStyle name="Normal 97 2" xfId="54582" xr:uid="{00000000-0005-0000-0000-00006FD50000}"/>
    <cellStyle name="Normal 98" xfId="54583" xr:uid="{00000000-0005-0000-0000-000070D50000}"/>
    <cellStyle name="Normal 98 2" xfId="54584" xr:uid="{00000000-0005-0000-0000-000071D50000}"/>
    <cellStyle name="Normal 99" xfId="54585" xr:uid="{00000000-0005-0000-0000-000072D50000}"/>
    <cellStyle name="Normal 99 2" xfId="54586" xr:uid="{00000000-0005-0000-0000-000073D50000}"/>
    <cellStyle name="NOT USED" xfId="54587" xr:uid="{00000000-0005-0000-0000-000074D50000}"/>
    <cellStyle name="NOT USED 2" xfId="54588" xr:uid="{00000000-0005-0000-0000-000075D50000}"/>
    <cellStyle name="NOT USED 2 2" xfId="54589" xr:uid="{00000000-0005-0000-0000-000076D50000}"/>
    <cellStyle name="NOT USED 3" xfId="54590" xr:uid="{00000000-0005-0000-0000-000077D50000}"/>
    <cellStyle name="NOT USED_Lcc_inputs" xfId="54591" xr:uid="{00000000-0005-0000-0000-000078D50000}"/>
    <cellStyle name="Note 2" xfId="67" xr:uid="{00000000-0005-0000-0000-000079D50000}"/>
    <cellStyle name="Note 2 10" xfId="54593" xr:uid="{00000000-0005-0000-0000-00007AD50000}"/>
    <cellStyle name="Note 2 11" xfId="54594" xr:uid="{00000000-0005-0000-0000-00007BD50000}"/>
    <cellStyle name="Note 2 12" xfId="54595" xr:uid="{00000000-0005-0000-0000-00007CD50000}"/>
    <cellStyle name="Note 2 13" xfId="54596" xr:uid="{00000000-0005-0000-0000-00007DD50000}"/>
    <cellStyle name="Note 2 14" xfId="54592" xr:uid="{00000000-0005-0000-0000-00007ED50000}"/>
    <cellStyle name="Note 2 2" xfId="88" xr:uid="{00000000-0005-0000-0000-00007FD50000}"/>
    <cellStyle name="Note 2 2 10" xfId="54597" xr:uid="{00000000-0005-0000-0000-000080D50000}"/>
    <cellStyle name="Note 2 2 10 2" xfId="54598" xr:uid="{00000000-0005-0000-0000-000081D50000}"/>
    <cellStyle name="Note 2 2 10 3" xfId="54599" xr:uid="{00000000-0005-0000-0000-000082D50000}"/>
    <cellStyle name="Note 2 2 11" xfId="54600" xr:uid="{00000000-0005-0000-0000-000083D50000}"/>
    <cellStyle name="Note 2 2 11 2" xfId="54601" xr:uid="{00000000-0005-0000-0000-000084D50000}"/>
    <cellStyle name="Note 2 2 12" xfId="54602" xr:uid="{00000000-0005-0000-0000-000085D50000}"/>
    <cellStyle name="Note 2 2 13" xfId="54603" xr:uid="{00000000-0005-0000-0000-000086D50000}"/>
    <cellStyle name="Note 2 2 14" xfId="54604" xr:uid="{00000000-0005-0000-0000-000087D50000}"/>
    <cellStyle name="Note 2 2 15" xfId="54605" xr:uid="{00000000-0005-0000-0000-000088D50000}"/>
    <cellStyle name="Note 2 2 16" xfId="54606" xr:uid="{00000000-0005-0000-0000-000089D50000}"/>
    <cellStyle name="Note 2 2 2" xfId="54607" xr:uid="{00000000-0005-0000-0000-00008AD50000}"/>
    <cellStyle name="Note 2 2 2 10" xfId="54608" xr:uid="{00000000-0005-0000-0000-00008BD50000}"/>
    <cellStyle name="Note 2 2 2 2" xfId="54609" xr:uid="{00000000-0005-0000-0000-00008CD50000}"/>
    <cellStyle name="Note 2 2 2 2 2" xfId="54610" xr:uid="{00000000-0005-0000-0000-00008DD50000}"/>
    <cellStyle name="Note 2 2 2 2 2 2" xfId="54611" xr:uid="{00000000-0005-0000-0000-00008ED50000}"/>
    <cellStyle name="Note 2 2 2 2_Lcc_inputs" xfId="54612" xr:uid="{00000000-0005-0000-0000-00008FD50000}"/>
    <cellStyle name="Note 2 2 2 3" xfId="54613" xr:uid="{00000000-0005-0000-0000-000090D50000}"/>
    <cellStyle name="Note 2 2 2 3 2" xfId="54614" xr:uid="{00000000-0005-0000-0000-000091D50000}"/>
    <cellStyle name="Note 2 2 2 3 2 2" xfId="54615" xr:uid="{00000000-0005-0000-0000-000092D50000}"/>
    <cellStyle name="Note 2 2 2 3 2 2 2" xfId="54616" xr:uid="{00000000-0005-0000-0000-000093D50000}"/>
    <cellStyle name="Note 2 2 2 3 2 2 2 2" xfId="54617" xr:uid="{00000000-0005-0000-0000-000094D50000}"/>
    <cellStyle name="Note 2 2 2 3 2 2 3" xfId="54618" xr:uid="{00000000-0005-0000-0000-000095D50000}"/>
    <cellStyle name="Note 2 2 2 3 2 3" xfId="54619" xr:uid="{00000000-0005-0000-0000-000096D50000}"/>
    <cellStyle name="Note 2 2 2 3 2 3 2" xfId="54620" xr:uid="{00000000-0005-0000-0000-000097D50000}"/>
    <cellStyle name="Note 2 2 2 3 2 3 2 2" xfId="54621" xr:uid="{00000000-0005-0000-0000-000098D50000}"/>
    <cellStyle name="Note 2 2 2 3 2 3 3" xfId="54622" xr:uid="{00000000-0005-0000-0000-000099D50000}"/>
    <cellStyle name="Note 2 2 2 3 2 4" xfId="54623" xr:uid="{00000000-0005-0000-0000-00009AD50000}"/>
    <cellStyle name="Note 2 2 2 3 2 4 2" xfId="54624" xr:uid="{00000000-0005-0000-0000-00009BD50000}"/>
    <cellStyle name="Note 2 2 2 3 2 5" xfId="54625" xr:uid="{00000000-0005-0000-0000-00009CD50000}"/>
    <cellStyle name="Note 2 2 2 3 2_Lcc_inputs" xfId="54626" xr:uid="{00000000-0005-0000-0000-00009DD50000}"/>
    <cellStyle name="Note 2 2 2 3 3" xfId="54627" xr:uid="{00000000-0005-0000-0000-00009ED50000}"/>
    <cellStyle name="Note 2 2 2 3 3 2" xfId="54628" xr:uid="{00000000-0005-0000-0000-00009FD50000}"/>
    <cellStyle name="Note 2 2 2 3 3 2 2" xfId="54629" xr:uid="{00000000-0005-0000-0000-0000A0D50000}"/>
    <cellStyle name="Note 2 2 2 3 3 2 3" xfId="54630" xr:uid="{00000000-0005-0000-0000-0000A1D50000}"/>
    <cellStyle name="Note 2 2 2 3 3 3" xfId="54631" xr:uid="{00000000-0005-0000-0000-0000A2D50000}"/>
    <cellStyle name="Note 2 2 2 3 3 4" xfId="54632" xr:uid="{00000000-0005-0000-0000-0000A3D50000}"/>
    <cellStyle name="Note 2 2 2 3 3_Lcc_inputs" xfId="54633" xr:uid="{00000000-0005-0000-0000-0000A4D50000}"/>
    <cellStyle name="Note 2 2 2 3 4" xfId="54634" xr:uid="{00000000-0005-0000-0000-0000A5D50000}"/>
    <cellStyle name="Note 2 2 2 3 4 2" xfId="54635" xr:uid="{00000000-0005-0000-0000-0000A6D50000}"/>
    <cellStyle name="Note 2 2 2 3 4 2 2" xfId="54636" xr:uid="{00000000-0005-0000-0000-0000A7D50000}"/>
    <cellStyle name="Note 2 2 2 3 4 3" xfId="54637" xr:uid="{00000000-0005-0000-0000-0000A8D50000}"/>
    <cellStyle name="Note 2 2 2 3 5" xfId="54638" xr:uid="{00000000-0005-0000-0000-0000A9D50000}"/>
    <cellStyle name="Note 2 2 2 3 5 2" xfId="54639" xr:uid="{00000000-0005-0000-0000-0000AAD50000}"/>
    <cellStyle name="Note 2 2 2 3 6" xfId="54640" xr:uid="{00000000-0005-0000-0000-0000ABD50000}"/>
    <cellStyle name="Note 2 2 2 3 7" xfId="54641" xr:uid="{00000000-0005-0000-0000-0000ACD50000}"/>
    <cellStyle name="Note 2 2 2 3 8" xfId="54642" xr:uid="{00000000-0005-0000-0000-0000ADD50000}"/>
    <cellStyle name="Note 2 2 2 3_Lcc_inputs" xfId="54643" xr:uid="{00000000-0005-0000-0000-0000AED50000}"/>
    <cellStyle name="Note 2 2 2 4" xfId="54644" xr:uid="{00000000-0005-0000-0000-0000AFD50000}"/>
    <cellStyle name="Note 2 2 2 4 2" xfId="54645" xr:uid="{00000000-0005-0000-0000-0000B0D50000}"/>
    <cellStyle name="Note 2 2 2 4 2 2" xfId="54646" xr:uid="{00000000-0005-0000-0000-0000B1D50000}"/>
    <cellStyle name="Note 2 2 2 4 2 2 2" xfId="54647" xr:uid="{00000000-0005-0000-0000-0000B2D50000}"/>
    <cellStyle name="Note 2 2 2 4 2 3" xfId="54648" xr:uid="{00000000-0005-0000-0000-0000B3D50000}"/>
    <cellStyle name="Note 2 2 2 4 3" xfId="54649" xr:uid="{00000000-0005-0000-0000-0000B4D50000}"/>
    <cellStyle name="Note 2 2 2 4 3 2" xfId="54650" xr:uid="{00000000-0005-0000-0000-0000B5D50000}"/>
    <cellStyle name="Note 2 2 2 4 3 2 2" xfId="54651" xr:uid="{00000000-0005-0000-0000-0000B6D50000}"/>
    <cellStyle name="Note 2 2 2 4 3 3" xfId="54652" xr:uid="{00000000-0005-0000-0000-0000B7D50000}"/>
    <cellStyle name="Note 2 2 2 4 4" xfId="54653" xr:uid="{00000000-0005-0000-0000-0000B8D50000}"/>
    <cellStyle name="Note 2 2 2 4 4 2" xfId="54654" xr:uid="{00000000-0005-0000-0000-0000B9D50000}"/>
    <cellStyle name="Note 2 2 2 4 5" xfId="54655" xr:uid="{00000000-0005-0000-0000-0000BAD50000}"/>
    <cellStyle name="Note 2 2 2 4_Lcc_inputs" xfId="54656" xr:uid="{00000000-0005-0000-0000-0000BBD50000}"/>
    <cellStyle name="Note 2 2 2 5" xfId="54657" xr:uid="{00000000-0005-0000-0000-0000BCD50000}"/>
    <cellStyle name="Note 2 2 2 5 2" xfId="54658" xr:uid="{00000000-0005-0000-0000-0000BDD50000}"/>
    <cellStyle name="Note 2 2 2 5 2 2" xfId="54659" xr:uid="{00000000-0005-0000-0000-0000BED50000}"/>
    <cellStyle name="Note 2 2 2 5 2 2 2" xfId="54660" xr:uid="{00000000-0005-0000-0000-0000BFD50000}"/>
    <cellStyle name="Note 2 2 2 5 2 3" xfId="54661" xr:uid="{00000000-0005-0000-0000-0000C0D50000}"/>
    <cellStyle name="Note 2 2 2 5 3" xfId="54662" xr:uid="{00000000-0005-0000-0000-0000C1D50000}"/>
    <cellStyle name="Note 2 2 2 5 3 2" xfId="54663" xr:uid="{00000000-0005-0000-0000-0000C2D50000}"/>
    <cellStyle name="Note 2 2 2 5 4" xfId="54664" xr:uid="{00000000-0005-0000-0000-0000C3D50000}"/>
    <cellStyle name="Note 2 2 2 5_Lcc_inputs" xfId="54665" xr:uid="{00000000-0005-0000-0000-0000C4D50000}"/>
    <cellStyle name="Note 2 2 2 6" xfId="54666" xr:uid="{00000000-0005-0000-0000-0000C5D50000}"/>
    <cellStyle name="Note 2 2 2 6 2" xfId="54667" xr:uid="{00000000-0005-0000-0000-0000C6D50000}"/>
    <cellStyle name="Note 2 2 2 6 3" xfId="54668" xr:uid="{00000000-0005-0000-0000-0000C7D50000}"/>
    <cellStyle name="Note 2 2 2 7" xfId="54669" xr:uid="{00000000-0005-0000-0000-0000C8D50000}"/>
    <cellStyle name="Note 2 2 2 7 2" xfId="54670" xr:uid="{00000000-0005-0000-0000-0000C9D50000}"/>
    <cellStyle name="Note 2 2 2 8" xfId="54671" xr:uid="{00000000-0005-0000-0000-0000CAD50000}"/>
    <cellStyle name="Note 2 2 2 9" xfId="54672" xr:uid="{00000000-0005-0000-0000-0000CBD50000}"/>
    <cellStyle name="Note 2 2 2_Lcc_inputs" xfId="54673" xr:uid="{00000000-0005-0000-0000-0000CCD50000}"/>
    <cellStyle name="Note 2 2 3" xfId="54674" xr:uid="{00000000-0005-0000-0000-0000CDD50000}"/>
    <cellStyle name="Note 2 2 3 10" xfId="54675" xr:uid="{00000000-0005-0000-0000-0000CED50000}"/>
    <cellStyle name="Note 2 2 3 2" xfId="54676" xr:uid="{00000000-0005-0000-0000-0000CFD50000}"/>
    <cellStyle name="Note 2 2 3 2 2" xfId="54677" xr:uid="{00000000-0005-0000-0000-0000D0D50000}"/>
    <cellStyle name="Note 2 2 3 2 2 2" xfId="54678" xr:uid="{00000000-0005-0000-0000-0000D1D50000}"/>
    <cellStyle name="Note 2 2 3 2 2 2 2" xfId="54679" xr:uid="{00000000-0005-0000-0000-0000D2D50000}"/>
    <cellStyle name="Note 2 2 3 2 2 2 2 2" xfId="54680" xr:uid="{00000000-0005-0000-0000-0000D3D50000}"/>
    <cellStyle name="Note 2 2 3 2 2 2 3" xfId="54681" xr:uid="{00000000-0005-0000-0000-0000D4D50000}"/>
    <cellStyle name="Note 2 2 3 2 2 3" xfId="54682" xr:uid="{00000000-0005-0000-0000-0000D5D50000}"/>
    <cellStyle name="Note 2 2 3 2 2 3 2" xfId="54683" xr:uid="{00000000-0005-0000-0000-0000D6D50000}"/>
    <cellStyle name="Note 2 2 3 2 2 3 2 2" xfId="54684" xr:uid="{00000000-0005-0000-0000-0000D7D50000}"/>
    <cellStyle name="Note 2 2 3 2 2 3 3" xfId="54685" xr:uid="{00000000-0005-0000-0000-0000D8D50000}"/>
    <cellStyle name="Note 2 2 3 2 2 4" xfId="54686" xr:uid="{00000000-0005-0000-0000-0000D9D50000}"/>
    <cellStyle name="Note 2 2 3 2 2 4 2" xfId="54687" xr:uid="{00000000-0005-0000-0000-0000DAD50000}"/>
    <cellStyle name="Note 2 2 3 2 2 5" xfId="54688" xr:uid="{00000000-0005-0000-0000-0000DBD50000}"/>
    <cellStyle name="Note 2 2 3 2 2_Lcc_inputs" xfId="54689" xr:uid="{00000000-0005-0000-0000-0000DCD50000}"/>
    <cellStyle name="Note 2 2 3 2 3" xfId="54690" xr:uid="{00000000-0005-0000-0000-0000DDD50000}"/>
    <cellStyle name="Note 2 2 3 2 3 2" xfId="54691" xr:uid="{00000000-0005-0000-0000-0000DED50000}"/>
    <cellStyle name="Note 2 2 3 2 3 2 2" xfId="54692" xr:uid="{00000000-0005-0000-0000-0000DFD50000}"/>
    <cellStyle name="Note 2 2 3 2 3 2 3" xfId="54693" xr:uid="{00000000-0005-0000-0000-0000E0D50000}"/>
    <cellStyle name="Note 2 2 3 2 3 3" xfId="54694" xr:uid="{00000000-0005-0000-0000-0000E1D50000}"/>
    <cellStyle name="Note 2 2 3 2 3 4" xfId="54695" xr:uid="{00000000-0005-0000-0000-0000E2D50000}"/>
    <cellStyle name="Note 2 2 3 2 3_Lcc_inputs" xfId="54696" xr:uid="{00000000-0005-0000-0000-0000E3D50000}"/>
    <cellStyle name="Note 2 2 3 2 4" xfId="54697" xr:uid="{00000000-0005-0000-0000-0000E4D50000}"/>
    <cellStyle name="Note 2 2 3 2 4 2" xfId="54698" xr:uid="{00000000-0005-0000-0000-0000E5D50000}"/>
    <cellStyle name="Note 2 2 3 2 4 2 2" xfId="54699" xr:uid="{00000000-0005-0000-0000-0000E6D50000}"/>
    <cellStyle name="Note 2 2 3 2 4 3" xfId="54700" xr:uid="{00000000-0005-0000-0000-0000E7D50000}"/>
    <cellStyle name="Note 2 2 3 2 5" xfId="54701" xr:uid="{00000000-0005-0000-0000-0000E8D50000}"/>
    <cellStyle name="Note 2 2 3 2 5 2" xfId="54702" xr:uid="{00000000-0005-0000-0000-0000E9D50000}"/>
    <cellStyle name="Note 2 2 3 2 6" xfId="54703" xr:uid="{00000000-0005-0000-0000-0000EAD50000}"/>
    <cellStyle name="Note 2 2 3 2 7" xfId="54704" xr:uid="{00000000-0005-0000-0000-0000EBD50000}"/>
    <cellStyle name="Note 2 2 3 2 8" xfId="54705" xr:uid="{00000000-0005-0000-0000-0000ECD50000}"/>
    <cellStyle name="Note 2 2 3 2_Lcc_inputs" xfId="54706" xr:uid="{00000000-0005-0000-0000-0000EDD50000}"/>
    <cellStyle name="Note 2 2 3 3" xfId="54707" xr:uid="{00000000-0005-0000-0000-0000EED50000}"/>
    <cellStyle name="Note 2 2 3 3 2" xfId="54708" xr:uid="{00000000-0005-0000-0000-0000EFD50000}"/>
    <cellStyle name="Note 2 2 3 3 2 2" xfId="54709" xr:uid="{00000000-0005-0000-0000-0000F0D50000}"/>
    <cellStyle name="Note 2 2 3 3 2 2 2" xfId="54710" xr:uid="{00000000-0005-0000-0000-0000F1D50000}"/>
    <cellStyle name="Note 2 2 3 3 2 3" xfId="54711" xr:uid="{00000000-0005-0000-0000-0000F2D50000}"/>
    <cellStyle name="Note 2 2 3 3 3" xfId="54712" xr:uid="{00000000-0005-0000-0000-0000F3D50000}"/>
    <cellStyle name="Note 2 2 3 3 3 2" xfId="54713" xr:uid="{00000000-0005-0000-0000-0000F4D50000}"/>
    <cellStyle name="Note 2 2 3 3 3 2 2" xfId="54714" xr:uid="{00000000-0005-0000-0000-0000F5D50000}"/>
    <cellStyle name="Note 2 2 3 3 3 3" xfId="54715" xr:uid="{00000000-0005-0000-0000-0000F6D50000}"/>
    <cellStyle name="Note 2 2 3 3 4" xfId="54716" xr:uid="{00000000-0005-0000-0000-0000F7D50000}"/>
    <cellStyle name="Note 2 2 3 3 4 2" xfId="54717" xr:uid="{00000000-0005-0000-0000-0000F8D50000}"/>
    <cellStyle name="Note 2 2 3 3 5" xfId="54718" xr:uid="{00000000-0005-0000-0000-0000F9D50000}"/>
    <cellStyle name="Note 2 2 3 3_Lcc_inputs" xfId="54719" xr:uid="{00000000-0005-0000-0000-0000FAD50000}"/>
    <cellStyle name="Note 2 2 3 4" xfId="54720" xr:uid="{00000000-0005-0000-0000-0000FBD50000}"/>
    <cellStyle name="Note 2 2 3 4 2" xfId="54721" xr:uid="{00000000-0005-0000-0000-0000FCD50000}"/>
    <cellStyle name="Note 2 2 3 4 2 2" xfId="54722" xr:uid="{00000000-0005-0000-0000-0000FDD50000}"/>
    <cellStyle name="Note 2 2 3 4 2 3" xfId="54723" xr:uid="{00000000-0005-0000-0000-0000FED50000}"/>
    <cellStyle name="Note 2 2 3 4 3" xfId="54724" xr:uid="{00000000-0005-0000-0000-0000FFD50000}"/>
    <cellStyle name="Note 2 2 3 4 4" xfId="54725" xr:uid="{00000000-0005-0000-0000-000000D60000}"/>
    <cellStyle name="Note 2 2 3 4_Lcc_inputs" xfId="54726" xr:uid="{00000000-0005-0000-0000-000001D60000}"/>
    <cellStyle name="Note 2 2 3 5" xfId="54727" xr:uid="{00000000-0005-0000-0000-000002D60000}"/>
    <cellStyle name="Note 2 2 3 5 2" xfId="54728" xr:uid="{00000000-0005-0000-0000-000003D60000}"/>
    <cellStyle name="Note 2 2 3 5 2 2" xfId="54729" xr:uid="{00000000-0005-0000-0000-000004D60000}"/>
    <cellStyle name="Note 2 2 3 5 3" xfId="54730" xr:uid="{00000000-0005-0000-0000-000005D60000}"/>
    <cellStyle name="Note 2 2 3 6" xfId="54731" xr:uid="{00000000-0005-0000-0000-000006D60000}"/>
    <cellStyle name="Note 2 2 3 6 2" xfId="54732" xr:uid="{00000000-0005-0000-0000-000007D60000}"/>
    <cellStyle name="Note 2 2 3 7" xfId="54733" xr:uid="{00000000-0005-0000-0000-000008D60000}"/>
    <cellStyle name="Note 2 2 3 8" xfId="54734" xr:uid="{00000000-0005-0000-0000-000009D60000}"/>
    <cellStyle name="Note 2 2 3 9" xfId="54735" xr:uid="{00000000-0005-0000-0000-00000AD60000}"/>
    <cellStyle name="Note 2 2 3_Lcc_inputs" xfId="54736" xr:uid="{00000000-0005-0000-0000-00000BD60000}"/>
    <cellStyle name="Note 2 2 4" xfId="54737" xr:uid="{00000000-0005-0000-0000-00000CD60000}"/>
    <cellStyle name="Note 2 2 4 2" xfId="54738" xr:uid="{00000000-0005-0000-0000-00000DD60000}"/>
    <cellStyle name="Note 2 2 4 2 2" xfId="54739" xr:uid="{00000000-0005-0000-0000-00000ED60000}"/>
    <cellStyle name="Note 2 2 4 2 2 2" xfId="54740" xr:uid="{00000000-0005-0000-0000-00000FD60000}"/>
    <cellStyle name="Note 2 2 4 2 2 2 2" xfId="54741" xr:uid="{00000000-0005-0000-0000-000010D60000}"/>
    <cellStyle name="Note 2 2 4 2 2 2 2 2" xfId="54742" xr:uid="{00000000-0005-0000-0000-000011D60000}"/>
    <cellStyle name="Note 2 2 4 2 2 2 3" xfId="54743" xr:uid="{00000000-0005-0000-0000-000012D60000}"/>
    <cellStyle name="Note 2 2 4 2 2 3" xfId="54744" xr:uid="{00000000-0005-0000-0000-000013D60000}"/>
    <cellStyle name="Note 2 2 4 2 2 3 2" xfId="54745" xr:uid="{00000000-0005-0000-0000-000014D60000}"/>
    <cellStyle name="Note 2 2 4 2 2 3 2 2" xfId="54746" xr:uid="{00000000-0005-0000-0000-000015D60000}"/>
    <cellStyle name="Note 2 2 4 2 2 3 3" xfId="54747" xr:uid="{00000000-0005-0000-0000-000016D60000}"/>
    <cellStyle name="Note 2 2 4 2 2 4" xfId="54748" xr:uid="{00000000-0005-0000-0000-000017D60000}"/>
    <cellStyle name="Note 2 2 4 2 2 4 2" xfId="54749" xr:uid="{00000000-0005-0000-0000-000018D60000}"/>
    <cellStyle name="Note 2 2 4 2 2 5" xfId="54750" xr:uid="{00000000-0005-0000-0000-000019D60000}"/>
    <cellStyle name="Note 2 2 4 2 2_Lcc_inputs" xfId="54751" xr:uid="{00000000-0005-0000-0000-00001AD60000}"/>
    <cellStyle name="Note 2 2 4 2 3" xfId="54752" xr:uid="{00000000-0005-0000-0000-00001BD60000}"/>
    <cellStyle name="Note 2 2 4 2 3 2" xfId="54753" xr:uid="{00000000-0005-0000-0000-00001CD60000}"/>
    <cellStyle name="Note 2 2 4 2 3 2 2" xfId="54754" xr:uid="{00000000-0005-0000-0000-00001DD60000}"/>
    <cellStyle name="Note 2 2 4 2 3 2 3" xfId="54755" xr:uid="{00000000-0005-0000-0000-00001ED60000}"/>
    <cellStyle name="Note 2 2 4 2 3 3" xfId="54756" xr:uid="{00000000-0005-0000-0000-00001FD60000}"/>
    <cellStyle name="Note 2 2 4 2 3 4" xfId="54757" xr:uid="{00000000-0005-0000-0000-000020D60000}"/>
    <cellStyle name="Note 2 2 4 2 3_Lcc_inputs" xfId="54758" xr:uid="{00000000-0005-0000-0000-000021D60000}"/>
    <cellStyle name="Note 2 2 4 2 4" xfId="54759" xr:uid="{00000000-0005-0000-0000-000022D60000}"/>
    <cellStyle name="Note 2 2 4 2 4 2" xfId="54760" xr:uid="{00000000-0005-0000-0000-000023D60000}"/>
    <cellStyle name="Note 2 2 4 2 4 2 2" xfId="54761" xr:uid="{00000000-0005-0000-0000-000024D60000}"/>
    <cellStyle name="Note 2 2 4 2 4 3" xfId="54762" xr:uid="{00000000-0005-0000-0000-000025D60000}"/>
    <cellStyle name="Note 2 2 4 2 5" xfId="54763" xr:uid="{00000000-0005-0000-0000-000026D60000}"/>
    <cellStyle name="Note 2 2 4 2 5 2" xfId="54764" xr:uid="{00000000-0005-0000-0000-000027D60000}"/>
    <cellStyle name="Note 2 2 4 2 6" xfId="54765" xr:uid="{00000000-0005-0000-0000-000028D60000}"/>
    <cellStyle name="Note 2 2 4 2 7" xfId="54766" xr:uid="{00000000-0005-0000-0000-000029D60000}"/>
    <cellStyle name="Note 2 2 4 2 8" xfId="54767" xr:uid="{00000000-0005-0000-0000-00002AD60000}"/>
    <cellStyle name="Note 2 2 4 2_Lcc_inputs" xfId="54768" xr:uid="{00000000-0005-0000-0000-00002BD60000}"/>
    <cellStyle name="Note 2 2 4 3" xfId="54769" xr:uid="{00000000-0005-0000-0000-00002CD60000}"/>
    <cellStyle name="Note 2 2 4 3 2" xfId="54770" xr:uid="{00000000-0005-0000-0000-00002DD60000}"/>
    <cellStyle name="Note 2 2 4 3 2 2" xfId="54771" xr:uid="{00000000-0005-0000-0000-00002ED60000}"/>
    <cellStyle name="Note 2 2 4 3 2 2 2" xfId="54772" xr:uid="{00000000-0005-0000-0000-00002FD60000}"/>
    <cellStyle name="Note 2 2 4 3 2 3" xfId="54773" xr:uid="{00000000-0005-0000-0000-000030D60000}"/>
    <cellStyle name="Note 2 2 4 3 3" xfId="54774" xr:uid="{00000000-0005-0000-0000-000031D60000}"/>
    <cellStyle name="Note 2 2 4 3 3 2" xfId="54775" xr:uid="{00000000-0005-0000-0000-000032D60000}"/>
    <cellStyle name="Note 2 2 4 3 3 2 2" xfId="54776" xr:uid="{00000000-0005-0000-0000-000033D60000}"/>
    <cellStyle name="Note 2 2 4 3 3 3" xfId="54777" xr:uid="{00000000-0005-0000-0000-000034D60000}"/>
    <cellStyle name="Note 2 2 4 3 4" xfId="54778" xr:uid="{00000000-0005-0000-0000-000035D60000}"/>
    <cellStyle name="Note 2 2 4 3 4 2" xfId="54779" xr:uid="{00000000-0005-0000-0000-000036D60000}"/>
    <cellStyle name="Note 2 2 4 3 5" xfId="54780" xr:uid="{00000000-0005-0000-0000-000037D60000}"/>
    <cellStyle name="Note 2 2 4 3_Lcc_inputs" xfId="54781" xr:uid="{00000000-0005-0000-0000-000038D60000}"/>
    <cellStyle name="Note 2 2 4 4" xfId="54782" xr:uid="{00000000-0005-0000-0000-000039D60000}"/>
    <cellStyle name="Note 2 2 4 4 2" xfId="54783" xr:uid="{00000000-0005-0000-0000-00003AD60000}"/>
    <cellStyle name="Note 2 2 4 4 2 2" xfId="54784" xr:uid="{00000000-0005-0000-0000-00003BD60000}"/>
    <cellStyle name="Note 2 2 4 4 2 3" xfId="54785" xr:uid="{00000000-0005-0000-0000-00003CD60000}"/>
    <cellStyle name="Note 2 2 4 4 3" xfId="54786" xr:uid="{00000000-0005-0000-0000-00003DD60000}"/>
    <cellStyle name="Note 2 2 4 4 4" xfId="54787" xr:uid="{00000000-0005-0000-0000-00003ED60000}"/>
    <cellStyle name="Note 2 2 4 4_Lcc_inputs" xfId="54788" xr:uid="{00000000-0005-0000-0000-00003FD60000}"/>
    <cellStyle name="Note 2 2 4 5" xfId="54789" xr:uid="{00000000-0005-0000-0000-000040D60000}"/>
    <cellStyle name="Note 2 2 4 5 2" xfId="54790" xr:uid="{00000000-0005-0000-0000-000041D60000}"/>
    <cellStyle name="Note 2 2 4 5 2 2" xfId="54791" xr:uid="{00000000-0005-0000-0000-000042D60000}"/>
    <cellStyle name="Note 2 2 4 5 3" xfId="54792" xr:uid="{00000000-0005-0000-0000-000043D60000}"/>
    <cellStyle name="Note 2 2 4 6" xfId="54793" xr:uid="{00000000-0005-0000-0000-000044D60000}"/>
    <cellStyle name="Note 2 2 4 6 2" xfId="54794" xr:uid="{00000000-0005-0000-0000-000045D60000}"/>
    <cellStyle name="Note 2 2 4 7" xfId="54795" xr:uid="{00000000-0005-0000-0000-000046D60000}"/>
    <cellStyle name="Note 2 2 4 8" xfId="54796" xr:uid="{00000000-0005-0000-0000-000047D60000}"/>
    <cellStyle name="Note 2 2 4 9" xfId="54797" xr:uid="{00000000-0005-0000-0000-000048D60000}"/>
    <cellStyle name="Note 2 2 4_Lcc_inputs" xfId="54798" xr:uid="{00000000-0005-0000-0000-000049D60000}"/>
    <cellStyle name="Note 2 2 5" xfId="54799" xr:uid="{00000000-0005-0000-0000-00004AD60000}"/>
    <cellStyle name="Note 2 2 5 2" xfId="54800" xr:uid="{00000000-0005-0000-0000-00004BD60000}"/>
    <cellStyle name="Note 2 2 5 2 2" xfId="54801" xr:uid="{00000000-0005-0000-0000-00004CD60000}"/>
    <cellStyle name="Note 2 2 5 2 2 2" xfId="54802" xr:uid="{00000000-0005-0000-0000-00004DD60000}"/>
    <cellStyle name="Note 2 2 5 2 2 2 2" xfId="54803" xr:uid="{00000000-0005-0000-0000-00004ED60000}"/>
    <cellStyle name="Note 2 2 5 2 2 3" xfId="54804" xr:uid="{00000000-0005-0000-0000-00004FD60000}"/>
    <cellStyle name="Note 2 2 5 2 3" xfId="54805" xr:uid="{00000000-0005-0000-0000-000050D60000}"/>
    <cellStyle name="Note 2 2 5 2 3 2" xfId="54806" xr:uid="{00000000-0005-0000-0000-000051D60000}"/>
    <cellStyle name="Note 2 2 5 2 3 2 2" xfId="54807" xr:uid="{00000000-0005-0000-0000-000052D60000}"/>
    <cellStyle name="Note 2 2 5 2 3 3" xfId="54808" xr:uid="{00000000-0005-0000-0000-000053D60000}"/>
    <cellStyle name="Note 2 2 5 2 4" xfId="54809" xr:uid="{00000000-0005-0000-0000-000054D60000}"/>
    <cellStyle name="Note 2 2 5 2 4 2" xfId="54810" xr:uid="{00000000-0005-0000-0000-000055D60000}"/>
    <cellStyle name="Note 2 2 5 2 5" xfId="54811" xr:uid="{00000000-0005-0000-0000-000056D60000}"/>
    <cellStyle name="Note 2 2 5 2_Lcc_inputs" xfId="54812" xr:uid="{00000000-0005-0000-0000-000057D60000}"/>
    <cellStyle name="Note 2 2 5 3" xfId="54813" xr:uid="{00000000-0005-0000-0000-000058D60000}"/>
    <cellStyle name="Note 2 2 5 3 2" xfId="54814" xr:uid="{00000000-0005-0000-0000-000059D60000}"/>
    <cellStyle name="Note 2 2 5 3 2 2" xfId="54815" xr:uid="{00000000-0005-0000-0000-00005AD60000}"/>
    <cellStyle name="Note 2 2 5 3 2 3" xfId="54816" xr:uid="{00000000-0005-0000-0000-00005BD60000}"/>
    <cellStyle name="Note 2 2 5 3 3" xfId="54817" xr:uid="{00000000-0005-0000-0000-00005CD60000}"/>
    <cellStyle name="Note 2 2 5 3 4" xfId="54818" xr:uid="{00000000-0005-0000-0000-00005DD60000}"/>
    <cellStyle name="Note 2 2 5 3_Lcc_inputs" xfId="54819" xr:uid="{00000000-0005-0000-0000-00005ED60000}"/>
    <cellStyle name="Note 2 2 5 4" xfId="54820" xr:uid="{00000000-0005-0000-0000-00005FD60000}"/>
    <cellStyle name="Note 2 2 5 4 2" xfId="54821" xr:uid="{00000000-0005-0000-0000-000060D60000}"/>
    <cellStyle name="Note 2 2 5 4 2 2" xfId="54822" xr:uid="{00000000-0005-0000-0000-000061D60000}"/>
    <cellStyle name="Note 2 2 5 4 3" xfId="54823" xr:uid="{00000000-0005-0000-0000-000062D60000}"/>
    <cellStyle name="Note 2 2 5 5" xfId="54824" xr:uid="{00000000-0005-0000-0000-000063D60000}"/>
    <cellStyle name="Note 2 2 5 5 2" xfId="54825" xr:uid="{00000000-0005-0000-0000-000064D60000}"/>
    <cellStyle name="Note 2 2 5 6" xfId="54826" xr:uid="{00000000-0005-0000-0000-000065D60000}"/>
    <cellStyle name="Note 2 2 5 7" xfId="54827" xr:uid="{00000000-0005-0000-0000-000066D60000}"/>
    <cellStyle name="Note 2 2 5 8" xfId="54828" xr:uid="{00000000-0005-0000-0000-000067D60000}"/>
    <cellStyle name="Note 2 2 5_Lcc_inputs" xfId="54829" xr:uid="{00000000-0005-0000-0000-000068D60000}"/>
    <cellStyle name="Note 2 2 6" xfId="54830" xr:uid="{00000000-0005-0000-0000-000069D60000}"/>
    <cellStyle name="Note 2 2 6 2" xfId="54831" xr:uid="{00000000-0005-0000-0000-00006AD60000}"/>
    <cellStyle name="Note 2 2 6 2 2" xfId="54832" xr:uid="{00000000-0005-0000-0000-00006BD60000}"/>
    <cellStyle name="Note 2 2 6 2 2 2" xfId="54833" xr:uid="{00000000-0005-0000-0000-00006CD60000}"/>
    <cellStyle name="Note 2 2 6 2 2 3" xfId="54834" xr:uid="{00000000-0005-0000-0000-00006DD60000}"/>
    <cellStyle name="Note 2 2 6 2 3" xfId="54835" xr:uid="{00000000-0005-0000-0000-00006ED60000}"/>
    <cellStyle name="Note 2 2 6 2 4" xfId="54836" xr:uid="{00000000-0005-0000-0000-00006FD60000}"/>
    <cellStyle name="Note 2 2 6 2_Lcc_inputs" xfId="54837" xr:uid="{00000000-0005-0000-0000-000070D60000}"/>
    <cellStyle name="Note 2 2 6 3" xfId="54838" xr:uid="{00000000-0005-0000-0000-000071D60000}"/>
    <cellStyle name="Note 2 2 6 3 2" xfId="54839" xr:uid="{00000000-0005-0000-0000-000072D60000}"/>
    <cellStyle name="Note 2 2 6 3 2 2" xfId="54840" xr:uid="{00000000-0005-0000-0000-000073D60000}"/>
    <cellStyle name="Note 2 2 6 3 3" xfId="54841" xr:uid="{00000000-0005-0000-0000-000074D60000}"/>
    <cellStyle name="Note 2 2 6 4" xfId="54842" xr:uid="{00000000-0005-0000-0000-000075D60000}"/>
    <cellStyle name="Note 2 2 6 4 2" xfId="54843" xr:uid="{00000000-0005-0000-0000-000076D60000}"/>
    <cellStyle name="Note 2 2 6 5" xfId="54844" xr:uid="{00000000-0005-0000-0000-000077D60000}"/>
    <cellStyle name="Note 2 2 6 6" xfId="54845" xr:uid="{00000000-0005-0000-0000-000078D60000}"/>
    <cellStyle name="Note 2 2 6 7" xfId="54846" xr:uid="{00000000-0005-0000-0000-000079D60000}"/>
    <cellStyle name="Note 2 2 6_Lcc_inputs" xfId="54847" xr:uid="{00000000-0005-0000-0000-00007AD60000}"/>
    <cellStyle name="Note 2 2 7" xfId="54848" xr:uid="{00000000-0005-0000-0000-00007BD60000}"/>
    <cellStyle name="Note 2 2 7 2" xfId="54849" xr:uid="{00000000-0005-0000-0000-00007CD60000}"/>
    <cellStyle name="Note 2 2 7 2 2" xfId="54850" xr:uid="{00000000-0005-0000-0000-00007DD60000}"/>
    <cellStyle name="Note 2 2 7 2 3" xfId="54851" xr:uid="{00000000-0005-0000-0000-00007ED60000}"/>
    <cellStyle name="Note 2 2 7 3" xfId="54852" xr:uid="{00000000-0005-0000-0000-00007FD60000}"/>
    <cellStyle name="Note 2 2 7 3 2" xfId="54853" xr:uid="{00000000-0005-0000-0000-000080D60000}"/>
    <cellStyle name="Note 2 2 7 4" xfId="54854" xr:uid="{00000000-0005-0000-0000-000081D60000}"/>
    <cellStyle name="Note 2 2 7 5" xfId="54855" xr:uid="{00000000-0005-0000-0000-000082D60000}"/>
    <cellStyle name="Note 2 2 7_Lcc_inputs" xfId="54856" xr:uid="{00000000-0005-0000-0000-000083D60000}"/>
    <cellStyle name="Note 2 2 8" xfId="54857" xr:uid="{00000000-0005-0000-0000-000084D60000}"/>
    <cellStyle name="Note 2 2 8 2" xfId="54858" xr:uid="{00000000-0005-0000-0000-000085D60000}"/>
    <cellStyle name="Note 2 2 8 2 2" xfId="54859" xr:uid="{00000000-0005-0000-0000-000086D60000}"/>
    <cellStyle name="Note 2 2 8 2 3" xfId="54860" xr:uid="{00000000-0005-0000-0000-000087D60000}"/>
    <cellStyle name="Note 2 2 8 3" xfId="54861" xr:uid="{00000000-0005-0000-0000-000088D60000}"/>
    <cellStyle name="Note 2 2 8 3 2" xfId="54862" xr:uid="{00000000-0005-0000-0000-000089D60000}"/>
    <cellStyle name="Note 2 2 8 4" xfId="54863" xr:uid="{00000000-0005-0000-0000-00008AD60000}"/>
    <cellStyle name="Note 2 2 8 5" xfId="54864" xr:uid="{00000000-0005-0000-0000-00008BD60000}"/>
    <cellStyle name="Note 2 2 8_Lcc_inputs" xfId="54865" xr:uid="{00000000-0005-0000-0000-00008CD60000}"/>
    <cellStyle name="Note 2 2 9" xfId="54866" xr:uid="{00000000-0005-0000-0000-00008DD60000}"/>
    <cellStyle name="Note 2 2 9 2" xfId="54867" xr:uid="{00000000-0005-0000-0000-00008ED60000}"/>
    <cellStyle name="Note 2 2 9 2 2" xfId="54868" xr:uid="{00000000-0005-0000-0000-00008FD60000}"/>
    <cellStyle name="Note 2 2 9 3" xfId="54869" xr:uid="{00000000-0005-0000-0000-000090D60000}"/>
    <cellStyle name="Note 2 2 9 4" xfId="54870" xr:uid="{00000000-0005-0000-0000-000091D60000}"/>
    <cellStyle name="Note 2 2 9_Lcc_inputs" xfId="54871" xr:uid="{00000000-0005-0000-0000-000092D60000}"/>
    <cellStyle name="Note 2 2_Lcc_inputs" xfId="54872" xr:uid="{00000000-0005-0000-0000-000093D60000}"/>
    <cellStyle name="Note 2 3" xfId="54873" xr:uid="{00000000-0005-0000-0000-000094D60000}"/>
    <cellStyle name="Note 2 3 2" xfId="54874" xr:uid="{00000000-0005-0000-0000-000095D60000}"/>
    <cellStyle name="Note 2 3 2 2" xfId="54875" xr:uid="{00000000-0005-0000-0000-000096D60000}"/>
    <cellStyle name="Note 2 3 3" xfId="54876" xr:uid="{00000000-0005-0000-0000-000097D60000}"/>
    <cellStyle name="Note 2 3 3 2" xfId="54877" xr:uid="{00000000-0005-0000-0000-000098D60000}"/>
    <cellStyle name="Note 2 3 4" xfId="54878" xr:uid="{00000000-0005-0000-0000-000099D60000}"/>
    <cellStyle name="Note 2 3_Lcc_inputs" xfId="54879" xr:uid="{00000000-0005-0000-0000-00009AD60000}"/>
    <cellStyle name="Note 2 4" xfId="54880" xr:uid="{00000000-0005-0000-0000-00009BD60000}"/>
    <cellStyle name="Note 2 4 2" xfId="54881" xr:uid="{00000000-0005-0000-0000-00009CD60000}"/>
    <cellStyle name="Note 2 4 2 2" xfId="54882" xr:uid="{00000000-0005-0000-0000-00009DD60000}"/>
    <cellStyle name="Note 2 4 3" xfId="54883" xr:uid="{00000000-0005-0000-0000-00009ED60000}"/>
    <cellStyle name="Note 2 4 4" xfId="54884" xr:uid="{00000000-0005-0000-0000-00009FD60000}"/>
    <cellStyle name="Note 2 4_Lcc_inputs" xfId="54885" xr:uid="{00000000-0005-0000-0000-0000A0D60000}"/>
    <cellStyle name="Note 2 5" xfId="54886" xr:uid="{00000000-0005-0000-0000-0000A1D60000}"/>
    <cellStyle name="Note 2 5 2" xfId="54887" xr:uid="{00000000-0005-0000-0000-0000A2D60000}"/>
    <cellStyle name="Note 2 5 2 2" xfId="54888" xr:uid="{00000000-0005-0000-0000-0000A3D60000}"/>
    <cellStyle name="Note 2 5 2 2 2" xfId="54889" xr:uid="{00000000-0005-0000-0000-0000A4D60000}"/>
    <cellStyle name="Note 2 5 2 2 2 2" xfId="54890" xr:uid="{00000000-0005-0000-0000-0000A5D60000}"/>
    <cellStyle name="Note 2 5 2 2 2 3" xfId="54891" xr:uid="{00000000-0005-0000-0000-0000A6D60000}"/>
    <cellStyle name="Note 2 5 2 2 3" xfId="54892" xr:uid="{00000000-0005-0000-0000-0000A7D60000}"/>
    <cellStyle name="Note 2 5 2 2 4" xfId="54893" xr:uid="{00000000-0005-0000-0000-0000A8D60000}"/>
    <cellStyle name="Note 2 5 2 2_Lcc_inputs" xfId="54894" xr:uid="{00000000-0005-0000-0000-0000A9D60000}"/>
    <cellStyle name="Note 2 5 2 3" xfId="54895" xr:uid="{00000000-0005-0000-0000-0000AAD60000}"/>
    <cellStyle name="Note 2 5 2 3 2" xfId="54896" xr:uid="{00000000-0005-0000-0000-0000ABD60000}"/>
    <cellStyle name="Note 2 5 2 3 2 2" xfId="54897" xr:uid="{00000000-0005-0000-0000-0000ACD60000}"/>
    <cellStyle name="Note 2 5 2 3 3" xfId="54898" xr:uid="{00000000-0005-0000-0000-0000ADD60000}"/>
    <cellStyle name="Note 2 5 2 4" xfId="54899" xr:uid="{00000000-0005-0000-0000-0000AED60000}"/>
    <cellStyle name="Note 2 5 2 4 2" xfId="54900" xr:uid="{00000000-0005-0000-0000-0000AFD60000}"/>
    <cellStyle name="Note 2 5 2 5" xfId="54901" xr:uid="{00000000-0005-0000-0000-0000B0D60000}"/>
    <cellStyle name="Note 2 5 2 6" xfId="54902" xr:uid="{00000000-0005-0000-0000-0000B1D60000}"/>
    <cellStyle name="Note 2 5 2 7" xfId="54903" xr:uid="{00000000-0005-0000-0000-0000B2D60000}"/>
    <cellStyle name="Note 2 5 2_Lcc_inputs" xfId="54904" xr:uid="{00000000-0005-0000-0000-0000B3D60000}"/>
    <cellStyle name="Note 2 5 3" xfId="54905" xr:uid="{00000000-0005-0000-0000-0000B4D60000}"/>
    <cellStyle name="Note 2 5 3 2" xfId="54906" xr:uid="{00000000-0005-0000-0000-0000B5D60000}"/>
    <cellStyle name="Note 2 5 3 2 2" xfId="54907" xr:uid="{00000000-0005-0000-0000-0000B6D60000}"/>
    <cellStyle name="Note 2 5 3 2 3" xfId="54908" xr:uid="{00000000-0005-0000-0000-0000B7D60000}"/>
    <cellStyle name="Note 2 5 3 3" xfId="54909" xr:uid="{00000000-0005-0000-0000-0000B8D60000}"/>
    <cellStyle name="Note 2 5 3 3 2" xfId="54910" xr:uid="{00000000-0005-0000-0000-0000B9D60000}"/>
    <cellStyle name="Note 2 5 3 4" xfId="54911" xr:uid="{00000000-0005-0000-0000-0000BAD60000}"/>
    <cellStyle name="Note 2 5 3 5" xfId="54912" xr:uid="{00000000-0005-0000-0000-0000BBD60000}"/>
    <cellStyle name="Note 2 5 3_Lcc_inputs" xfId="54913" xr:uid="{00000000-0005-0000-0000-0000BCD60000}"/>
    <cellStyle name="Note 2 5 4" xfId="54914" xr:uid="{00000000-0005-0000-0000-0000BDD60000}"/>
    <cellStyle name="Note 2 5 4 2" xfId="54915" xr:uid="{00000000-0005-0000-0000-0000BED60000}"/>
    <cellStyle name="Note 2 5 4 2 2" xfId="54916" xr:uid="{00000000-0005-0000-0000-0000BFD60000}"/>
    <cellStyle name="Note 2 5 4 2 3" xfId="54917" xr:uid="{00000000-0005-0000-0000-0000C0D60000}"/>
    <cellStyle name="Note 2 5 4 3" xfId="54918" xr:uid="{00000000-0005-0000-0000-0000C1D60000}"/>
    <cellStyle name="Note 2 5 4 4" xfId="54919" xr:uid="{00000000-0005-0000-0000-0000C2D60000}"/>
    <cellStyle name="Note 2 5 4_Lcc_inputs" xfId="54920" xr:uid="{00000000-0005-0000-0000-0000C3D60000}"/>
    <cellStyle name="Note 2 5 5" xfId="54921" xr:uid="{00000000-0005-0000-0000-0000C4D60000}"/>
    <cellStyle name="Note 2 5 5 2" xfId="54922" xr:uid="{00000000-0005-0000-0000-0000C5D60000}"/>
    <cellStyle name="Note 2 5 5 3" xfId="54923" xr:uid="{00000000-0005-0000-0000-0000C6D60000}"/>
    <cellStyle name="Note 2 5 6" xfId="54924" xr:uid="{00000000-0005-0000-0000-0000C7D60000}"/>
    <cellStyle name="Note 2 5 6 2" xfId="54925" xr:uid="{00000000-0005-0000-0000-0000C8D60000}"/>
    <cellStyle name="Note 2 5 7" xfId="54926" xr:uid="{00000000-0005-0000-0000-0000C9D60000}"/>
    <cellStyle name="Note 2 5 8" xfId="54927" xr:uid="{00000000-0005-0000-0000-0000CAD60000}"/>
    <cellStyle name="Note 2 5_Lcc_inputs" xfId="54928" xr:uid="{00000000-0005-0000-0000-0000CBD60000}"/>
    <cellStyle name="Note 2 6" xfId="54929" xr:uid="{00000000-0005-0000-0000-0000CCD60000}"/>
    <cellStyle name="Note 2 6 2" xfId="54930" xr:uid="{00000000-0005-0000-0000-0000CDD60000}"/>
    <cellStyle name="Note 2 6 2 2" xfId="54931" xr:uid="{00000000-0005-0000-0000-0000CED60000}"/>
    <cellStyle name="Note 2 6 2 3" xfId="54932" xr:uid="{00000000-0005-0000-0000-0000CFD60000}"/>
    <cellStyle name="Note 2 6 3" xfId="54933" xr:uid="{00000000-0005-0000-0000-0000D0D60000}"/>
    <cellStyle name="Note 2 6 3 2" xfId="54934" xr:uid="{00000000-0005-0000-0000-0000D1D60000}"/>
    <cellStyle name="Note 2 6 4" xfId="54935" xr:uid="{00000000-0005-0000-0000-0000D2D60000}"/>
    <cellStyle name="Note 2 6_Lcc_inputs" xfId="54936" xr:uid="{00000000-0005-0000-0000-0000D3D60000}"/>
    <cellStyle name="Note 2 7" xfId="54937" xr:uid="{00000000-0005-0000-0000-0000D4D60000}"/>
    <cellStyle name="Note 2 7 2" xfId="54938" xr:uid="{00000000-0005-0000-0000-0000D5D60000}"/>
    <cellStyle name="Note 2 7 2 2" xfId="54939" xr:uid="{00000000-0005-0000-0000-0000D6D60000}"/>
    <cellStyle name="Note 2 7 2 3" xfId="54940" xr:uid="{00000000-0005-0000-0000-0000D7D60000}"/>
    <cellStyle name="Note 2 7 3" xfId="54941" xr:uid="{00000000-0005-0000-0000-0000D8D60000}"/>
    <cellStyle name="Note 2 7 3 2" xfId="54942" xr:uid="{00000000-0005-0000-0000-0000D9D60000}"/>
    <cellStyle name="Note 2 7 4" xfId="54943" xr:uid="{00000000-0005-0000-0000-0000DAD60000}"/>
    <cellStyle name="Note 2 7 5" xfId="54944" xr:uid="{00000000-0005-0000-0000-0000DBD60000}"/>
    <cellStyle name="Note 2 7 6" xfId="54945" xr:uid="{00000000-0005-0000-0000-0000DCD60000}"/>
    <cellStyle name="Note 2 7_Lcc_inputs" xfId="54946" xr:uid="{00000000-0005-0000-0000-0000DDD60000}"/>
    <cellStyle name="Note 2 8" xfId="54947" xr:uid="{00000000-0005-0000-0000-0000DED60000}"/>
    <cellStyle name="Note 2 8 2" xfId="54948" xr:uid="{00000000-0005-0000-0000-0000DFD60000}"/>
    <cellStyle name="Note 2 8 3" xfId="54949" xr:uid="{00000000-0005-0000-0000-0000E0D60000}"/>
    <cellStyle name="Note 2 9" xfId="54950" xr:uid="{00000000-0005-0000-0000-0000E1D60000}"/>
    <cellStyle name="Note 2 9 2" xfId="54951" xr:uid="{00000000-0005-0000-0000-0000E2D60000}"/>
    <cellStyle name="Note 2_Lcc_inputs" xfId="54952" xr:uid="{00000000-0005-0000-0000-0000E3D60000}"/>
    <cellStyle name="Note 3" xfId="96" xr:uid="{00000000-0005-0000-0000-0000E4D60000}"/>
    <cellStyle name="Note 3 10" xfId="54953" xr:uid="{00000000-0005-0000-0000-0000E5D60000}"/>
    <cellStyle name="Note 3 11" xfId="54954" xr:uid="{00000000-0005-0000-0000-0000E6D60000}"/>
    <cellStyle name="Note 3 12" xfId="54955" xr:uid="{00000000-0005-0000-0000-0000E7D60000}"/>
    <cellStyle name="Note 3 2" xfId="54956" xr:uid="{00000000-0005-0000-0000-0000E8D60000}"/>
    <cellStyle name="Note 3 2 2" xfId="54957" xr:uid="{00000000-0005-0000-0000-0000E9D60000}"/>
    <cellStyle name="Note 3 2 3" xfId="54958" xr:uid="{00000000-0005-0000-0000-0000EAD60000}"/>
    <cellStyle name="Note 3 2 3 2" xfId="54959" xr:uid="{00000000-0005-0000-0000-0000EBD60000}"/>
    <cellStyle name="Note 3 2 3 2 2" xfId="54960" xr:uid="{00000000-0005-0000-0000-0000ECD60000}"/>
    <cellStyle name="Note 3 2 3_Lcc_inputs" xfId="54961" xr:uid="{00000000-0005-0000-0000-0000EDD60000}"/>
    <cellStyle name="Note 3 2 4" xfId="54962" xr:uid="{00000000-0005-0000-0000-0000EED60000}"/>
    <cellStyle name="Note 3 2 4 2" xfId="54963" xr:uid="{00000000-0005-0000-0000-0000EFD60000}"/>
    <cellStyle name="Note 3 2 4 2 2" xfId="54964" xr:uid="{00000000-0005-0000-0000-0000F0D60000}"/>
    <cellStyle name="Note 3 2 4_Lcc_inputs" xfId="54965" xr:uid="{00000000-0005-0000-0000-0000F1D60000}"/>
    <cellStyle name="Note 3 2 5" xfId="54966" xr:uid="{00000000-0005-0000-0000-0000F2D60000}"/>
    <cellStyle name="Note 3 2 5 2" xfId="54967" xr:uid="{00000000-0005-0000-0000-0000F3D60000}"/>
    <cellStyle name="Note 3 2 6" xfId="54968" xr:uid="{00000000-0005-0000-0000-0000F4D60000}"/>
    <cellStyle name="Note 3 2 7" xfId="54969" xr:uid="{00000000-0005-0000-0000-0000F5D60000}"/>
    <cellStyle name="Note 3 2_Lcc_inputs" xfId="54970" xr:uid="{00000000-0005-0000-0000-0000F6D60000}"/>
    <cellStyle name="Note 3 3" xfId="54971" xr:uid="{00000000-0005-0000-0000-0000F7D60000}"/>
    <cellStyle name="Note 3 3 2" xfId="54972" xr:uid="{00000000-0005-0000-0000-0000F8D60000}"/>
    <cellStyle name="Note 3 3 2 2" xfId="54973" xr:uid="{00000000-0005-0000-0000-0000F9D60000}"/>
    <cellStyle name="Note 3 3 3" xfId="54974" xr:uid="{00000000-0005-0000-0000-0000FAD60000}"/>
    <cellStyle name="Note 3 3_Lcc_inputs" xfId="54975" xr:uid="{00000000-0005-0000-0000-0000FBD60000}"/>
    <cellStyle name="Note 3 4" xfId="54976" xr:uid="{00000000-0005-0000-0000-0000FCD60000}"/>
    <cellStyle name="Note 3 4 2" xfId="54977" xr:uid="{00000000-0005-0000-0000-0000FDD60000}"/>
    <cellStyle name="Note 3 4 2 2" xfId="54978" xr:uid="{00000000-0005-0000-0000-0000FED60000}"/>
    <cellStyle name="Note 3 4_Lcc_inputs" xfId="54979" xr:uid="{00000000-0005-0000-0000-0000FFD60000}"/>
    <cellStyle name="Note 3 5" xfId="54980" xr:uid="{00000000-0005-0000-0000-000000D70000}"/>
    <cellStyle name="Note 3 5 2" xfId="54981" xr:uid="{00000000-0005-0000-0000-000001D70000}"/>
    <cellStyle name="Note 3 5 2 2" xfId="54982" xr:uid="{00000000-0005-0000-0000-000002D70000}"/>
    <cellStyle name="Note 3 5_Lcc_inputs" xfId="54983" xr:uid="{00000000-0005-0000-0000-000003D70000}"/>
    <cellStyle name="Note 3 6" xfId="54984" xr:uid="{00000000-0005-0000-0000-000004D70000}"/>
    <cellStyle name="Note 3 6 2" xfId="54985" xr:uid="{00000000-0005-0000-0000-000005D70000}"/>
    <cellStyle name="Note 3 7" xfId="54986" xr:uid="{00000000-0005-0000-0000-000006D70000}"/>
    <cellStyle name="Note 3 8" xfId="54987" xr:uid="{00000000-0005-0000-0000-000007D70000}"/>
    <cellStyle name="Note 3 9" xfId="54988" xr:uid="{00000000-0005-0000-0000-000008D70000}"/>
    <cellStyle name="Note 3_Lcc_inputs" xfId="54989" xr:uid="{00000000-0005-0000-0000-000009D70000}"/>
    <cellStyle name="Note 4" xfId="54990" xr:uid="{00000000-0005-0000-0000-00000AD70000}"/>
    <cellStyle name="Note 4 2" xfId="54991" xr:uid="{00000000-0005-0000-0000-00000BD70000}"/>
    <cellStyle name="Note 4 2 2" xfId="54992" xr:uid="{00000000-0005-0000-0000-00000CD70000}"/>
    <cellStyle name="Note 4 3" xfId="54993" xr:uid="{00000000-0005-0000-0000-00000DD70000}"/>
    <cellStyle name="Note 4 3 2" xfId="54994" xr:uid="{00000000-0005-0000-0000-00000ED70000}"/>
    <cellStyle name="Note 4_Lcc_inputs" xfId="54995" xr:uid="{00000000-0005-0000-0000-00000FD70000}"/>
    <cellStyle name="Note 5" xfId="54996" xr:uid="{00000000-0005-0000-0000-000010D70000}"/>
    <cellStyle name="Note 5 2" xfId="54997" xr:uid="{00000000-0005-0000-0000-000011D70000}"/>
    <cellStyle name="Note 5 2 2" xfId="54998" xr:uid="{00000000-0005-0000-0000-000012D70000}"/>
    <cellStyle name="Note 5 3" xfId="54999" xr:uid="{00000000-0005-0000-0000-000013D70000}"/>
    <cellStyle name="Note 5_Lcc_inputs" xfId="55000" xr:uid="{00000000-0005-0000-0000-000014D70000}"/>
    <cellStyle name="Note 6" xfId="55001" xr:uid="{00000000-0005-0000-0000-000015D70000}"/>
    <cellStyle name="Note 6 2" xfId="55002" xr:uid="{00000000-0005-0000-0000-000016D70000}"/>
    <cellStyle name="Note 6 2 2" xfId="55003" xr:uid="{00000000-0005-0000-0000-000017D70000}"/>
    <cellStyle name="Note 6 3" xfId="55004" xr:uid="{00000000-0005-0000-0000-000018D70000}"/>
    <cellStyle name="Note 6 3 2" xfId="55005" xr:uid="{00000000-0005-0000-0000-000019D70000}"/>
    <cellStyle name="Note 6 4" xfId="55006" xr:uid="{00000000-0005-0000-0000-00001AD70000}"/>
    <cellStyle name="Note 6 4 2" xfId="55007" xr:uid="{00000000-0005-0000-0000-00001BD70000}"/>
    <cellStyle name="Note 6 5" xfId="55008" xr:uid="{00000000-0005-0000-0000-00001CD70000}"/>
    <cellStyle name="Note 6 5 2" xfId="55009" xr:uid="{00000000-0005-0000-0000-00001DD70000}"/>
    <cellStyle name="Note 6 6" xfId="55010" xr:uid="{00000000-0005-0000-0000-00001ED70000}"/>
    <cellStyle name="Note 7" xfId="55011" xr:uid="{00000000-0005-0000-0000-00001FD70000}"/>
    <cellStyle name="Note 7 2" xfId="55012" xr:uid="{00000000-0005-0000-0000-000020D70000}"/>
    <cellStyle name="Note 7 2 2" xfId="55013" xr:uid="{00000000-0005-0000-0000-000021D70000}"/>
    <cellStyle name="Note 7 3" xfId="55014" xr:uid="{00000000-0005-0000-0000-000022D70000}"/>
    <cellStyle name="Note 7 3 2" xfId="55015" xr:uid="{00000000-0005-0000-0000-000023D70000}"/>
    <cellStyle name="Note 7 4" xfId="55016" xr:uid="{00000000-0005-0000-0000-000024D70000}"/>
    <cellStyle name="Note 7 4 2" xfId="55017" xr:uid="{00000000-0005-0000-0000-000025D70000}"/>
    <cellStyle name="Note 7 5" xfId="55018" xr:uid="{00000000-0005-0000-0000-000026D70000}"/>
    <cellStyle name="Note 7 5 2" xfId="55019" xr:uid="{00000000-0005-0000-0000-000027D70000}"/>
    <cellStyle name="Note 7 6" xfId="55020" xr:uid="{00000000-0005-0000-0000-000028D70000}"/>
    <cellStyle name="Note 8" xfId="55021" xr:uid="{00000000-0005-0000-0000-000029D70000}"/>
    <cellStyle name="Note 8 2" xfId="55022" xr:uid="{00000000-0005-0000-0000-00002AD70000}"/>
    <cellStyle name="Note 8 2 2" xfId="55023" xr:uid="{00000000-0005-0000-0000-00002BD70000}"/>
    <cellStyle name="Note 8 3" xfId="55024" xr:uid="{00000000-0005-0000-0000-00002CD70000}"/>
    <cellStyle name="Note 9" xfId="55025" xr:uid="{00000000-0005-0000-0000-00002DD70000}"/>
    <cellStyle name="Output 2" xfId="68" xr:uid="{00000000-0005-0000-0000-00002ED70000}"/>
    <cellStyle name="Output 2 2" xfId="89" xr:uid="{00000000-0005-0000-0000-00002FD70000}"/>
    <cellStyle name="Output 2 2 2" xfId="55026" xr:uid="{00000000-0005-0000-0000-000030D70000}"/>
    <cellStyle name="Output 2 2 2 2" xfId="55027" xr:uid="{00000000-0005-0000-0000-000031D70000}"/>
    <cellStyle name="Output 2 2 3" xfId="55028" xr:uid="{00000000-0005-0000-0000-000032D70000}"/>
    <cellStyle name="Output 2 2_Lcc_inputs" xfId="55029" xr:uid="{00000000-0005-0000-0000-000033D70000}"/>
    <cellStyle name="Output 2 3" xfId="55030" xr:uid="{00000000-0005-0000-0000-000034D70000}"/>
    <cellStyle name="Output 2 3 2" xfId="55031" xr:uid="{00000000-0005-0000-0000-000035D70000}"/>
    <cellStyle name="Output 2 3 2 2" xfId="55032" xr:uid="{00000000-0005-0000-0000-000036D70000}"/>
    <cellStyle name="Output 2 3 3" xfId="55033" xr:uid="{00000000-0005-0000-0000-000037D70000}"/>
    <cellStyle name="Output 2 3_Lcc_inputs" xfId="55034" xr:uid="{00000000-0005-0000-0000-000038D70000}"/>
    <cellStyle name="Output 2 4" xfId="55035" xr:uid="{00000000-0005-0000-0000-000039D70000}"/>
    <cellStyle name="Output 2 4 2" xfId="55036" xr:uid="{00000000-0005-0000-0000-00003AD70000}"/>
    <cellStyle name="Output 2 5" xfId="55037" xr:uid="{00000000-0005-0000-0000-00003BD70000}"/>
    <cellStyle name="Output 2_Lcc_inputs" xfId="55038" xr:uid="{00000000-0005-0000-0000-00003CD70000}"/>
    <cellStyle name="Output 3" xfId="55039" xr:uid="{00000000-0005-0000-0000-00003DD70000}"/>
    <cellStyle name="Output 3 2" xfId="55040" xr:uid="{00000000-0005-0000-0000-00003ED70000}"/>
    <cellStyle name="Output 3 2 2" xfId="55041" xr:uid="{00000000-0005-0000-0000-00003FD70000}"/>
    <cellStyle name="Output 3 3" xfId="55042" xr:uid="{00000000-0005-0000-0000-000040D70000}"/>
    <cellStyle name="Output 3 3 2" xfId="55043" xr:uid="{00000000-0005-0000-0000-000041D70000}"/>
    <cellStyle name="Output 3 3 3" xfId="55044" xr:uid="{00000000-0005-0000-0000-000042D70000}"/>
    <cellStyle name="Output 3_Lcc_inputs" xfId="55045" xr:uid="{00000000-0005-0000-0000-000043D70000}"/>
    <cellStyle name="Output 4" xfId="55046" xr:uid="{00000000-0005-0000-0000-000044D70000}"/>
    <cellStyle name="Output 4 2" xfId="55047" xr:uid="{00000000-0005-0000-0000-000045D70000}"/>
    <cellStyle name="Output 4 2 2" xfId="55048" xr:uid="{00000000-0005-0000-0000-000046D70000}"/>
    <cellStyle name="Output 4_Lcc_inputs" xfId="55049" xr:uid="{00000000-0005-0000-0000-000047D70000}"/>
    <cellStyle name="OUTPUT AMOUNTS" xfId="55050" xr:uid="{00000000-0005-0000-0000-000048D70000}"/>
    <cellStyle name="OUTPUT COLUMN HEADINGS" xfId="55051" xr:uid="{00000000-0005-0000-0000-000049D70000}"/>
    <cellStyle name="OUTPUT LINE ITEMS" xfId="55052" xr:uid="{00000000-0005-0000-0000-00004AD70000}"/>
    <cellStyle name="OUTPUT REPORT TITLE" xfId="55053" xr:uid="{00000000-0005-0000-0000-00004BD70000}"/>
    <cellStyle name="Parent row" xfId="55054" xr:uid="{00000000-0005-0000-0000-00004CD70000}"/>
    <cellStyle name="Percent" xfId="55335" builtinId="5"/>
    <cellStyle name="Percent 10" xfId="55055" xr:uid="{00000000-0005-0000-0000-00004DD70000}"/>
    <cellStyle name="Percent 10 2" xfId="55056" xr:uid="{00000000-0005-0000-0000-00004ED70000}"/>
    <cellStyle name="Percent 10 2 2" xfId="55057" xr:uid="{00000000-0005-0000-0000-00004FD70000}"/>
    <cellStyle name="Percent 10 2 3" xfId="55058" xr:uid="{00000000-0005-0000-0000-000050D70000}"/>
    <cellStyle name="Percent 10 3" xfId="55059" xr:uid="{00000000-0005-0000-0000-000051D70000}"/>
    <cellStyle name="Percent 10 4" xfId="55060" xr:uid="{00000000-0005-0000-0000-000052D70000}"/>
    <cellStyle name="Percent 10 5" xfId="55061" xr:uid="{00000000-0005-0000-0000-000053D70000}"/>
    <cellStyle name="Percent 11" xfId="55062" xr:uid="{00000000-0005-0000-0000-000054D70000}"/>
    <cellStyle name="Percent 12" xfId="55063" xr:uid="{00000000-0005-0000-0000-000055D70000}"/>
    <cellStyle name="Percent 12 2" xfId="55064" xr:uid="{00000000-0005-0000-0000-000056D70000}"/>
    <cellStyle name="Percent 13" xfId="55065" xr:uid="{00000000-0005-0000-0000-000057D70000}"/>
    <cellStyle name="Percent 14" xfId="55066" xr:uid="{00000000-0005-0000-0000-000058D70000}"/>
    <cellStyle name="Percent 15" xfId="2" xr:uid="{00000000-0005-0000-0000-000059D70000}"/>
    <cellStyle name="Percent 16" xfId="55334" xr:uid="{E4669B5A-6340-45C5-A43D-29E57C368B28}"/>
    <cellStyle name="Percent 17" xfId="55340" xr:uid="{C0D2623A-D847-4924-8833-272F74B3D9A7}"/>
    <cellStyle name="Percent 2" xfId="9" xr:uid="{00000000-0005-0000-0000-00005AD70000}"/>
    <cellStyle name="Percent 2 10" xfId="55067" xr:uid="{00000000-0005-0000-0000-00005BD70000}"/>
    <cellStyle name="Percent 2 11" xfId="55068" xr:uid="{00000000-0005-0000-0000-00005CD70000}"/>
    <cellStyle name="Percent 2 12" xfId="55069" xr:uid="{00000000-0005-0000-0000-00005DD70000}"/>
    <cellStyle name="Percent 2 2" xfId="94" xr:uid="{00000000-0005-0000-0000-00005ED70000}"/>
    <cellStyle name="Percent 2 2 2" xfId="55070" xr:uid="{00000000-0005-0000-0000-00005FD70000}"/>
    <cellStyle name="Percent 2 2 2 2" xfId="55071" xr:uid="{00000000-0005-0000-0000-000060D70000}"/>
    <cellStyle name="Percent 2 2 2 2 2" xfId="55072" xr:uid="{00000000-0005-0000-0000-000061D70000}"/>
    <cellStyle name="Percent 2 2 2 2 3" xfId="55073" xr:uid="{00000000-0005-0000-0000-000062D70000}"/>
    <cellStyle name="Percent 2 2 2 3" xfId="55074" xr:uid="{00000000-0005-0000-0000-000063D70000}"/>
    <cellStyle name="Percent 2 2 2 4" xfId="55075" xr:uid="{00000000-0005-0000-0000-000064D70000}"/>
    <cellStyle name="Percent 2 2 2_Lcc_inputs" xfId="55076" xr:uid="{00000000-0005-0000-0000-000065D70000}"/>
    <cellStyle name="Percent 2 2 3" xfId="55077" xr:uid="{00000000-0005-0000-0000-000066D70000}"/>
    <cellStyle name="Percent 2 2 3 2" xfId="55078" xr:uid="{00000000-0005-0000-0000-000067D70000}"/>
    <cellStyle name="Percent 2 2 3 2 2" xfId="55079" xr:uid="{00000000-0005-0000-0000-000068D70000}"/>
    <cellStyle name="Percent 2 2 4" xfId="55080" xr:uid="{00000000-0005-0000-0000-000069D70000}"/>
    <cellStyle name="Percent 2 2 4 2" xfId="55081" xr:uid="{00000000-0005-0000-0000-00006AD70000}"/>
    <cellStyle name="Percent 2 2 4 3" xfId="55082" xr:uid="{00000000-0005-0000-0000-00006BD70000}"/>
    <cellStyle name="Percent 2 2 5" xfId="55083" xr:uid="{00000000-0005-0000-0000-00006CD70000}"/>
    <cellStyle name="Percent 2 2 6" xfId="55084" xr:uid="{00000000-0005-0000-0000-00006DD70000}"/>
    <cellStyle name="Percent 2 2 7" xfId="55085" xr:uid="{00000000-0005-0000-0000-00006ED70000}"/>
    <cellStyle name="Percent 2 2_Lcc_inputs" xfId="55086" xr:uid="{00000000-0005-0000-0000-00006FD70000}"/>
    <cellStyle name="Percent 2 3" xfId="79" xr:uid="{00000000-0005-0000-0000-000070D70000}"/>
    <cellStyle name="Percent 2 3 2" xfId="55087" xr:uid="{00000000-0005-0000-0000-000071D70000}"/>
    <cellStyle name="Percent 2 3 2 2" xfId="55088" xr:uid="{00000000-0005-0000-0000-000072D70000}"/>
    <cellStyle name="Percent 2 3 2 2 2" xfId="55089" xr:uid="{00000000-0005-0000-0000-000073D70000}"/>
    <cellStyle name="Percent 2 3 2 3" xfId="55090" xr:uid="{00000000-0005-0000-0000-000074D70000}"/>
    <cellStyle name="Percent 2 3 2 3 2" xfId="55091" xr:uid="{00000000-0005-0000-0000-000075D70000}"/>
    <cellStyle name="Percent 2 3 2 4" xfId="55092" xr:uid="{00000000-0005-0000-0000-000076D70000}"/>
    <cellStyle name="Percent 2 3 2 4 2" xfId="55093" xr:uid="{00000000-0005-0000-0000-000077D70000}"/>
    <cellStyle name="Percent 2 3 2 5" xfId="55094" xr:uid="{00000000-0005-0000-0000-000078D70000}"/>
    <cellStyle name="Percent 2 3 2 6" xfId="55095" xr:uid="{00000000-0005-0000-0000-000079D70000}"/>
    <cellStyle name="Percent 2 3 2 7" xfId="55096" xr:uid="{00000000-0005-0000-0000-00007AD70000}"/>
    <cellStyle name="Percent 2 3 3" xfId="55097" xr:uid="{00000000-0005-0000-0000-00007BD70000}"/>
    <cellStyle name="Percent 2 3 3 2" xfId="55098" xr:uid="{00000000-0005-0000-0000-00007CD70000}"/>
    <cellStyle name="Percent 2 3 4" xfId="55099" xr:uid="{00000000-0005-0000-0000-00007DD70000}"/>
    <cellStyle name="Percent 2 3 4 2" xfId="55100" xr:uid="{00000000-0005-0000-0000-00007ED70000}"/>
    <cellStyle name="Percent 2 3 5" xfId="55101" xr:uid="{00000000-0005-0000-0000-00007FD70000}"/>
    <cellStyle name="Percent 2 3 6" xfId="55102" xr:uid="{00000000-0005-0000-0000-000080D70000}"/>
    <cellStyle name="Percent 2 4" xfId="55103" xr:uid="{00000000-0005-0000-0000-000081D70000}"/>
    <cellStyle name="Percent 2 4 2" xfId="55104" xr:uid="{00000000-0005-0000-0000-000082D70000}"/>
    <cellStyle name="Percent 2 4 2 2" xfId="55105" xr:uid="{00000000-0005-0000-0000-000083D70000}"/>
    <cellStyle name="Percent 2 4 3" xfId="55106" xr:uid="{00000000-0005-0000-0000-000084D70000}"/>
    <cellStyle name="Percent 2 4 4" xfId="55107" xr:uid="{00000000-0005-0000-0000-000085D70000}"/>
    <cellStyle name="Percent 2 5" xfId="55108" xr:uid="{00000000-0005-0000-0000-000086D70000}"/>
    <cellStyle name="Percent 2 5 2" xfId="55109" xr:uid="{00000000-0005-0000-0000-000087D70000}"/>
    <cellStyle name="Percent 2 5 3" xfId="55110" xr:uid="{00000000-0005-0000-0000-000088D70000}"/>
    <cellStyle name="Percent 2 6" xfId="55111" xr:uid="{00000000-0005-0000-0000-000089D70000}"/>
    <cellStyle name="Percent 2 6 2" xfId="55112" xr:uid="{00000000-0005-0000-0000-00008AD70000}"/>
    <cellStyle name="Percent 2 6 3" xfId="55113" xr:uid="{00000000-0005-0000-0000-00008BD70000}"/>
    <cellStyle name="Percent 2 7" xfId="55114" xr:uid="{00000000-0005-0000-0000-00008CD70000}"/>
    <cellStyle name="Percent 2 7 2" xfId="55115" xr:uid="{00000000-0005-0000-0000-00008DD70000}"/>
    <cellStyle name="Percent 2 7 3" xfId="55116" xr:uid="{00000000-0005-0000-0000-00008ED70000}"/>
    <cellStyle name="Percent 2 8" xfId="55117" xr:uid="{00000000-0005-0000-0000-00008FD70000}"/>
    <cellStyle name="Percent 2 8 2" xfId="55118" xr:uid="{00000000-0005-0000-0000-000090D70000}"/>
    <cellStyle name="Percent 2 9" xfId="55119" xr:uid="{00000000-0005-0000-0000-000091D70000}"/>
    <cellStyle name="Percent 2 9 2" xfId="55120" xr:uid="{00000000-0005-0000-0000-000092D70000}"/>
    <cellStyle name="Percent 2_Lcc_inputs" xfId="55121" xr:uid="{00000000-0005-0000-0000-000093D70000}"/>
    <cellStyle name="Percent 3" xfId="13" xr:uid="{00000000-0005-0000-0000-000094D70000}"/>
    <cellStyle name="Percent 3 10" xfId="55122" xr:uid="{00000000-0005-0000-0000-000095D70000}"/>
    <cellStyle name="Percent 3 2" xfId="55123" xr:uid="{00000000-0005-0000-0000-000096D70000}"/>
    <cellStyle name="Percent 3 2 2" xfId="55124" xr:uid="{00000000-0005-0000-0000-000097D70000}"/>
    <cellStyle name="Percent 3 2 2 2" xfId="55125" xr:uid="{00000000-0005-0000-0000-000098D70000}"/>
    <cellStyle name="Percent 3 2 2 3" xfId="55126" xr:uid="{00000000-0005-0000-0000-000099D70000}"/>
    <cellStyle name="Percent 3 2 3" xfId="55127" xr:uid="{00000000-0005-0000-0000-00009AD70000}"/>
    <cellStyle name="Percent 3 2 3 2" xfId="55128" xr:uid="{00000000-0005-0000-0000-00009BD70000}"/>
    <cellStyle name="Percent 3 2 3 3" xfId="55129" xr:uid="{00000000-0005-0000-0000-00009CD70000}"/>
    <cellStyle name="Percent 3 2 4" xfId="55130" xr:uid="{00000000-0005-0000-0000-00009DD70000}"/>
    <cellStyle name="Percent 3 2 4 2" xfId="55131" xr:uid="{00000000-0005-0000-0000-00009ED70000}"/>
    <cellStyle name="Percent 3 2 5" xfId="55132" xr:uid="{00000000-0005-0000-0000-00009FD70000}"/>
    <cellStyle name="Percent 3 2 5 2" xfId="55133" xr:uid="{00000000-0005-0000-0000-0000A0D70000}"/>
    <cellStyle name="Percent 3 2 6" xfId="55134" xr:uid="{00000000-0005-0000-0000-0000A1D70000}"/>
    <cellStyle name="Percent 3 2 7" xfId="55135" xr:uid="{00000000-0005-0000-0000-0000A2D70000}"/>
    <cellStyle name="Percent 3 2 8" xfId="55136" xr:uid="{00000000-0005-0000-0000-0000A3D70000}"/>
    <cellStyle name="Percent 3 2 9" xfId="55137" xr:uid="{00000000-0005-0000-0000-0000A4D70000}"/>
    <cellStyle name="Percent 3 2 9 2" xfId="55138" xr:uid="{00000000-0005-0000-0000-0000A5D70000}"/>
    <cellStyle name="Percent 3 3" xfId="55139" xr:uid="{00000000-0005-0000-0000-0000A6D70000}"/>
    <cellStyle name="Percent 3 3 2" xfId="55140" xr:uid="{00000000-0005-0000-0000-0000A7D70000}"/>
    <cellStyle name="Percent 3 4" xfId="55141" xr:uid="{00000000-0005-0000-0000-0000A8D70000}"/>
    <cellStyle name="Percent 3 4 2" xfId="55142" xr:uid="{00000000-0005-0000-0000-0000A9D70000}"/>
    <cellStyle name="Percent 3 5" xfId="55143" xr:uid="{00000000-0005-0000-0000-0000AAD70000}"/>
    <cellStyle name="Percent 3 6" xfId="55144" xr:uid="{00000000-0005-0000-0000-0000ABD70000}"/>
    <cellStyle name="Percent 3 7" xfId="55145" xr:uid="{00000000-0005-0000-0000-0000ACD70000}"/>
    <cellStyle name="Percent 3 8" xfId="55146" xr:uid="{00000000-0005-0000-0000-0000ADD70000}"/>
    <cellStyle name="Percent 3 9" xfId="55147" xr:uid="{00000000-0005-0000-0000-0000AED70000}"/>
    <cellStyle name="Percent 3_Lcc_inputs" xfId="55148" xr:uid="{00000000-0005-0000-0000-0000AFD70000}"/>
    <cellStyle name="Percent 4" xfId="17" xr:uid="{00000000-0005-0000-0000-0000B0D70000}"/>
    <cellStyle name="Percent 4 2" xfId="55149" xr:uid="{00000000-0005-0000-0000-0000B1D70000}"/>
    <cellStyle name="Percent 4 2 2" xfId="55150" xr:uid="{00000000-0005-0000-0000-0000B2D70000}"/>
    <cellStyle name="Percent 4 2 2 2" xfId="55151" xr:uid="{00000000-0005-0000-0000-0000B3D70000}"/>
    <cellStyle name="Percent 4 2 2 2 2" xfId="55152" xr:uid="{00000000-0005-0000-0000-0000B4D70000}"/>
    <cellStyle name="Percent 4 2 2 2 2 2" xfId="55153" xr:uid="{00000000-0005-0000-0000-0000B5D70000}"/>
    <cellStyle name="Percent 4 2 2 2 3" xfId="55154" xr:uid="{00000000-0005-0000-0000-0000B6D70000}"/>
    <cellStyle name="Percent 4 2 2 3" xfId="55155" xr:uid="{00000000-0005-0000-0000-0000B7D70000}"/>
    <cellStyle name="Percent 4 2 2 3 2" xfId="55156" xr:uid="{00000000-0005-0000-0000-0000B8D70000}"/>
    <cellStyle name="Percent 4 2 2 4" xfId="55157" xr:uid="{00000000-0005-0000-0000-0000B9D70000}"/>
    <cellStyle name="Percent 4 2 2_Lcc_inputs" xfId="55158" xr:uid="{00000000-0005-0000-0000-0000BAD70000}"/>
    <cellStyle name="Percent 4 2 3" xfId="55159" xr:uid="{00000000-0005-0000-0000-0000BBD70000}"/>
    <cellStyle name="Percent 4 2 4" xfId="55160" xr:uid="{00000000-0005-0000-0000-0000BCD70000}"/>
    <cellStyle name="Percent 4 2_Lcc_inputs" xfId="55161" xr:uid="{00000000-0005-0000-0000-0000BDD70000}"/>
    <cellStyle name="Percent 4 3" xfId="55162" xr:uid="{00000000-0005-0000-0000-0000BED70000}"/>
    <cellStyle name="Percent 4 3 2" xfId="55163" xr:uid="{00000000-0005-0000-0000-0000BFD70000}"/>
    <cellStyle name="Percent 4 3 3" xfId="55164" xr:uid="{00000000-0005-0000-0000-0000C0D70000}"/>
    <cellStyle name="Percent 4 3 4" xfId="55165" xr:uid="{00000000-0005-0000-0000-0000C1D70000}"/>
    <cellStyle name="Percent 4 3 5" xfId="55166" xr:uid="{00000000-0005-0000-0000-0000C2D70000}"/>
    <cellStyle name="Percent 4 4" xfId="55167" xr:uid="{00000000-0005-0000-0000-0000C3D70000}"/>
    <cellStyle name="Percent 4 4 2" xfId="55168" xr:uid="{00000000-0005-0000-0000-0000C4D70000}"/>
    <cellStyle name="Percent 4 4 3" xfId="55169" xr:uid="{00000000-0005-0000-0000-0000C5D70000}"/>
    <cellStyle name="Percent 4 5" xfId="55170" xr:uid="{00000000-0005-0000-0000-0000C6D70000}"/>
    <cellStyle name="Percent 4 5 2" xfId="55171" xr:uid="{00000000-0005-0000-0000-0000C7D70000}"/>
    <cellStyle name="Percent 4 5 2 2" xfId="55172" xr:uid="{00000000-0005-0000-0000-0000C8D70000}"/>
    <cellStyle name="Percent 4 5 2 2 2" xfId="55173" xr:uid="{00000000-0005-0000-0000-0000C9D70000}"/>
    <cellStyle name="Percent 4 5 2 3" xfId="55174" xr:uid="{00000000-0005-0000-0000-0000CAD70000}"/>
    <cellStyle name="Percent 4 5 3" xfId="55175" xr:uid="{00000000-0005-0000-0000-0000CBD70000}"/>
    <cellStyle name="Percent 4 5 3 2" xfId="55176" xr:uid="{00000000-0005-0000-0000-0000CCD70000}"/>
    <cellStyle name="Percent 4 5 4" xfId="55177" xr:uid="{00000000-0005-0000-0000-0000CDD70000}"/>
    <cellStyle name="Percent 4 5 5" xfId="55178" xr:uid="{00000000-0005-0000-0000-0000CED70000}"/>
    <cellStyle name="Percent 4 5_Lcc_inputs" xfId="55179" xr:uid="{00000000-0005-0000-0000-0000CFD70000}"/>
    <cellStyle name="Percent 4 6" xfId="55180" xr:uid="{00000000-0005-0000-0000-0000D0D70000}"/>
    <cellStyle name="Percent 4 7" xfId="55181" xr:uid="{00000000-0005-0000-0000-0000D1D70000}"/>
    <cellStyle name="Percent 4_Lcc_inputs" xfId="55182" xr:uid="{00000000-0005-0000-0000-0000D2D70000}"/>
    <cellStyle name="Percent 5" xfId="29" xr:uid="{00000000-0005-0000-0000-0000D3D70000}"/>
    <cellStyle name="Percent 5 2" xfId="80" xr:uid="{00000000-0005-0000-0000-0000D4D70000}"/>
    <cellStyle name="Percent 5 2 2" xfId="55183" xr:uid="{00000000-0005-0000-0000-0000D5D70000}"/>
    <cellStyle name="Percent 5 2 3" xfId="55184" xr:uid="{00000000-0005-0000-0000-0000D6D70000}"/>
    <cellStyle name="Percent 5 2 4" xfId="55185" xr:uid="{00000000-0005-0000-0000-0000D7D70000}"/>
    <cellStyle name="Percent 5 2 5" xfId="55186" xr:uid="{00000000-0005-0000-0000-0000D8D70000}"/>
    <cellStyle name="Percent 5 3" xfId="55187" xr:uid="{00000000-0005-0000-0000-0000D9D70000}"/>
    <cellStyle name="Percent 5 4" xfId="55188" xr:uid="{00000000-0005-0000-0000-0000DAD70000}"/>
    <cellStyle name="Percent 5 5" xfId="55189" xr:uid="{00000000-0005-0000-0000-0000DBD70000}"/>
    <cellStyle name="Percent 5_Lcc_inputs" xfId="55190" xr:uid="{00000000-0005-0000-0000-0000DCD70000}"/>
    <cellStyle name="Percent 6" xfId="76" xr:uid="{00000000-0005-0000-0000-0000DDD70000}"/>
    <cellStyle name="Percent 6 2" xfId="101" xr:uid="{00000000-0005-0000-0000-0000DED70000}"/>
    <cellStyle name="Percent 6 3" xfId="55191" xr:uid="{00000000-0005-0000-0000-0000DFD70000}"/>
    <cellStyle name="Percent 7" xfId="55192" xr:uid="{00000000-0005-0000-0000-0000E0D70000}"/>
    <cellStyle name="Percent 7 2" xfId="55193" xr:uid="{00000000-0005-0000-0000-0000E1D70000}"/>
    <cellStyle name="Percent 7 2 2" xfId="55194" xr:uid="{00000000-0005-0000-0000-0000E2D70000}"/>
    <cellStyle name="Percent 7 3" xfId="55195" xr:uid="{00000000-0005-0000-0000-0000E3D70000}"/>
    <cellStyle name="Percent 8" xfId="55196" xr:uid="{00000000-0005-0000-0000-0000E4D70000}"/>
    <cellStyle name="Percent 8 2" xfId="55197" xr:uid="{00000000-0005-0000-0000-0000E5D70000}"/>
    <cellStyle name="Percent 9" xfId="55198" xr:uid="{00000000-0005-0000-0000-0000E6D70000}"/>
    <cellStyle name="Section Break" xfId="55199" xr:uid="{00000000-0005-0000-0000-0000E7D70000}"/>
    <cellStyle name="Section Break: parent row" xfId="55200" xr:uid="{00000000-0005-0000-0000-0000E8D70000}"/>
    <cellStyle name="Sheet Title" xfId="55201" xr:uid="{00000000-0005-0000-0000-0000E9D70000}"/>
    <cellStyle name="Style 1" xfId="90" xr:uid="{00000000-0005-0000-0000-0000EAD70000}"/>
    <cellStyle name="Style 1 2" xfId="55202" xr:uid="{00000000-0005-0000-0000-0000EBD70000}"/>
    <cellStyle name="Style 1 2 2" xfId="55203" xr:uid="{00000000-0005-0000-0000-0000ECD70000}"/>
    <cellStyle name="Style 1 3" xfId="55204" xr:uid="{00000000-0005-0000-0000-0000EDD70000}"/>
    <cellStyle name="Style 1 4" xfId="55205" xr:uid="{00000000-0005-0000-0000-0000EED70000}"/>
    <cellStyle name="Style 1 5" xfId="55206" xr:uid="{00000000-0005-0000-0000-0000EFD70000}"/>
    <cellStyle name="Table title" xfId="55207" xr:uid="{00000000-0005-0000-0000-0000F0D70000}"/>
    <cellStyle name="Title 2" xfId="69" xr:uid="{00000000-0005-0000-0000-0000F1D70000}"/>
    <cellStyle name="Title 2 2" xfId="55208" xr:uid="{00000000-0005-0000-0000-0000F2D70000}"/>
    <cellStyle name="Title 2 3" xfId="55209" xr:uid="{00000000-0005-0000-0000-0000F3D70000}"/>
    <cellStyle name="Title 2 4" xfId="55210" xr:uid="{00000000-0005-0000-0000-0000F4D70000}"/>
    <cellStyle name="Title 3" xfId="55211" xr:uid="{00000000-0005-0000-0000-0000F5D70000}"/>
    <cellStyle name="Title 3 2" xfId="55212" xr:uid="{00000000-0005-0000-0000-0000F6D70000}"/>
    <cellStyle name="Title 3 2 2" xfId="55213" xr:uid="{00000000-0005-0000-0000-0000F7D70000}"/>
    <cellStyle name="Title 3 3" xfId="55214" xr:uid="{00000000-0005-0000-0000-0000F8D70000}"/>
    <cellStyle name="Total 2" xfId="70" xr:uid="{00000000-0005-0000-0000-0000F9D70000}"/>
    <cellStyle name="Total 2 2" xfId="91" xr:uid="{00000000-0005-0000-0000-0000FAD70000}"/>
    <cellStyle name="Total 2 2 2" xfId="55215" xr:uid="{00000000-0005-0000-0000-0000FBD70000}"/>
    <cellStyle name="Total 2 2 2 2" xfId="55216" xr:uid="{00000000-0005-0000-0000-0000FCD70000}"/>
    <cellStyle name="Total 2 2 3" xfId="55217" xr:uid="{00000000-0005-0000-0000-0000FDD70000}"/>
    <cellStyle name="Total 2 2_Lcc_inputs" xfId="55218" xr:uid="{00000000-0005-0000-0000-0000FED70000}"/>
    <cellStyle name="Total 2 3" xfId="55219" xr:uid="{00000000-0005-0000-0000-0000FFD70000}"/>
    <cellStyle name="Total 2 3 2" xfId="55220" xr:uid="{00000000-0005-0000-0000-000000D80000}"/>
    <cellStyle name="Total 2 3 2 2" xfId="55221" xr:uid="{00000000-0005-0000-0000-000001D80000}"/>
    <cellStyle name="Total 2 3 3" xfId="55222" xr:uid="{00000000-0005-0000-0000-000002D80000}"/>
    <cellStyle name="Total 2 3_Lcc_inputs" xfId="55223" xr:uid="{00000000-0005-0000-0000-000003D80000}"/>
    <cellStyle name="Total 2 4" xfId="55224" xr:uid="{00000000-0005-0000-0000-000004D80000}"/>
    <cellStyle name="Total 2 4 2" xfId="55225" xr:uid="{00000000-0005-0000-0000-000005D80000}"/>
    <cellStyle name="Total 2 5" xfId="55226" xr:uid="{00000000-0005-0000-0000-000006D80000}"/>
    <cellStyle name="Total 2_Lcc_inputs" xfId="55227" xr:uid="{00000000-0005-0000-0000-000007D80000}"/>
    <cellStyle name="Total 3" xfId="55228" xr:uid="{00000000-0005-0000-0000-000008D80000}"/>
    <cellStyle name="Total 3 2" xfId="55229" xr:uid="{00000000-0005-0000-0000-000009D80000}"/>
    <cellStyle name="Total 3 2 2" xfId="55230" xr:uid="{00000000-0005-0000-0000-00000AD80000}"/>
    <cellStyle name="Total 3 3" xfId="55231" xr:uid="{00000000-0005-0000-0000-00000BD80000}"/>
    <cellStyle name="Total 3 3 2" xfId="55232" xr:uid="{00000000-0005-0000-0000-00000CD80000}"/>
    <cellStyle name="Total 3 3 3" xfId="55233" xr:uid="{00000000-0005-0000-0000-00000DD80000}"/>
    <cellStyle name="Total 3_Lcc_inputs" xfId="55234" xr:uid="{00000000-0005-0000-0000-00000ED80000}"/>
    <cellStyle name="Total 4" xfId="55235" xr:uid="{00000000-0005-0000-0000-00000FD80000}"/>
    <cellStyle name="Total 4 2" xfId="55236" xr:uid="{00000000-0005-0000-0000-000010D80000}"/>
    <cellStyle name="Total 4 2 2" xfId="55237" xr:uid="{00000000-0005-0000-0000-000011D80000}"/>
    <cellStyle name="Total 4_Lcc_inputs" xfId="55238" xr:uid="{00000000-0005-0000-0000-000012D80000}"/>
    <cellStyle name="Warning Text 2" xfId="71" xr:uid="{00000000-0005-0000-0000-000013D80000}"/>
    <cellStyle name="Warning Text 2 2" xfId="55239" xr:uid="{00000000-0005-0000-0000-000014D80000}"/>
    <cellStyle name="Warning Text 2 2 2" xfId="55240" xr:uid="{00000000-0005-0000-0000-000015D80000}"/>
    <cellStyle name="Warning Text 2 3" xfId="55241" xr:uid="{00000000-0005-0000-0000-000016D80000}"/>
    <cellStyle name="Warning Text 2 4" xfId="55242" xr:uid="{00000000-0005-0000-0000-000017D80000}"/>
    <cellStyle name="Warning Text 2_Lcc_inputs" xfId="55243" xr:uid="{00000000-0005-0000-0000-000018D80000}"/>
    <cellStyle name="Warning Text 3" xfId="55244" xr:uid="{00000000-0005-0000-0000-000019D80000}"/>
    <cellStyle name="Warning Text 3 2" xfId="55245" xr:uid="{00000000-0005-0000-0000-00001AD80000}"/>
    <cellStyle name="Warning Text 3 2 2" xfId="55246" xr:uid="{00000000-0005-0000-0000-00001BD80000}"/>
    <cellStyle name="Warning Text 3 3" xfId="55247" xr:uid="{00000000-0005-0000-0000-00001CD80000}"/>
    <cellStyle name="Warning Text 3 3 2" xfId="55248" xr:uid="{00000000-0005-0000-0000-00001DD80000}"/>
    <cellStyle name="Warning Text 3_Lcc_inputs" xfId="55249" xr:uid="{00000000-0005-0000-0000-00001ED80000}"/>
    <cellStyle name="Warning Text 4" xfId="55250" xr:uid="{00000000-0005-0000-0000-00001FD80000}"/>
    <cellStyle name="표준_ENERGY CONSUMP" xfId="23" xr:uid="{00000000-0005-0000-0000-000020D80000}"/>
    <cellStyle name="常规_海外市场服务网站资料操作BOM" xfId="24" xr:uid="{00000000-0005-0000-0000-000021D80000}"/>
  </cellStyles>
  <dxfs count="5">
    <dxf>
      <font>
        <b/>
        <i val="0"/>
        <color theme="0"/>
      </font>
      <fill>
        <patternFill>
          <bgColor rgb="FF034A56"/>
        </patternFill>
      </fill>
    </dxf>
    <dxf>
      <font>
        <b val="0"/>
        <i val="0"/>
      </font>
      <fill>
        <patternFill>
          <bgColor rgb="FFE7E8E9"/>
        </patternFill>
      </fill>
    </dxf>
    <dxf>
      <border>
        <top style="double">
          <color rgb="FFA7A9AC"/>
        </top>
      </border>
    </dxf>
    <dxf>
      <font>
        <b/>
        <i val="0"/>
        <color theme="0"/>
      </font>
      <fill>
        <patternFill>
          <bgColor theme="6"/>
        </patternFill>
      </fill>
      <border diagonalUp="0" diagonalDown="0">
        <left/>
        <right/>
        <top/>
        <bottom/>
        <vertical/>
        <horizontal/>
      </border>
    </dxf>
    <dxf>
      <font>
        <color auto="1"/>
      </font>
      <border>
        <left style="hair">
          <color rgb="FFA7A9AC"/>
        </left>
        <right style="hair">
          <color rgb="FFA7A9AC"/>
        </right>
        <top style="hair">
          <color rgb="FFA7A9AC"/>
        </top>
        <bottom style="hair">
          <color rgb="FFA7A9AC"/>
        </bottom>
        <vertical style="hair">
          <color rgb="FFA7A9AC"/>
        </vertical>
        <horizontal style="hair">
          <color rgb="FFA7A9AC"/>
        </horizontal>
      </border>
    </dxf>
  </dxfs>
  <tableStyles count="2" defaultTableStyle="CADEO" defaultPivotStyle="PivotTable Style 1">
    <tableStyle name="CADEO" pivot="0" count="3" xr9:uid="{00000000-0011-0000-FFFF-FFFF00000000}">
      <tableStyleElement type="wholeTable" dxfId="4"/>
      <tableStyleElement type="headerRow" dxfId="3"/>
      <tableStyleElement type="totalRow" dxfId="2"/>
    </tableStyle>
    <tableStyle name="PivotTable Style 1" table="0" count="2" xr9:uid="{00000000-0011-0000-FFFF-FFFF01000000}">
      <tableStyleElement type="wholeTable" dxfId="1"/>
      <tableStyleElement type="headerRow" dxfId="0"/>
    </tableStyle>
  </tableStyles>
  <colors>
    <mruColors>
      <color rgb="FFFCE9D4"/>
      <color rgb="FFCFDFDC"/>
      <color rgb="FFFFFFCC"/>
      <color rgb="FFA7A9AC"/>
      <color rgb="FFE7E8E9"/>
      <color rgb="FFE3EDEB"/>
      <color rgb="FFAECAC5"/>
      <color rgb="FF034A56"/>
      <color rgb="FFCADA2E"/>
      <color rgb="FFF15D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161925</xdr:colOff>
      <xdr:row>8</xdr:row>
      <xdr:rowOff>131762</xdr:rowOff>
    </xdr:from>
    <xdr:ext cx="7889789" cy="62071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9856D2B-8260-46CD-9B27-BB49FD1DEA62}"/>
                </a:ext>
              </a:extLst>
            </xdr:cNvPr>
            <xdr:cNvSpPr txBox="1"/>
          </xdr:nvSpPr>
          <xdr:spPr>
            <a:xfrm>
              <a:off x="600075" y="3217862"/>
              <a:ext cx="7889789" cy="620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𝐸𝑛𝑒𝑟𝑔𝑦</m:t>
                    </m:r>
                    <m:r>
                      <a:rPr lang="en-US" sz="1100" b="0" i="1">
                        <a:latin typeface="Cambria Math" panose="02040503050406030204" pitchFamily="18" charset="0"/>
                      </a:rPr>
                      <m:t> </m:t>
                    </m:r>
                    <m:r>
                      <a:rPr lang="en-US" sz="1100" b="0" i="1">
                        <a:latin typeface="Cambria Math" panose="02040503050406030204" pitchFamily="18" charset="0"/>
                      </a:rPr>
                      <m:t>𝑆𝑎𝑣𝑖𝑛𝑔𝑠</m:t>
                    </m:r>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𝐸𝑙𝑒𝑐𝑡𝑟𝑖𝑐𝑖𝑡𝑦</m:t>
                        </m:r>
                        <m:r>
                          <a:rPr lang="en-US" sz="1100" b="0" i="1">
                            <a:latin typeface="Cambria Math" panose="02040503050406030204" pitchFamily="18" charset="0"/>
                          </a:rPr>
                          <m:t> </m:t>
                        </m:r>
                        <m:r>
                          <a:rPr lang="en-US" sz="1100" b="0" i="1">
                            <a:latin typeface="Cambria Math" panose="02040503050406030204" pitchFamily="18" charset="0"/>
                          </a:rPr>
                          <m:t>𝑐𝑜𝑛𝑠𝑢𝑚𝑝𝑡𝑖𝑜𝑛</m:t>
                        </m:r>
                        <m:r>
                          <a:rPr lang="en-US" sz="1100" b="0" i="1">
                            <a:latin typeface="Cambria Math" panose="02040503050406030204" pitchFamily="18" charset="0"/>
                          </a:rPr>
                          <m:t> ×%</m:t>
                        </m:r>
                        <m:r>
                          <a:rPr lang="en-US" sz="1100" b="0" i="1">
                            <a:latin typeface="Cambria Math" panose="02040503050406030204" pitchFamily="18" charset="0"/>
                          </a:rPr>
                          <m:t>𝑅𝑜𝑡𝑜𝑑𝑦𝑛𝑎𝑚𝑖𝑐</m:t>
                        </m:r>
                        <m:r>
                          <a:rPr lang="en-US" sz="1100" b="0" i="1">
                            <a:latin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𝑃𝑢𝑚𝑝𝑖𝑛𝑔𝐸𝑛𝑒𝑟𝑔</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𝐿𝐹</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𝜂</m:t>
                            </m:r>
                          </m:e>
                          <m:sub>
                            <m:r>
                              <a:rPr lang="en-US" sz="1100" b="0" i="1">
                                <a:latin typeface="Cambria Math" panose="02040503050406030204" pitchFamily="18" charset="0"/>
                              </a:rPr>
                              <m:t>𝑉𝐹𝐷</m:t>
                            </m:r>
                          </m:sub>
                        </m:sSub>
                        <m:r>
                          <a:rPr lang="en-US" sz="1100" b="0" i="1">
                            <a:solidFill>
                              <a:schemeClr val="tx1"/>
                            </a:solidFill>
                            <a:effectLst/>
                            <a:latin typeface="Cambria Math" panose="02040503050406030204" pitchFamily="18" charset="0"/>
                            <a:ea typeface="+mn-ea"/>
                            <a:cs typeface="+mn-cs"/>
                          </a:rPr>
                          <m:t>×</m:t>
                        </m:r>
                        <m:r>
                          <a:rPr lang="en-US" sz="1100" b="0" i="1">
                            <a:latin typeface="Cambria Math" panose="02040503050406030204" pitchFamily="18" charset="0"/>
                          </a:rPr>
                          <m:t> </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𝐿</m:t>
                            </m:r>
                            <m:sSup>
                              <m:sSupPr>
                                <m:ctrlPr>
                                  <a:rPr lang="en-US" sz="1100" b="0" i="1">
                                    <a:latin typeface="Cambria Math" panose="02040503050406030204" pitchFamily="18" charset="0"/>
                                    <a:ea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𝐹</m:t>
                                </m:r>
                              </m:e>
                              <m:sup>
                                <m:r>
                                  <a:rPr lang="en-US" sz="1100" b="0" i="1">
                                    <a:latin typeface="Cambria Math" panose="02040503050406030204" pitchFamily="18" charset="0"/>
                                    <a:ea typeface="Cambria Math" panose="02040503050406030204" pitchFamily="18" charset="0"/>
                                  </a:rPr>
                                  <m:t>𝑥</m:t>
                                </m:r>
                              </m:sup>
                            </m:sSup>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𝑁𝑜𝐶𝑜𝑛𝑡𝑟𝑜𝑙</m:t>
                        </m:r>
                      </m:e>
                    </m:d>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centerGroup"/>
                  </m:oMathParaPr>
                  <m:oMath xmlns:m="http://schemas.openxmlformats.org/officeDocument/2006/math">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𝐸𝑙𝑒𝑐𝑡𝑟𝑖𝑐𝑖𝑡𝑦</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𝑐𝑜𝑛𝑠𝑢𝑚𝑝𝑡𝑖𝑜𝑛</m:t>
                        </m:r>
                        <m:r>
                          <a:rPr lang="en-US" sz="1100" b="0" i="1">
                            <a:solidFill>
                              <a:schemeClr val="tx1"/>
                            </a:solidFill>
                            <a:effectLst/>
                            <a:latin typeface="Cambria Math" panose="02040503050406030204" pitchFamily="18" charset="0"/>
                            <a:ea typeface="+mn-ea"/>
                            <a:cs typeface="+mn-cs"/>
                          </a:rPr>
                          <m:t> ×(1−%</m:t>
                        </m:r>
                        <m:r>
                          <a:rPr lang="en-US" sz="1100" b="0" i="1">
                            <a:solidFill>
                              <a:schemeClr val="tx1"/>
                            </a:solidFill>
                            <a:effectLst/>
                            <a:latin typeface="Cambria Math" panose="02040503050406030204" pitchFamily="18" charset="0"/>
                            <a:ea typeface="+mn-ea"/>
                            <a:cs typeface="+mn-cs"/>
                          </a:rPr>
                          <m:t>𝑅𝑜𝑡𝑜𝑑𝑦𝑛𝑎𝑚𝑖𝑐</m:t>
                        </m:r>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𝑃𝑢𝑚𝑝𝑖𝑛𝑔𝐸𝑛𝑒𝑟𝑔</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𝐿𝐹</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𝑉𝐹𝐷</m:t>
                            </m:r>
                          </m:sub>
                        </m:sSub>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𝐿𝐹</m:t>
                            </m:r>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𝑁𝑜𝐶𝑜𝑛𝑡𝑟𝑜𝑙</m:t>
                        </m:r>
                      </m:e>
                    </m:d>
                    <m:r>
                      <a:rPr lang="en-US" sz="1100" b="0" i="1">
                        <a:solidFill>
                          <a:schemeClr val="tx1"/>
                        </a:solidFill>
                        <a:effectLst/>
                        <a:latin typeface="Cambria Math" panose="02040503050406030204" pitchFamily="18" charset="0"/>
                        <a:ea typeface="+mn-ea"/>
                        <a:cs typeface="+mn-cs"/>
                      </a:rPr>
                      <m:t>  </m:t>
                    </m:r>
                  </m:oMath>
                </m:oMathPara>
              </a14:m>
              <a:endParaRPr lang="en-US" sz="1100"/>
            </a:p>
          </xdr:txBody>
        </xdr:sp>
      </mc:Choice>
      <mc:Fallback xmlns="">
        <xdr:sp macro="" textlink="">
          <xdr:nvSpPr>
            <xdr:cNvPr id="2" name="TextBox 1">
              <a:extLst>
                <a:ext uri="{FF2B5EF4-FFF2-40B4-BE49-F238E27FC236}">
                  <a16:creationId xmlns:a16="http://schemas.microsoft.com/office/drawing/2014/main" id="{E9856D2B-8260-46CD-9B27-BB49FD1DEA62}"/>
                </a:ext>
              </a:extLst>
            </xdr:cNvPr>
            <xdr:cNvSpPr txBox="1"/>
          </xdr:nvSpPr>
          <xdr:spPr>
            <a:xfrm>
              <a:off x="600075" y="3217862"/>
              <a:ext cx="7889789" cy="620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𝐸𝑛𝑒𝑟𝑔𝑦 𝑆𝑎𝑣𝑖𝑛𝑔𝑠=(𝐸𝑙𝑒𝑐𝑡𝑟𝑖𝑐𝑖𝑡𝑦 𝑐𝑜𝑛𝑠𝑢𝑚𝑝𝑡𝑖𝑜𝑛 ×%𝑅𝑜𝑡𝑜𝑑𝑦𝑛𝑎𝑚𝑖𝑐 ×%</a:t>
              </a:r>
              <a:r>
                <a:rPr lang="en-US" sz="1100" b="0" i="0">
                  <a:solidFill>
                    <a:schemeClr val="tx1"/>
                  </a:solidFill>
                  <a:effectLst/>
                  <a:latin typeface="Cambria Math" panose="02040503050406030204" pitchFamily="18" charset="0"/>
                  <a:ea typeface="+mn-ea"/>
                  <a:cs typeface="+mn-cs"/>
                </a:rPr>
                <a:t>𝑃𝑢𝑚𝑝𝑖𝑛𝑔𝐸𝑛𝑒𝑟𝑔𝑦_𝐿𝐹</a:t>
              </a:r>
              <a:r>
                <a:rPr lang="en-US" sz="1100" b="0" i="0">
                  <a:latin typeface="Cambria Math" panose="02040503050406030204" pitchFamily="18" charset="0"/>
                </a:rPr>
                <a:t>×𝜂_𝑉𝐹𝐷</a:t>
              </a:r>
              <a:r>
                <a:rPr lang="en-US" sz="1100" b="0" i="0">
                  <a:solidFill>
                    <a:schemeClr val="tx1"/>
                  </a:solidFill>
                  <a:effectLst/>
                  <a:latin typeface="Cambria Math" panose="02040503050406030204" pitchFamily="18" charset="0"/>
                  <a:ea typeface="+mn-ea"/>
                  <a:cs typeface="+mn-cs"/>
                </a:rPr>
                <a:t>×</a:t>
              </a:r>
              <a:r>
                <a:rPr lang="en-US" sz="1100" b="0" i="0">
                  <a:latin typeface="Cambria Math" panose="02040503050406030204" pitchFamily="18" charset="0"/>
                </a:rPr>
                <a:t> </a:t>
              </a:r>
              <a:r>
                <a:rPr lang="en-US" sz="1100" b="0" i="0">
                  <a:latin typeface="Cambria Math" panose="02040503050406030204" pitchFamily="18" charset="0"/>
                  <a:ea typeface="Cambria Math" panose="02040503050406030204" pitchFamily="18" charset="0"/>
                </a:rPr>
                <a:t>(1−𝐿𝐹^𝑥 )</a:t>
              </a:r>
              <a:r>
                <a:rPr lang="en-US" sz="1100" b="0" i="0">
                  <a:solidFill>
                    <a:schemeClr val="tx1"/>
                  </a:solidFill>
                  <a:effectLst/>
                  <a:latin typeface="Cambria Math" panose="02040503050406030204" pitchFamily="18" charset="0"/>
                  <a:ea typeface="+mn-ea"/>
                  <a:cs typeface="+mn-cs"/>
                </a:rPr>
                <a:t>×%𝑁𝑜𝐶𝑜𝑛𝑡𝑟𝑜𝑙)+</a:t>
              </a:r>
              <a:endParaRPr lang="en-US" sz="1100" b="0" i="1">
                <a:solidFill>
                  <a:schemeClr val="tx1"/>
                </a:solidFill>
                <a:effectLst/>
                <a:latin typeface="Cambria Math" panose="02040503050406030204" pitchFamily="18" charset="0"/>
                <a:ea typeface="+mn-ea"/>
                <a:cs typeface="+mn-cs"/>
              </a:endParaRPr>
            </a:p>
            <a:p>
              <a:pPr/>
              <a:r>
                <a:rPr lang="en-US" sz="1100" b="0" i="0">
                  <a:solidFill>
                    <a:schemeClr val="tx1"/>
                  </a:solidFill>
                  <a:effectLst/>
                  <a:latin typeface="Cambria Math" panose="02040503050406030204" pitchFamily="18" charset="0"/>
                  <a:ea typeface="+mn-ea"/>
                  <a:cs typeface="+mn-cs"/>
                </a:rPr>
                <a:t>(𝐸𝑙𝑒𝑐𝑡𝑟𝑖𝑐𝑖𝑡𝑦 𝑐𝑜𝑛𝑠𝑢𝑚𝑝𝑡𝑖𝑜𝑛 ×(1−%𝑅𝑜𝑡𝑜𝑑𝑦𝑛𝑎𝑚𝑖𝑐 ) ×%𝑃𝑢𝑚𝑝𝑖𝑛𝑔𝐸𝑛𝑒𝑟𝑔𝑦_𝐿𝐹×𝜂_𝑉𝐹𝐷× (1−𝐿𝐹)×%𝑁𝑜𝐶𝑜𝑛𝑡𝑟𝑜𝑙)   </a:t>
              </a:r>
              <a:endParaRPr lang="en-US" sz="1100"/>
            </a:p>
          </xdr:txBody>
        </xdr:sp>
      </mc:Fallback>
    </mc:AlternateContent>
    <xdr:clientData/>
  </xdr:oneCellAnchor>
  <xdr:oneCellAnchor>
    <xdr:from>
      <xdr:col>2</xdr:col>
      <xdr:colOff>101600</xdr:colOff>
      <xdr:row>62</xdr:row>
      <xdr:rowOff>187325</xdr:rowOff>
    </xdr:from>
    <xdr:ext cx="8118475" cy="8128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99FB016-614E-4BA3-BC36-A2DFE4E6761B}"/>
                </a:ext>
              </a:extLst>
            </xdr:cNvPr>
            <xdr:cNvSpPr txBox="1"/>
          </xdr:nvSpPr>
          <xdr:spPr>
            <a:xfrm>
              <a:off x="530225" y="14531975"/>
              <a:ext cx="8118475" cy="81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𝐸𝑛𝑒𝑟𝑔𝑦</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𝑆𝑎𝑣𝑖𝑛𝑔𝑠</m:t>
                    </m:r>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𝐸𝑙𝑒𝑐𝑡𝑟𝑖𝑐𝑖𝑡𝑦</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𝑐𝑜𝑛𝑠𝑢𝑚𝑝𝑡𝑖𝑜𝑛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𝑁𝑜𝐶𝑜𝑛𝑡𝑟𝑜𝑙</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𝑃𝑢𝑚𝑝𝑖𝑛𝑔𝐸𝑛𝑒𝑟𝑔</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𝐿𝐹</m:t>
                            </m:r>
                          </m:sub>
                        </m:sSub>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𝑉𝐹𝐷</m:t>
                            </m:r>
                          </m:sub>
                        </m:sSub>
                        <m:r>
                          <a:rPr lang="en-US" sz="1100" b="0" i="1">
                            <a:solidFill>
                              <a:schemeClr val="tx1"/>
                            </a:solidFill>
                            <a:effectLst/>
                            <a:latin typeface="Cambria Math" panose="02040503050406030204" pitchFamily="18" charset="0"/>
                            <a:ea typeface="+mn-ea"/>
                            <a:cs typeface="+mn-cs"/>
                          </a:rPr>
                          <m:t>×%</m:t>
                        </m:r>
                        <m:r>
                          <m:rPr>
                            <m:nor/>
                          </m:rPr>
                          <a:rPr lang="en-US" sz="1100" b="0" i="1">
                            <a:solidFill>
                              <a:schemeClr val="tx1"/>
                            </a:solidFill>
                            <a:effectLst/>
                            <a:latin typeface="+mn-lt"/>
                            <a:ea typeface="+mn-ea"/>
                            <a:cs typeface="+mn-cs"/>
                          </a:rPr>
                          <m:t>Rotodynamic</m:t>
                        </m:r>
                      </m:num>
                      <m:den>
                        <m:r>
                          <a:rPr lang="en-US" sz="1100" b="0" i="1">
                            <a:solidFill>
                              <a:schemeClr val="tx1"/>
                            </a:solidFill>
                            <a:effectLst/>
                            <a:latin typeface="Cambria Math" panose="02040503050406030204" pitchFamily="18" charset="0"/>
                            <a:ea typeface="+mn-ea"/>
                            <a:cs typeface="+mn-cs"/>
                          </a:rPr>
                          <m:t>𝐿𝑃</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𝑁𝐶</m:t>
                            </m:r>
                          </m:sub>
                        </m:sSub>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𝐿𝑃</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𝑁𝐶</m:t>
                            </m:r>
                          </m:sub>
                        </m:sSub>
                        <m:r>
                          <m:rPr>
                            <m:nor/>
                          </m:rPr>
                          <a:rPr lang="en-US" sz="1100" b="0" i="1">
                            <a:solidFill>
                              <a:schemeClr val="tx1"/>
                            </a:solidFill>
                            <a:effectLst/>
                            <a:latin typeface="+mn-lt"/>
                            <a:ea typeface="+mn-ea"/>
                            <a:cs typeface="+mn-cs"/>
                          </a:rPr>
                          <m:t>−</m:t>
                        </m:r>
                        <m:r>
                          <a:rPr lang="en-US" sz="1100" b="0" i="1">
                            <a:solidFill>
                              <a:schemeClr val="tx1"/>
                            </a:solidFill>
                            <a:effectLst/>
                            <a:latin typeface="Cambria Math" panose="02040503050406030204" pitchFamily="18" charset="0"/>
                            <a:ea typeface="+mn-ea"/>
                            <a:cs typeface="+mn-cs"/>
                          </a:rPr>
                          <m:t>𝐿𝑃</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𝑉𝐹𝐷</m:t>
                            </m:r>
                          </m:sub>
                        </m:sSub>
                      </m:e>
                    </m:d>
                  </m:oMath>
                </m:oMathPara>
              </a14:m>
              <a:endParaRPr lang="en-US" sz="1100" b="0" i="1">
                <a:solidFill>
                  <a:schemeClr val="tx1"/>
                </a:solidFill>
                <a:effectLst/>
                <a:latin typeface="+mn-lt"/>
                <a:ea typeface="+mn-ea"/>
                <a:cs typeface="+mn-cs"/>
              </a:endParaRPr>
            </a:p>
          </xdr:txBody>
        </xdr:sp>
      </mc:Choice>
      <mc:Fallback xmlns="">
        <xdr:sp macro="" textlink="">
          <xdr:nvSpPr>
            <xdr:cNvPr id="3" name="TextBox 2">
              <a:extLst>
                <a:ext uri="{FF2B5EF4-FFF2-40B4-BE49-F238E27FC236}">
                  <a16:creationId xmlns:a16="http://schemas.microsoft.com/office/drawing/2014/main" id="{899FB016-614E-4BA3-BC36-A2DFE4E6761B}"/>
                </a:ext>
              </a:extLst>
            </xdr:cNvPr>
            <xdr:cNvSpPr txBox="1"/>
          </xdr:nvSpPr>
          <xdr:spPr>
            <a:xfrm>
              <a:off x="530225" y="14531975"/>
              <a:ext cx="8118475" cy="81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𝐸𝑛𝑒𝑟𝑔𝑦 𝑆𝑎𝑣𝑖𝑛𝑔𝑠=  (𝐸𝑙𝑒𝑐𝑡𝑟𝑖𝑐𝑖𝑡𝑦 𝑐𝑜𝑛𝑠𝑢𝑚𝑝𝑡𝑖𝑜𝑛 ×%𝑁𝑜𝐶𝑜𝑛𝑡𝑟𝑜𝑙×%𝑃𝑢𝑚𝑝𝑖𝑛𝑔𝐸𝑛𝑒𝑟𝑔𝑦_𝐿𝐹  ×𝜂_𝑉𝐹𝐷×%</a:t>
              </a:r>
              <a:r>
                <a:rPr lang="en-US" sz="1100" b="0" i="0">
                  <a:solidFill>
                    <a:schemeClr val="tx1"/>
                  </a:solidFill>
                  <a:effectLst/>
                  <a:latin typeface="+mn-lt"/>
                  <a:ea typeface="+mn-ea"/>
                  <a:cs typeface="+mn-cs"/>
                </a:rPr>
                <a:t>"Rotodynamic</a:t>
              </a:r>
              <a:r>
                <a:rPr lang="en-US" sz="1100" b="0" i="0">
                  <a:solidFill>
                    <a:schemeClr val="tx1"/>
                  </a:solidFill>
                  <a:effectLst/>
                  <a:latin typeface="Cambria Math" panose="02040503050406030204" pitchFamily="18" charset="0"/>
                  <a:ea typeface="+mn-ea"/>
                  <a:cs typeface="+mn-cs"/>
                </a:rPr>
                <a:t>" )/(𝐿𝑃𝐹_𝑁𝐶 )∗(𝐿𝑃𝐹_𝑁𝐶</a:t>
              </a:r>
              <a:r>
                <a:rPr lang="en-US" sz="1100" b="0" i="0">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 𝐿𝑃𝐹_𝑉𝐹𝐷 )</a:t>
              </a:r>
              <a:endParaRPr lang="en-US" sz="1100" b="0" i="1">
                <a:solidFill>
                  <a:schemeClr val="tx1"/>
                </a:solidFill>
                <a:effectLst/>
                <a:latin typeface="+mn-lt"/>
                <a:ea typeface="+mn-ea"/>
                <a:cs typeface="+mn-cs"/>
              </a:endParaRPr>
            </a:p>
          </xdr:txBody>
        </xdr:sp>
      </mc:Fallback>
    </mc:AlternateContent>
    <xdr:clientData/>
  </xdr:oneCellAnchor>
  <xdr:oneCellAnchor>
    <xdr:from>
      <xdr:col>2</xdr:col>
      <xdr:colOff>120650</xdr:colOff>
      <xdr:row>120</xdr:row>
      <xdr:rowOff>9524</xdr:rowOff>
    </xdr:from>
    <xdr:ext cx="8070850" cy="6508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8B41D0F-3A07-4252-B42F-2EB1C5E0D826}"/>
                </a:ext>
              </a:extLst>
            </xdr:cNvPr>
            <xdr:cNvSpPr txBox="1"/>
          </xdr:nvSpPr>
          <xdr:spPr>
            <a:xfrm>
              <a:off x="558800" y="24812624"/>
              <a:ext cx="8070850" cy="6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b="0" i="1">
                        <a:latin typeface="Cambria Math" panose="02040503050406030204" pitchFamily="18" charset="0"/>
                      </a:rPr>
                      <m:t>𝐸𝑛𝑒𝑟𝑔𝑦</m:t>
                    </m:r>
                    <m:r>
                      <a:rPr lang="en-US" sz="1100" b="0" i="1">
                        <a:latin typeface="Cambria Math" panose="02040503050406030204" pitchFamily="18" charset="0"/>
                      </a:rPr>
                      <m:t> </m:t>
                    </m:r>
                    <m:r>
                      <a:rPr lang="en-US" sz="1100" b="0" i="1">
                        <a:latin typeface="Cambria Math" panose="02040503050406030204" pitchFamily="18" charset="0"/>
                      </a:rPr>
                      <m:t>𝑆𝑎𝑣𝑖𝑛𝑔𝑠</m:t>
                    </m:r>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𝐸𝑙𝑒𝑐𝑡𝑟𝑖𝑐𝑖𝑡𝑦</m:t>
                        </m:r>
                        <m:r>
                          <a:rPr lang="en-US" sz="1100" b="0" i="1">
                            <a:latin typeface="Cambria Math" panose="02040503050406030204" pitchFamily="18" charset="0"/>
                          </a:rPr>
                          <m:t> </m:t>
                        </m:r>
                        <m:r>
                          <a:rPr lang="en-US" sz="1100" b="0" i="1">
                            <a:latin typeface="Cambria Math" panose="02040503050406030204" pitchFamily="18" charset="0"/>
                          </a:rPr>
                          <m:t>𝑐𝑜𝑛𝑠𝑢𝑚𝑝𝑡𝑖𝑜𝑛</m:t>
                        </m:r>
                        <m:r>
                          <a:rPr lang="en-US" sz="1100" b="0" i="1">
                            <a:latin typeface="Cambria Math" panose="02040503050406030204" pitchFamily="18" charset="0"/>
                          </a:rPr>
                          <m:t> ×%</m:t>
                        </m:r>
                        <m:r>
                          <a:rPr lang="en-US" sz="1100" b="0" i="1">
                            <a:latin typeface="Cambria Math" panose="02040503050406030204" pitchFamily="18" charset="0"/>
                          </a:rPr>
                          <m:t>𝐸𝑛𝑒𝑟𝑔</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200</m:t>
                            </m:r>
                            <m:r>
                              <a:rPr lang="en-US" sz="1100" b="0" i="1">
                                <a:latin typeface="Cambria Math" panose="02040503050406030204" pitchFamily="18" charset="0"/>
                              </a:rPr>
                              <m:t>𝐻𝑃𝑆𝑚𝑎𝑙𝑙𝑒𝑟</m:t>
                            </m:r>
                          </m:sub>
                        </m:sSub>
                        <m:r>
                          <a:rPr lang="en-US" sz="1100" b="0" i="1">
                            <a:solidFill>
                              <a:schemeClr val="tx1"/>
                            </a:solidFill>
                            <a:effectLst/>
                            <a:latin typeface="Cambria Math" panose="02040503050406030204" pitchFamily="18" charset="0"/>
                            <a:ea typeface="+mn-ea"/>
                            <a:cs typeface="+mn-cs"/>
                          </a:rPr>
                          <m:t>×</m:t>
                        </m:r>
                        <m:r>
                          <a:rPr lang="en-US" sz="1100" b="0" i="1">
                            <a:latin typeface="Cambria Math" panose="02040503050406030204" pitchFamily="18" charset="0"/>
                          </a:rPr>
                          <m:t> </m:t>
                        </m:r>
                        <m:r>
                          <a:rPr lang="en-US" sz="1100" b="0" i="1">
                            <a:latin typeface="Cambria Math" panose="02040503050406030204" pitchFamily="18" charset="0"/>
                          </a:rPr>
                          <m:t>𝛥</m:t>
                        </m:r>
                        <m:r>
                          <a:rPr lang="en-US" sz="1100" b="0" i="1">
                            <a:latin typeface="Cambria Math" panose="02040503050406030204" pitchFamily="18" charset="0"/>
                          </a:rPr>
                          <m:t>𝑃𝑢𝑚𝑝𝐸𝑓𝑓𝑖𝑐𝑖𝑒𝑛𝑐</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200</m:t>
                            </m:r>
                            <m:r>
                              <a:rPr lang="en-US" sz="1100" b="0" i="1">
                                <a:latin typeface="Cambria Math" panose="02040503050406030204" pitchFamily="18" charset="0"/>
                              </a:rPr>
                              <m:t>𝐻𝑃𝑆𝑚𝑎𝑙𝑙𝑒𝑟</m:t>
                            </m:r>
                          </m:sub>
                        </m:sSub>
                      </m:e>
                    </m:d>
                    <m:r>
                      <a:rPr lang="en-US" sz="1100" b="0" i="1">
                        <a:latin typeface="Cambria Math" panose="02040503050406030204" pitchFamily="18" charset="0"/>
                      </a:rPr>
                      <m:t>+</m:t>
                    </m:r>
                  </m:oMath>
                </m:oMathPara>
              </a14:m>
              <a:endParaRPr lang="en-US" sz="1100" b="0" i="1">
                <a:latin typeface="Cambria Math" panose="02040503050406030204" pitchFamily="18" charset="0"/>
              </a:endParaRPr>
            </a:p>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𝐸𝑙𝑒𝑐𝑡𝑟𝑖𝑐𝑖𝑡𝑦</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𝑐𝑜𝑛𝑠𝑢𝑚𝑝𝑡𝑖𝑜𝑛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𝐸𝑛𝑒𝑟𝑔</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𝐺𝑟𝑒𝑎𝑡𝑒𝑟</m:t>
                        </m:r>
                        <m:r>
                          <a:rPr lang="en-US" sz="1100" b="0" i="1">
                            <a:solidFill>
                              <a:schemeClr val="tx1"/>
                            </a:solidFill>
                            <a:effectLst/>
                            <a:latin typeface="Cambria Math" panose="02040503050406030204" pitchFamily="18" charset="0"/>
                            <a:ea typeface="+mn-ea"/>
                            <a:cs typeface="+mn-cs"/>
                          </a:rPr>
                          <m:t>200</m:t>
                        </m:r>
                        <m:r>
                          <a:rPr lang="en-US" sz="1100" b="0" i="1">
                            <a:solidFill>
                              <a:schemeClr val="tx1"/>
                            </a:solidFill>
                            <a:effectLst/>
                            <a:latin typeface="Cambria Math" panose="02040503050406030204" pitchFamily="18" charset="0"/>
                            <a:ea typeface="+mn-ea"/>
                            <a:cs typeface="+mn-cs"/>
                          </a:rPr>
                          <m:t>𝐻𝑃</m:t>
                        </m:r>
                      </m:sub>
                    </m:sSub>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𝛥</m:t>
                    </m:r>
                    <m:r>
                      <a:rPr lang="en-US" sz="1100" b="0" i="1">
                        <a:solidFill>
                          <a:schemeClr val="tx1"/>
                        </a:solidFill>
                        <a:effectLst/>
                        <a:latin typeface="Cambria Math" panose="02040503050406030204" pitchFamily="18" charset="0"/>
                        <a:ea typeface="+mn-ea"/>
                        <a:cs typeface="+mn-cs"/>
                      </a:rPr>
                      <m:t>𝑃𝑢𝑚𝑝𝐸𝑓𝑓𝑖𝑐𝑖𝑒𝑛𝑐</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𝐺𝑟𝑒𝑎𝑡𝑒𝑟</m:t>
                        </m:r>
                        <m:r>
                          <a:rPr lang="en-US" sz="1100" b="0" i="1">
                            <a:solidFill>
                              <a:schemeClr val="tx1"/>
                            </a:solidFill>
                            <a:effectLst/>
                            <a:latin typeface="Cambria Math" panose="02040503050406030204" pitchFamily="18" charset="0"/>
                            <a:ea typeface="+mn-ea"/>
                            <a:cs typeface="+mn-cs"/>
                          </a:rPr>
                          <m:t>200</m:t>
                        </m:r>
                        <m:r>
                          <a:rPr lang="en-US" sz="1100" b="0" i="1">
                            <a:solidFill>
                              <a:schemeClr val="tx1"/>
                            </a:solidFill>
                            <a:effectLst/>
                            <a:latin typeface="Cambria Math" panose="02040503050406030204" pitchFamily="18" charset="0"/>
                            <a:ea typeface="+mn-ea"/>
                            <a:cs typeface="+mn-cs"/>
                          </a:rPr>
                          <m:t>𝐻𝑃</m:t>
                        </m:r>
                      </m:sub>
                    </m:sSub>
                    <m:r>
                      <a:rPr lang="en-US" sz="1100" b="0" i="1">
                        <a:solidFill>
                          <a:schemeClr val="tx1"/>
                        </a:solidFill>
                        <a:effectLst/>
                        <a:latin typeface="Cambria Math" panose="02040503050406030204" pitchFamily="18" charset="0"/>
                        <a:ea typeface="+mn-ea"/>
                        <a:cs typeface="+mn-cs"/>
                      </a:rPr>
                      <m:t>)</m:t>
                    </m:r>
                  </m:oMath>
                </m:oMathPara>
              </a14:m>
              <a:endParaRPr lang="en-US" sz="1100" b="0"/>
            </a:p>
            <a:p>
              <a:endParaRPr lang="en-US" sz="1100"/>
            </a:p>
          </xdr:txBody>
        </xdr:sp>
      </mc:Choice>
      <mc:Fallback xmlns="">
        <xdr:sp macro="" textlink="">
          <xdr:nvSpPr>
            <xdr:cNvPr id="4" name="TextBox 3">
              <a:extLst>
                <a:ext uri="{FF2B5EF4-FFF2-40B4-BE49-F238E27FC236}">
                  <a16:creationId xmlns:a16="http://schemas.microsoft.com/office/drawing/2014/main" id="{E8B41D0F-3A07-4252-B42F-2EB1C5E0D826}"/>
                </a:ext>
              </a:extLst>
            </xdr:cNvPr>
            <xdr:cNvSpPr txBox="1"/>
          </xdr:nvSpPr>
          <xdr:spPr>
            <a:xfrm>
              <a:off x="558800" y="24812624"/>
              <a:ext cx="8070850" cy="6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𝐸𝑛𝑒𝑟𝑔𝑦 𝑆𝑎𝑣𝑖𝑛𝑔𝑠=(𝐸𝑙𝑒𝑐𝑡𝑟𝑖𝑐𝑖𝑡𝑦 𝑐𝑜𝑛𝑠𝑢𝑚𝑝𝑡𝑖𝑜𝑛 ×%𝐸𝑛𝑒𝑟𝑔𝑦_200𝐻𝑃𝑆𝑚𝑎𝑙𝑙𝑒𝑟</a:t>
              </a:r>
              <a:r>
                <a:rPr lang="en-US" sz="1100" b="0" i="0">
                  <a:solidFill>
                    <a:schemeClr val="tx1"/>
                  </a:solidFill>
                  <a:effectLst/>
                  <a:latin typeface="+mn-lt"/>
                  <a:ea typeface="+mn-ea"/>
                  <a:cs typeface="+mn-cs"/>
                </a:rPr>
                <a:t>×</a:t>
              </a:r>
              <a:r>
                <a:rPr lang="en-US" sz="1100" b="0" i="0">
                  <a:latin typeface="Cambria Math" panose="02040503050406030204" pitchFamily="18" charset="0"/>
                </a:rPr>
                <a:t> 𝛥𝑃𝑢𝑚𝑝𝐸𝑓𝑓𝑖𝑐𝑖𝑒𝑛𝑐𝑦_200𝐻𝑃𝑆𝑚𝑎𝑙𝑙𝑒𝑟 )+</a:t>
              </a:r>
              <a:endParaRPr lang="en-US" sz="1100" b="0" i="1">
                <a:latin typeface="Cambria Math" panose="02040503050406030204" pitchFamily="18" charset="0"/>
              </a:endParaRPr>
            </a:p>
            <a:p>
              <a:pPr/>
              <a:r>
                <a:rPr lang="en-US" sz="1100" b="0" i="0">
                  <a:latin typeface="Cambria Math" panose="02040503050406030204" pitchFamily="18" charset="0"/>
                </a:rPr>
                <a:t>(</a:t>
              </a:r>
              <a:r>
                <a:rPr lang="en-US" sz="1100" b="0" i="0">
                  <a:solidFill>
                    <a:schemeClr val="tx1"/>
                  </a:solidFill>
                  <a:effectLst/>
                  <a:latin typeface="+mn-lt"/>
                  <a:ea typeface="+mn-ea"/>
                  <a:cs typeface="+mn-cs"/>
                </a:rPr>
                <a:t>𝐸𝑙𝑒𝑐𝑡𝑟𝑖𝑐𝑖𝑡𝑦 𝑐𝑜𝑛𝑠𝑢𝑚𝑝𝑡𝑖𝑜𝑛 ×%</a:t>
              </a:r>
              <a:r>
                <a:rPr lang="en-US" sz="1100" b="0" i="0">
                  <a:solidFill>
                    <a:schemeClr val="tx1"/>
                  </a:solidFill>
                  <a:effectLst/>
                  <a:latin typeface="Cambria Math" panose="02040503050406030204" pitchFamily="18" charset="0"/>
                  <a:ea typeface="+mn-ea"/>
                  <a:cs typeface="+mn-cs"/>
                </a:rPr>
                <a:t>𝐸𝑛𝑒𝑟𝑔𝑦_𝐺𝑟𝑒𝑎𝑡𝑒𝑟</a:t>
              </a:r>
              <a:r>
                <a:rPr lang="en-US" sz="1100" b="0" i="0">
                  <a:solidFill>
                    <a:schemeClr val="tx1"/>
                  </a:solidFill>
                  <a:effectLst/>
                  <a:latin typeface="+mn-lt"/>
                  <a:ea typeface="+mn-ea"/>
                  <a:cs typeface="+mn-cs"/>
                </a:rPr>
                <a:t>200𝐻𝑃  × 𝛥𝑃𝑢𝑚𝑝𝐸𝑓𝑓𝑖𝑐𝑖𝑒𝑛𝑐𝑦_</a:t>
              </a:r>
              <a:r>
                <a:rPr lang="en-US" sz="1100" b="0" i="0">
                  <a:solidFill>
                    <a:schemeClr val="tx1"/>
                  </a:solidFill>
                  <a:effectLst/>
                  <a:latin typeface="Cambria Math" panose="02040503050406030204" pitchFamily="18" charset="0"/>
                  <a:ea typeface="+mn-ea"/>
                  <a:cs typeface="+mn-cs"/>
                </a:rPr>
                <a:t>𝐺𝑟𝑒𝑎𝑡𝑒𝑟2</a:t>
              </a:r>
              <a:r>
                <a:rPr lang="en-US" sz="1100" b="0" i="0">
                  <a:solidFill>
                    <a:schemeClr val="tx1"/>
                  </a:solidFill>
                  <a:effectLst/>
                  <a:latin typeface="+mn-lt"/>
                  <a:ea typeface="+mn-ea"/>
                  <a:cs typeface="+mn-cs"/>
                </a:rPr>
                <a:t>00𝐻𝑃</a:t>
              </a:r>
              <a:r>
                <a:rPr lang="en-US" sz="1100" b="0" i="0">
                  <a:solidFill>
                    <a:schemeClr val="tx1"/>
                  </a:solidFill>
                  <a:effectLst/>
                  <a:latin typeface="Cambria Math" panose="02040503050406030204" pitchFamily="18" charset="0"/>
                  <a:ea typeface="+mn-ea"/>
                  <a:cs typeface="+mn-cs"/>
                </a:rPr>
                <a:t>)</a:t>
              </a:r>
              <a:endParaRPr lang="en-US" sz="1100" b="0"/>
            </a:p>
            <a:p>
              <a:pP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1</xdr:col>
      <xdr:colOff>297391</xdr:colOff>
      <xdr:row>4</xdr:row>
      <xdr:rowOff>9525</xdr:rowOff>
    </xdr:from>
    <xdr:to>
      <xdr:col>2</xdr:col>
      <xdr:colOff>452727</xdr:colOff>
      <xdr:row>4</xdr:row>
      <xdr:rowOff>190500</xdr:rowOff>
    </xdr:to>
    <xdr:sp macro="" textlink="">
      <xdr:nvSpPr>
        <xdr:cNvPr id="2" name="Rectangle 1">
          <a:extLst>
            <a:ext uri="{FF2B5EF4-FFF2-40B4-BE49-F238E27FC236}">
              <a16:creationId xmlns:a16="http://schemas.microsoft.com/office/drawing/2014/main" id="{127C4192-78D0-D1F5-248A-971198914A58}"/>
            </a:ext>
          </a:extLst>
        </xdr:cNvPr>
        <xdr:cNvSpPr/>
      </xdr:nvSpPr>
      <xdr:spPr>
        <a:xfrm>
          <a:off x="482792" y="1200729"/>
          <a:ext cx="479789" cy="18097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134325</xdr:colOff>
      <xdr:row>239</xdr:row>
      <xdr:rowOff>96716</xdr:rowOff>
    </xdr:from>
    <xdr:ext cx="1047750" cy="36939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AD313A8-453F-448C-B289-BCED0A72E196}"/>
                </a:ext>
              </a:extLst>
            </xdr:cNvPr>
            <xdr:cNvSpPr txBox="1"/>
          </xdr:nvSpPr>
          <xdr:spPr>
            <a:xfrm>
              <a:off x="318475" y="24880766"/>
              <a:ext cx="1047750" cy="369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𝑓</m:t>
                        </m:r>
                      </m:sub>
                    </m:sSub>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𝑓𝑙</m:t>
                        </m:r>
                        <m:sSup>
                          <m:sSupPr>
                            <m:ctrlPr>
                              <a:rPr lang="en-US" sz="1100" b="0" i="1">
                                <a:latin typeface="Cambria Math" panose="02040503050406030204" pitchFamily="18" charset="0"/>
                              </a:rPr>
                            </m:ctrlPr>
                          </m:sSupPr>
                          <m:e>
                            <m:r>
                              <a:rPr lang="en-US" sz="1100" b="0" i="1">
                                <a:latin typeface="Cambria Math" panose="02040503050406030204" pitchFamily="18" charset="0"/>
                              </a:rPr>
                              <m:t>𝑉</m:t>
                            </m:r>
                          </m:e>
                          <m:sup>
                            <m:r>
                              <a:rPr lang="en-US" sz="1100" b="0" i="1">
                                <a:latin typeface="Cambria Math" panose="02040503050406030204" pitchFamily="18" charset="0"/>
                              </a:rPr>
                              <m:t>2</m:t>
                            </m:r>
                          </m:sup>
                        </m:sSup>
                      </m:num>
                      <m:den>
                        <m:r>
                          <a:rPr lang="en-US" sz="1100" b="0" i="1">
                            <a:latin typeface="Cambria Math" panose="02040503050406030204" pitchFamily="18" charset="0"/>
                          </a:rPr>
                          <m:t>2</m:t>
                        </m:r>
                        <m:r>
                          <a:rPr lang="en-US" sz="1100" b="0" i="1">
                            <a:latin typeface="Cambria Math" panose="02040503050406030204" pitchFamily="18" charset="0"/>
                          </a:rPr>
                          <m:t>𝑔𝐷</m:t>
                        </m:r>
                      </m:den>
                    </m:f>
                  </m:oMath>
                </m:oMathPara>
              </a14:m>
              <a:endParaRPr lang="en-US" sz="1100"/>
            </a:p>
          </xdr:txBody>
        </xdr:sp>
      </mc:Choice>
      <mc:Fallback xmlns="">
        <xdr:sp macro="" textlink="">
          <xdr:nvSpPr>
            <xdr:cNvPr id="9" name="TextBox 8">
              <a:extLst>
                <a:ext uri="{FF2B5EF4-FFF2-40B4-BE49-F238E27FC236}">
                  <a16:creationId xmlns:a16="http://schemas.microsoft.com/office/drawing/2014/main" id="{2AD313A8-453F-448C-B289-BCED0A72E196}"/>
                </a:ext>
              </a:extLst>
            </xdr:cNvPr>
            <xdr:cNvSpPr txBox="1"/>
          </xdr:nvSpPr>
          <xdr:spPr>
            <a:xfrm>
              <a:off x="318475" y="24880766"/>
              <a:ext cx="1047750" cy="369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𝐻_𝑓=(𝑓𝑙𝑉^2)/2𝑔𝐷</a:t>
              </a:r>
              <a:endParaRPr lang="en-US" sz="1100"/>
            </a:p>
          </xdr:txBody>
        </xdr:sp>
      </mc:Fallback>
    </mc:AlternateContent>
    <xdr:clientData/>
  </xdr:oneCellAnchor>
  <xdr:oneCellAnchor>
    <xdr:from>
      <xdr:col>2</xdr:col>
      <xdr:colOff>8601</xdr:colOff>
      <xdr:row>241</xdr:row>
      <xdr:rowOff>17850</xdr:rowOff>
    </xdr:from>
    <xdr:ext cx="3480288" cy="18267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66D25C6D-765F-48FB-A707-5F5BFC790DD5}"/>
                </a:ext>
              </a:extLst>
            </xdr:cNvPr>
            <xdr:cNvSpPr txBox="1"/>
          </xdr:nvSpPr>
          <xdr:spPr>
            <a:xfrm>
              <a:off x="516601" y="25170200"/>
              <a:ext cx="3480288" cy="18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rPr>
                        </m:ctrlPr>
                      </m:sSubPr>
                      <m:e>
                        <m:r>
                          <a:rPr lang="en-US" sz="1000" b="0" i="1">
                            <a:latin typeface="Cambria Math" panose="02040503050406030204" pitchFamily="18" charset="0"/>
                          </a:rPr>
                          <m:t>𝐻</m:t>
                        </m:r>
                      </m:e>
                      <m:sub>
                        <m:r>
                          <a:rPr lang="en-US" sz="1000" b="0" i="1">
                            <a:latin typeface="Cambria Math" panose="02040503050406030204" pitchFamily="18" charset="0"/>
                          </a:rPr>
                          <m:t>𝑓</m:t>
                        </m:r>
                      </m:sub>
                    </m:sSub>
                    <m:r>
                      <a:rPr lang="en-US" sz="1000" b="0" i="1">
                        <a:latin typeface="Cambria Math" panose="02040503050406030204" pitchFamily="18" charset="0"/>
                      </a:rPr>
                      <m:t>=</m:t>
                    </m:r>
                    <m:r>
                      <a:rPr lang="en-US" sz="1000" b="0" i="1">
                        <a:latin typeface="Cambria Math" panose="02040503050406030204" pitchFamily="18" charset="0"/>
                      </a:rPr>
                      <m:t>h𝑒𝑎𝑑</m:t>
                    </m:r>
                    <m:r>
                      <a:rPr lang="en-US" sz="1000" b="0" i="1">
                        <a:latin typeface="Cambria Math" panose="02040503050406030204" pitchFamily="18" charset="0"/>
                      </a:rPr>
                      <m:t> </m:t>
                    </m:r>
                    <m:r>
                      <a:rPr lang="en-US" sz="1000" b="0" i="1">
                        <a:latin typeface="Cambria Math" panose="02040503050406030204" pitchFamily="18" charset="0"/>
                      </a:rPr>
                      <m:t>𝑙𝑜𝑠𝑠</m:t>
                    </m:r>
                    <m:r>
                      <a:rPr lang="en-US" sz="1000" b="0" i="1">
                        <a:latin typeface="Cambria Math" panose="02040503050406030204" pitchFamily="18" charset="0"/>
                      </a:rPr>
                      <m:t> </m:t>
                    </m:r>
                    <m:r>
                      <a:rPr lang="en-US" sz="1000" b="0" i="1">
                        <a:latin typeface="Cambria Math" panose="02040503050406030204" pitchFamily="18" charset="0"/>
                      </a:rPr>
                      <m:t>𝑑𝑢𝑒</m:t>
                    </m:r>
                    <m:r>
                      <a:rPr lang="en-US" sz="1000" b="0" i="1">
                        <a:latin typeface="Cambria Math" panose="02040503050406030204" pitchFamily="18" charset="0"/>
                      </a:rPr>
                      <m:t> </m:t>
                    </m:r>
                    <m:r>
                      <a:rPr lang="en-US" sz="1000" b="0" i="1">
                        <a:latin typeface="Cambria Math" panose="02040503050406030204" pitchFamily="18" charset="0"/>
                      </a:rPr>
                      <m:t>𝑡𝑜</m:t>
                    </m:r>
                    <m:r>
                      <a:rPr lang="en-US" sz="1000" b="0" i="1">
                        <a:latin typeface="Cambria Math" panose="02040503050406030204" pitchFamily="18" charset="0"/>
                      </a:rPr>
                      <m:t> </m:t>
                    </m:r>
                    <m:r>
                      <a:rPr lang="en-US" sz="1000" b="0" i="1">
                        <a:latin typeface="Cambria Math" panose="02040503050406030204" pitchFamily="18" charset="0"/>
                      </a:rPr>
                      <m:t>𝑓𝑟𝑖𝑐𝑡𝑖𝑜𝑛</m:t>
                    </m:r>
                    <m:r>
                      <a:rPr lang="en-US" sz="1000" b="0" i="1">
                        <a:latin typeface="Cambria Math" panose="02040503050406030204" pitchFamily="18" charset="0"/>
                      </a:rPr>
                      <m:t> </m:t>
                    </m:r>
                    <m:r>
                      <a:rPr lang="en-US" sz="1000" b="0" i="1">
                        <a:latin typeface="Cambria Math" panose="02040503050406030204" pitchFamily="18" charset="0"/>
                      </a:rPr>
                      <m:t>𝑡h𝑎𝑡</m:t>
                    </m:r>
                    <m:r>
                      <a:rPr lang="en-US" sz="1000" b="0" i="1">
                        <a:latin typeface="Cambria Math" panose="02040503050406030204" pitchFamily="18" charset="0"/>
                      </a:rPr>
                      <m:t> </m:t>
                    </m:r>
                    <m:r>
                      <a:rPr lang="en-US" sz="1000" b="0" i="1">
                        <a:latin typeface="Cambria Math" panose="02040503050406030204" pitchFamily="18" charset="0"/>
                      </a:rPr>
                      <m:t>h𝑎𝑠</m:t>
                    </m:r>
                    <m:r>
                      <a:rPr lang="en-US" sz="1000" b="0" i="1">
                        <a:latin typeface="Cambria Math" panose="02040503050406030204" pitchFamily="18" charset="0"/>
                      </a:rPr>
                      <m:t> </m:t>
                    </m:r>
                    <m:r>
                      <a:rPr lang="en-US" sz="1000" b="0" i="1">
                        <a:latin typeface="Cambria Math" panose="02040503050406030204" pitchFamily="18" charset="0"/>
                      </a:rPr>
                      <m:t>𝑡h𝑒</m:t>
                    </m:r>
                    <m:r>
                      <a:rPr lang="en-US" sz="1000" b="0" i="1">
                        <a:latin typeface="Cambria Math" panose="02040503050406030204" pitchFamily="18" charset="0"/>
                      </a:rPr>
                      <m:t> </m:t>
                    </m:r>
                    <m:r>
                      <a:rPr lang="en-US" sz="1000" b="0" i="1">
                        <a:latin typeface="Cambria Math" panose="02040503050406030204" pitchFamily="18" charset="0"/>
                      </a:rPr>
                      <m:t>𝑢𝑛𝑖𝑡</m:t>
                    </m:r>
                    <m:r>
                      <a:rPr lang="en-US" sz="1000" b="0" i="1">
                        <a:latin typeface="Cambria Math" panose="02040503050406030204" pitchFamily="18" charset="0"/>
                      </a:rPr>
                      <m:t> </m:t>
                    </m:r>
                    <m:r>
                      <a:rPr lang="en-US" sz="1000" b="0" i="1">
                        <a:latin typeface="Cambria Math" panose="02040503050406030204" pitchFamily="18" charset="0"/>
                      </a:rPr>
                      <m:t>𝑜𝑓</m:t>
                    </m:r>
                    <m:r>
                      <a:rPr lang="en-US" sz="1000" b="0" i="1">
                        <a:latin typeface="Cambria Math" panose="02040503050406030204" pitchFamily="18" charset="0"/>
                      </a:rPr>
                      <m:t> </m:t>
                    </m:r>
                    <m:r>
                      <a:rPr lang="en-US" sz="1000" b="0" i="1">
                        <a:latin typeface="Cambria Math" panose="02040503050406030204" pitchFamily="18" charset="0"/>
                      </a:rPr>
                      <m:t>𝑙𝑒𝑛𝑔𝑡h</m:t>
                    </m:r>
                  </m:oMath>
                </m:oMathPara>
              </a14:m>
              <a:endParaRPr lang="en-US" sz="1000"/>
            </a:p>
          </xdr:txBody>
        </xdr:sp>
      </mc:Choice>
      <mc:Fallback xmlns="">
        <xdr:sp macro="" textlink="">
          <xdr:nvSpPr>
            <xdr:cNvPr id="10" name="TextBox 9">
              <a:extLst>
                <a:ext uri="{FF2B5EF4-FFF2-40B4-BE49-F238E27FC236}">
                  <a16:creationId xmlns:a16="http://schemas.microsoft.com/office/drawing/2014/main" id="{66D25C6D-765F-48FB-A707-5F5BFC790DD5}"/>
                </a:ext>
              </a:extLst>
            </xdr:cNvPr>
            <xdr:cNvSpPr txBox="1"/>
          </xdr:nvSpPr>
          <xdr:spPr>
            <a:xfrm>
              <a:off x="516601" y="25170200"/>
              <a:ext cx="3480288" cy="18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𝐻_𝑓=ℎ𝑒𝑎𝑑 𝑙𝑜𝑠𝑠 𝑑𝑢𝑒 𝑡𝑜 𝑓𝑟𝑖𝑐𝑡𝑖𝑜𝑛 𝑡ℎ𝑎𝑡 ℎ𝑎𝑠 𝑡ℎ𝑒 𝑢𝑛𝑖𝑡 𝑜𝑓 𝑙𝑒𝑛𝑔𝑡ℎ</a:t>
              </a:r>
              <a:endParaRPr lang="en-US" sz="1000"/>
            </a:p>
          </xdr:txBody>
        </xdr:sp>
      </mc:Fallback>
    </mc:AlternateContent>
    <xdr:clientData/>
  </xdr:oneCellAnchor>
  <xdr:oneCellAnchor>
    <xdr:from>
      <xdr:col>2</xdr:col>
      <xdr:colOff>0</xdr:colOff>
      <xdr:row>242</xdr:row>
      <xdr:rowOff>36634</xdr:rowOff>
    </xdr:from>
    <xdr:ext cx="3480288" cy="17056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76329E8C-649D-4144-8F9B-4C248F145B56}"/>
                </a:ext>
              </a:extLst>
            </xdr:cNvPr>
            <xdr:cNvSpPr txBox="1"/>
          </xdr:nvSpPr>
          <xdr:spPr>
            <a:xfrm>
              <a:off x="508000" y="25373134"/>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000" b="0" i="1">
                        <a:latin typeface="Cambria Math" panose="02040503050406030204" pitchFamily="18" charset="0"/>
                      </a:rPr>
                      <m:t>𝑓</m:t>
                    </m:r>
                    <m:r>
                      <a:rPr lang="en-US" sz="1000" b="0" i="1">
                        <a:latin typeface="Cambria Math" panose="02040503050406030204" pitchFamily="18" charset="0"/>
                      </a:rPr>
                      <m:t>=</m:t>
                    </m:r>
                    <m:r>
                      <a:rPr lang="en-US" sz="1000" b="0" i="1">
                        <a:latin typeface="Cambria Math" panose="02040503050406030204" pitchFamily="18" charset="0"/>
                      </a:rPr>
                      <m:t>𝑓𝑟𝑖𝑐𝑡𝑖𝑜𝑛</m:t>
                    </m:r>
                    <m:r>
                      <a:rPr lang="en-US" sz="1000" b="0" i="1">
                        <a:latin typeface="Cambria Math" panose="02040503050406030204" pitchFamily="18" charset="0"/>
                      </a:rPr>
                      <m:t> </m:t>
                    </m:r>
                    <m:r>
                      <a:rPr lang="en-US" sz="1000" b="0" i="1">
                        <a:latin typeface="Cambria Math" panose="02040503050406030204" pitchFamily="18" charset="0"/>
                      </a:rPr>
                      <m:t>𝑓𝑎𝑐𝑡𝑜𝑟</m:t>
                    </m:r>
                    <m:r>
                      <a:rPr lang="en-US" sz="1000" b="0" i="1">
                        <a:latin typeface="Cambria Math" panose="02040503050406030204" pitchFamily="18" charset="0"/>
                      </a:rPr>
                      <m:t>, </m:t>
                    </m:r>
                    <m:r>
                      <a:rPr lang="en-US" sz="1000" b="0" i="1">
                        <a:latin typeface="Cambria Math" panose="02040503050406030204" pitchFamily="18" charset="0"/>
                      </a:rPr>
                      <m:t>𝑢𝑛𝑖𝑡𝑙𝑒𝑠𝑠</m:t>
                    </m:r>
                  </m:oMath>
                </m:oMathPara>
              </a14:m>
              <a:endParaRPr lang="en-US" sz="1000"/>
            </a:p>
          </xdr:txBody>
        </xdr:sp>
      </mc:Choice>
      <mc:Fallback xmlns="">
        <xdr:sp macro="" textlink="">
          <xdr:nvSpPr>
            <xdr:cNvPr id="11" name="TextBox 10">
              <a:extLst>
                <a:ext uri="{FF2B5EF4-FFF2-40B4-BE49-F238E27FC236}">
                  <a16:creationId xmlns:a16="http://schemas.microsoft.com/office/drawing/2014/main" id="{76329E8C-649D-4144-8F9B-4C248F145B56}"/>
                </a:ext>
              </a:extLst>
            </xdr:cNvPr>
            <xdr:cNvSpPr txBox="1"/>
          </xdr:nvSpPr>
          <xdr:spPr>
            <a:xfrm>
              <a:off x="508000" y="25373134"/>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𝑓=𝑓𝑟𝑖𝑐𝑡𝑖𝑜𝑛 𝑓𝑎𝑐𝑡𝑜𝑟, 𝑢𝑛𝑖𝑡𝑙𝑒𝑠𝑠</a:t>
              </a:r>
              <a:endParaRPr lang="en-US" sz="1000"/>
            </a:p>
          </xdr:txBody>
        </xdr:sp>
      </mc:Fallback>
    </mc:AlternateContent>
    <xdr:clientData/>
  </xdr:oneCellAnchor>
  <xdr:oneCellAnchor>
    <xdr:from>
      <xdr:col>2</xdr:col>
      <xdr:colOff>0</xdr:colOff>
      <xdr:row>243</xdr:row>
      <xdr:rowOff>21981</xdr:rowOff>
    </xdr:from>
    <xdr:ext cx="3480288" cy="17056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A4D488C1-1046-45C5-8D10-7EF46031B480}"/>
                </a:ext>
              </a:extLst>
            </xdr:cNvPr>
            <xdr:cNvSpPr txBox="1"/>
          </xdr:nvSpPr>
          <xdr:spPr>
            <a:xfrm>
              <a:off x="508000" y="25542631"/>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000" b="0" i="0">
                        <a:latin typeface="Cambria Math" panose="02040503050406030204" pitchFamily="18" charset="0"/>
                      </a:rPr>
                      <m:t>L</m:t>
                    </m:r>
                    <m:r>
                      <a:rPr lang="en-US" sz="1000" b="0" i="1">
                        <a:latin typeface="Cambria Math" panose="02040503050406030204" pitchFamily="18" charset="0"/>
                      </a:rPr>
                      <m:t>=</m:t>
                    </m:r>
                    <m:r>
                      <a:rPr lang="en-US" sz="1000" b="0" i="1">
                        <a:latin typeface="Cambria Math" panose="02040503050406030204" pitchFamily="18" charset="0"/>
                      </a:rPr>
                      <m:t>𝑙𝑒𝑛𝑔𝑡h</m:t>
                    </m:r>
                    <m:r>
                      <a:rPr lang="en-US" sz="1000" b="0" i="1">
                        <a:latin typeface="Cambria Math" panose="02040503050406030204" pitchFamily="18" charset="0"/>
                      </a:rPr>
                      <m:t> </m:t>
                    </m:r>
                    <m:r>
                      <a:rPr lang="en-US" sz="1000" b="0" i="1">
                        <a:latin typeface="Cambria Math" panose="02040503050406030204" pitchFamily="18" charset="0"/>
                      </a:rPr>
                      <m:t>𝑜𝑓</m:t>
                    </m:r>
                    <m:r>
                      <a:rPr lang="en-US" sz="1000" b="0" i="1">
                        <a:latin typeface="Cambria Math" panose="02040503050406030204" pitchFamily="18" charset="0"/>
                      </a:rPr>
                      <m:t> </m:t>
                    </m:r>
                    <m:r>
                      <a:rPr lang="en-US" sz="1000" b="0" i="1">
                        <a:latin typeface="Cambria Math" panose="02040503050406030204" pitchFamily="18" charset="0"/>
                      </a:rPr>
                      <m:t>𝑡h𝑒</m:t>
                    </m:r>
                    <m:r>
                      <a:rPr lang="en-US" sz="1000" b="0" i="1">
                        <a:latin typeface="Cambria Math" panose="02040503050406030204" pitchFamily="18" charset="0"/>
                      </a:rPr>
                      <m:t> </m:t>
                    </m:r>
                    <m:r>
                      <a:rPr lang="en-US" sz="1000" b="0" i="1">
                        <a:latin typeface="Cambria Math" panose="02040503050406030204" pitchFamily="18" charset="0"/>
                      </a:rPr>
                      <m:t>𝑝𝑖𝑝𝑒</m:t>
                    </m:r>
                  </m:oMath>
                </m:oMathPara>
              </a14:m>
              <a:endParaRPr lang="en-US" sz="1000"/>
            </a:p>
          </xdr:txBody>
        </xdr:sp>
      </mc:Choice>
      <mc:Fallback xmlns="">
        <xdr:sp macro="" textlink="">
          <xdr:nvSpPr>
            <xdr:cNvPr id="12" name="TextBox 11">
              <a:extLst>
                <a:ext uri="{FF2B5EF4-FFF2-40B4-BE49-F238E27FC236}">
                  <a16:creationId xmlns:a16="http://schemas.microsoft.com/office/drawing/2014/main" id="{A4D488C1-1046-45C5-8D10-7EF46031B480}"/>
                </a:ext>
              </a:extLst>
            </xdr:cNvPr>
            <xdr:cNvSpPr txBox="1"/>
          </xdr:nvSpPr>
          <xdr:spPr>
            <a:xfrm>
              <a:off x="508000" y="25542631"/>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L=𝑙𝑒𝑛𝑔𝑡ℎ 𝑜𝑓 𝑡ℎ𝑒 𝑝𝑖𝑝𝑒</a:t>
              </a:r>
              <a:endParaRPr lang="en-US" sz="1000"/>
            </a:p>
          </xdr:txBody>
        </xdr:sp>
      </mc:Fallback>
    </mc:AlternateContent>
    <xdr:clientData/>
  </xdr:oneCellAnchor>
  <xdr:oneCellAnchor>
    <xdr:from>
      <xdr:col>1</xdr:col>
      <xdr:colOff>311883</xdr:colOff>
      <xdr:row>244</xdr:row>
      <xdr:rowOff>2197</xdr:rowOff>
    </xdr:from>
    <xdr:ext cx="3480288" cy="17056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CD00B434-B5DB-4252-92F6-DA736A12E940}"/>
                </a:ext>
              </a:extLst>
            </xdr:cNvPr>
            <xdr:cNvSpPr txBox="1"/>
          </xdr:nvSpPr>
          <xdr:spPr>
            <a:xfrm>
              <a:off x="496033" y="25706997"/>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000" b="0" i="0">
                        <a:latin typeface="Cambria Math" panose="02040503050406030204" pitchFamily="18" charset="0"/>
                      </a:rPr>
                      <m:t>D</m:t>
                    </m:r>
                    <m:r>
                      <a:rPr lang="en-US" sz="1000" b="0" i="1">
                        <a:latin typeface="Cambria Math" panose="02040503050406030204" pitchFamily="18" charset="0"/>
                      </a:rPr>
                      <m:t>=</m:t>
                    </m:r>
                    <m:r>
                      <a:rPr lang="en-US" sz="1000" b="0" i="1">
                        <a:latin typeface="Cambria Math" panose="02040503050406030204" pitchFamily="18" charset="0"/>
                      </a:rPr>
                      <m:t>𝑖𝑛𝑡𝑒𝑟𝑛𝑎𝑙</m:t>
                    </m:r>
                    <m:r>
                      <a:rPr lang="en-US" sz="1000" b="0" i="1">
                        <a:latin typeface="Cambria Math" panose="02040503050406030204" pitchFamily="18" charset="0"/>
                      </a:rPr>
                      <m:t> </m:t>
                    </m:r>
                    <m:r>
                      <a:rPr lang="en-US" sz="1000" b="0" i="1">
                        <a:latin typeface="Cambria Math" panose="02040503050406030204" pitchFamily="18" charset="0"/>
                      </a:rPr>
                      <m:t>𝑑𝑖𝑎𝑚𝑒𝑡𝑒𝑟</m:t>
                    </m:r>
                  </m:oMath>
                </m:oMathPara>
              </a14:m>
              <a:endParaRPr lang="en-US" sz="1000"/>
            </a:p>
          </xdr:txBody>
        </xdr:sp>
      </mc:Choice>
      <mc:Fallback xmlns="">
        <xdr:sp macro="" textlink="">
          <xdr:nvSpPr>
            <xdr:cNvPr id="13" name="TextBox 12">
              <a:extLst>
                <a:ext uri="{FF2B5EF4-FFF2-40B4-BE49-F238E27FC236}">
                  <a16:creationId xmlns:a16="http://schemas.microsoft.com/office/drawing/2014/main" id="{CD00B434-B5DB-4252-92F6-DA736A12E940}"/>
                </a:ext>
              </a:extLst>
            </xdr:cNvPr>
            <xdr:cNvSpPr txBox="1"/>
          </xdr:nvSpPr>
          <xdr:spPr>
            <a:xfrm>
              <a:off x="496033" y="25706997"/>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D=𝑖𝑛𝑡𝑒𝑟𝑛𝑎𝑙 𝑑𝑖𝑎𝑚𝑒𝑡𝑒𝑟</a:t>
              </a:r>
              <a:endParaRPr lang="en-US" sz="1000"/>
            </a:p>
          </xdr:txBody>
        </xdr:sp>
      </mc:Fallback>
    </mc:AlternateContent>
    <xdr:clientData/>
  </xdr:oneCellAnchor>
  <xdr:oneCellAnchor>
    <xdr:from>
      <xdr:col>1</xdr:col>
      <xdr:colOff>315058</xdr:colOff>
      <xdr:row>245</xdr:row>
      <xdr:rowOff>955</xdr:rowOff>
    </xdr:from>
    <xdr:ext cx="3480288" cy="17056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613966BB-B13D-4A33-90C8-41C7A2E3716E}"/>
                </a:ext>
              </a:extLst>
            </xdr:cNvPr>
            <xdr:cNvSpPr txBox="1"/>
          </xdr:nvSpPr>
          <xdr:spPr>
            <a:xfrm>
              <a:off x="499208" y="25889905"/>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000" b="0" i="0">
                        <a:latin typeface="Cambria Math" panose="02040503050406030204" pitchFamily="18" charset="0"/>
                      </a:rPr>
                      <m:t>V</m:t>
                    </m:r>
                    <m:r>
                      <a:rPr lang="en-US" sz="1000" b="0" i="1">
                        <a:latin typeface="Cambria Math" panose="02040503050406030204" pitchFamily="18" charset="0"/>
                      </a:rPr>
                      <m:t>=</m:t>
                    </m:r>
                    <m:r>
                      <a:rPr lang="en-US" sz="1000" b="0" i="1">
                        <a:latin typeface="Cambria Math" panose="02040503050406030204" pitchFamily="18" charset="0"/>
                      </a:rPr>
                      <m:t>𝑎𝑣𝑒𝑟𝑎𝑔𝑒</m:t>
                    </m:r>
                    <m:r>
                      <a:rPr lang="en-US" sz="1000" b="0" i="1">
                        <a:latin typeface="Cambria Math" panose="02040503050406030204" pitchFamily="18" charset="0"/>
                      </a:rPr>
                      <m:t> </m:t>
                    </m:r>
                    <m:r>
                      <a:rPr lang="en-US" sz="1000" b="0" i="1">
                        <a:latin typeface="Cambria Math" panose="02040503050406030204" pitchFamily="18" charset="0"/>
                      </a:rPr>
                      <m:t>𝑣𝑒𝑙𝑜𝑐𝑖𝑡𝑦</m:t>
                    </m:r>
                  </m:oMath>
                </m:oMathPara>
              </a14:m>
              <a:endParaRPr lang="en-US" sz="1000"/>
            </a:p>
          </xdr:txBody>
        </xdr:sp>
      </mc:Choice>
      <mc:Fallback xmlns="">
        <xdr:sp macro="" textlink="">
          <xdr:nvSpPr>
            <xdr:cNvPr id="14" name="TextBox 13">
              <a:extLst>
                <a:ext uri="{FF2B5EF4-FFF2-40B4-BE49-F238E27FC236}">
                  <a16:creationId xmlns:a16="http://schemas.microsoft.com/office/drawing/2014/main" id="{613966BB-B13D-4A33-90C8-41C7A2E3716E}"/>
                </a:ext>
              </a:extLst>
            </xdr:cNvPr>
            <xdr:cNvSpPr txBox="1"/>
          </xdr:nvSpPr>
          <xdr:spPr>
            <a:xfrm>
              <a:off x="499208" y="25889905"/>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V=𝑎𝑣𝑒𝑟𝑎𝑔𝑒 𝑣𝑒𝑙𝑜𝑐𝑖𝑡𝑦</a:t>
              </a:r>
              <a:endParaRPr lang="en-US" sz="1000"/>
            </a:p>
          </xdr:txBody>
        </xdr:sp>
      </mc:Fallback>
    </mc:AlternateContent>
    <xdr:clientData/>
  </xdr:oneCellAnchor>
  <xdr:oneCellAnchor>
    <xdr:from>
      <xdr:col>2</xdr:col>
      <xdr:colOff>0</xdr:colOff>
      <xdr:row>245</xdr:row>
      <xdr:rowOff>190501</xdr:rowOff>
    </xdr:from>
    <xdr:ext cx="3480288" cy="17056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76A9BC1B-E0F3-47D7-8C5E-6D0BC09DF004}"/>
                </a:ext>
              </a:extLst>
            </xdr:cNvPr>
            <xdr:cNvSpPr txBox="1"/>
          </xdr:nvSpPr>
          <xdr:spPr>
            <a:xfrm>
              <a:off x="508000" y="26073101"/>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000" b="0" i="0">
                        <a:latin typeface="Cambria Math" panose="02040503050406030204" pitchFamily="18" charset="0"/>
                      </a:rPr>
                      <m:t>g</m:t>
                    </m:r>
                    <m:r>
                      <a:rPr lang="en-US" sz="1000" b="0" i="1">
                        <a:latin typeface="Cambria Math" panose="02040503050406030204" pitchFamily="18" charset="0"/>
                      </a:rPr>
                      <m:t>=</m:t>
                    </m:r>
                    <m:r>
                      <a:rPr lang="en-US" sz="1000" b="0" i="1">
                        <a:latin typeface="Cambria Math" panose="02040503050406030204" pitchFamily="18" charset="0"/>
                      </a:rPr>
                      <m:t>𝑔𝑟𝑎𝑣𝑖𝑡𝑎𝑡𝑖𝑜𝑛𝑎𝑙</m:t>
                    </m:r>
                    <m:r>
                      <a:rPr lang="en-US" sz="1000" b="0" i="1">
                        <a:latin typeface="Cambria Math" panose="02040503050406030204" pitchFamily="18" charset="0"/>
                      </a:rPr>
                      <m:t> </m:t>
                    </m:r>
                    <m:r>
                      <a:rPr lang="en-US" sz="1000" b="0" i="1">
                        <a:latin typeface="Cambria Math" panose="02040503050406030204" pitchFamily="18" charset="0"/>
                      </a:rPr>
                      <m:t>𝑎𝑐𝑐𝑒𝑙𝑒𝑟𝑎𝑡𝑖𝑜𝑛</m:t>
                    </m:r>
                  </m:oMath>
                </m:oMathPara>
              </a14:m>
              <a:endParaRPr lang="en-US" sz="1000"/>
            </a:p>
          </xdr:txBody>
        </xdr:sp>
      </mc:Choice>
      <mc:Fallback xmlns="">
        <xdr:sp macro="" textlink="">
          <xdr:nvSpPr>
            <xdr:cNvPr id="15" name="TextBox 14">
              <a:extLst>
                <a:ext uri="{FF2B5EF4-FFF2-40B4-BE49-F238E27FC236}">
                  <a16:creationId xmlns:a16="http://schemas.microsoft.com/office/drawing/2014/main" id="{76A9BC1B-E0F3-47D7-8C5E-6D0BC09DF004}"/>
                </a:ext>
              </a:extLst>
            </xdr:cNvPr>
            <xdr:cNvSpPr txBox="1"/>
          </xdr:nvSpPr>
          <xdr:spPr>
            <a:xfrm>
              <a:off x="508000" y="26073101"/>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g=𝑔𝑟𝑎𝑣𝑖𝑡𝑎𝑡𝑖𝑜𝑛𝑎𝑙 𝑎𝑐𝑐𝑒𝑙𝑒𝑟𝑎𝑡𝑖𝑜𝑛</a:t>
              </a:r>
              <a:endParaRPr lang="en-US" sz="1000"/>
            </a:p>
          </xdr:txBody>
        </xdr:sp>
      </mc:Fallback>
    </mc:AlternateContent>
    <xdr:clientData/>
  </xdr:oneCellAnchor>
  <xdr:oneCellAnchor>
    <xdr:from>
      <xdr:col>2</xdr:col>
      <xdr:colOff>1238494</xdr:colOff>
      <xdr:row>256</xdr:row>
      <xdr:rowOff>132617</xdr:rowOff>
    </xdr:from>
    <xdr:ext cx="606383" cy="316882"/>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CDFB7B6-F5C3-4B4E-B5AE-CB61040CFBC0}"/>
                </a:ext>
              </a:extLst>
            </xdr:cNvPr>
            <xdr:cNvSpPr txBox="1"/>
          </xdr:nvSpPr>
          <xdr:spPr>
            <a:xfrm>
              <a:off x="1746494" y="28047217"/>
              <a:ext cx="606383"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𝑅𝑒</m:t>
                    </m:r>
                    <m:r>
                      <a:rPr lang="en-US" sz="1100" b="0" i="1">
                        <a:latin typeface="Cambria Math" panose="02040503050406030204" pitchFamily="18" charset="0"/>
                      </a:rPr>
                      <m:t>= </m:t>
                    </m:r>
                    <m:f>
                      <m:fPr>
                        <m:ctrlPr>
                          <a:rPr lang="en-US" sz="1100" b="0" i="1">
                            <a:latin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𝑉𝐷</m:t>
                        </m:r>
                      </m:num>
                      <m:den>
                        <m:r>
                          <a:rPr lang="en-US" sz="1100" b="0" i="1">
                            <a:latin typeface="Cambria Math" panose="02040503050406030204" pitchFamily="18" charset="0"/>
                            <a:ea typeface="Cambria Math" panose="02040503050406030204" pitchFamily="18" charset="0"/>
                          </a:rPr>
                          <m:t>𝜐</m:t>
                        </m:r>
                      </m:den>
                    </m:f>
                  </m:oMath>
                </m:oMathPara>
              </a14:m>
              <a:endParaRPr lang="en-US" sz="1100"/>
            </a:p>
          </xdr:txBody>
        </xdr:sp>
      </mc:Choice>
      <mc:Fallback xmlns="">
        <xdr:sp macro="" textlink="">
          <xdr:nvSpPr>
            <xdr:cNvPr id="16" name="TextBox 15">
              <a:extLst>
                <a:ext uri="{FF2B5EF4-FFF2-40B4-BE49-F238E27FC236}">
                  <a16:creationId xmlns:a16="http://schemas.microsoft.com/office/drawing/2014/main" id="{8CDFB7B6-F5C3-4B4E-B5AE-CB61040CFBC0}"/>
                </a:ext>
              </a:extLst>
            </xdr:cNvPr>
            <xdr:cNvSpPr txBox="1"/>
          </xdr:nvSpPr>
          <xdr:spPr>
            <a:xfrm>
              <a:off x="1746494" y="28047217"/>
              <a:ext cx="606383"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𝑅𝑒= </a:t>
              </a:r>
              <a:r>
                <a:rPr lang="en-US" sz="1100" b="0" i="0">
                  <a:latin typeface="Cambria Math" panose="02040503050406030204" pitchFamily="18" charset="0"/>
                  <a:ea typeface="Cambria Math" panose="02040503050406030204" pitchFamily="18" charset="0"/>
                </a:rPr>
                <a:t> 𝑉𝐷/𝜐</a:t>
              </a:r>
              <a:endParaRPr lang="en-US" sz="1100"/>
            </a:p>
          </xdr:txBody>
        </xdr:sp>
      </mc:Fallback>
    </mc:AlternateContent>
    <xdr:clientData/>
  </xdr:oneCellAnchor>
  <xdr:oneCellAnchor>
    <xdr:from>
      <xdr:col>2</xdr:col>
      <xdr:colOff>45914</xdr:colOff>
      <xdr:row>261</xdr:row>
      <xdr:rowOff>36633</xdr:rowOff>
    </xdr:from>
    <xdr:ext cx="1602746" cy="187615"/>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7D1B75AE-7966-4776-A068-1769336E0732}"/>
                </a:ext>
              </a:extLst>
            </xdr:cNvPr>
            <xdr:cNvSpPr txBox="1"/>
          </xdr:nvSpPr>
          <xdr:spPr>
            <a:xfrm>
              <a:off x="553914" y="28871983"/>
              <a:ext cx="1602746"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𝜈</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𝑘𝑖𝑛𝑒𝑚𝑎𝑡𝑖𝑐</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𝑣𝑖𝑠𝑐𝑜𝑠𝑖𝑡𝑦</m:t>
                    </m:r>
                    <m:r>
                      <a:rPr lang="en-US" sz="1100" b="0" i="1">
                        <a:latin typeface="Cambria Math" panose="02040503050406030204" pitchFamily="18" charset="0"/>
                        <a:ea typeface="Cambria Math" panose="02040503050406030204" pitchFamily="18" charset="0"/>
                      </a:rPr>
                      <m:t> </m:t>
                    </m:r>
                  </m:oMath>
                </m:oMathPara>
              </a14:m>
              <a:endParaRPr lang="en-US" sz="1100"/>
            </a:p>
          </xdr:txBody>
        </xdr:sp>
      </mc:Choice>
      <mc:Fallback xmlns="">
        <xdr:sp macro="" textlink="">
          <xdr:nvSpPr>
            <xdr:cNvPr id="17" name="TextBox 16">
              <a:extLst>
                <a:ext uri="{FF2B5EF4-FFF2-40B4-BE49-F238E27FC236}">
                  <a16:creationId xmlns:a16="http://schemas.microsoft.com/office/drawing/2014/main" id="{7D1B75AE-7966-4776-A068-1769336E0732}"/>
                </a:ext>
              </a:extLst>
            </xdr:cNvPr>
            <xdr:cNvSpPr txBox="1"/>
          </xdr:nvSpPr>
          <xdr:spPr>
            <a:xfrm>
              <a:off x="553914" y="28871983"/>
              <a:ext cx="1602746"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𝜈=𝑘𝑖𝑛𝑒𝑚𝑎𝑡𝑖𝑐 𝑣𝑖𝑠𝑐𝑜𝑠𝑖𝑡𝑦 </a:t>
              </a:r>
              <a:endParaRPr lang="en-US" sz="1100"/>
            </a:p>
          </xdr:txBody>
        </xdr:sp>
      </mc:Fallback>
    </mc:AlternateContent>
    <xdr:clientData/>
  </xdr:oneCellAnchor>
  <xdr:oneCellAnchor>
    <xdr:from>
      <xdr:col>2</xdr:col>
      <xdr:colOff>1267802</xdr:colOff>
      <xdr:row>258</xdr:row>
      <xdr:rowOff>172915</xdr:rowOff>
    </xdr:from>
    <xdr:ext cx="468397" cy="381000"/>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D2F81E8-4000-4919-AA8F-AC433CF7C076}"/>
                </a:ext>
              </a:extLst>
            </xdr:cNvPr>
            <xdr:cNvSpPr txBox="1"/>
          </xdr:nvSpPr>
          <xdr:spPr>
            <a:xfrm>
              <a:off x="1775802" y="28455815"/>
              <a:ext cx="468397"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 </m:t>
                    </m:r>
                    <m:f>
                      <m:fPr>
                        <m:ctrlPr>
                          <a:rPr lang="en-US" sz="1100" b="0" i="1">
                            <a:latin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𝜀</m:t>
                        </m:r>
                      </m:num>
                      <m:den>
                        <m:r>
                          <a:rPr lang="en-US" sz="1100" b="0" i="1">
                            <a:latin typeface="Cambria Math" panose="02040503050406030204" pitchFamily="18" charset="0"/>
                          </a:rPr>
                          <m:t>𝐷</m:t>
                        </m:r>
                      </m:den>
                    </m:f>
                  </m:oMath>
                </m:oMathPara>
              </a14:m>
              <a:endParaRPr lang="en-US" sz="1100"/>
            </a:p>
          </xdr:txBody>
        </xdr:sp>
      </mc:Choice>
      <mc:Fallback xmlns="">
        <xdr:sp macro="" textlink="">
          <xdr:nvSpPr>
            <xdr:cNvPr id="18" name="TextBox 17">
              <a:extLst>
                <a:ext uri="{FF2B5EF4-FFF2-40B4-BE49-F238E27FC236}">
                  <a16:creationId xmlns:a16="http://schemas.microsoft.com/office/drawing/2014/main" id="{7D2F81E8-4000-4919-AA8F-AC433CF7C076}"/>
                </a:ext>
              </a:extLst>
            </xdr:cNvPr>
            <xdr:cNvSpPr txBox="1"/>
          </xdr:nvSpPr>
          <xdr:spPr>
            <a:xfrm>
              <a:off x="1775802" y="28455815"/>
              <a:ext cx="468397"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 </a:t>
              </a:r>
              <a:r>
                <a:rPr lang="en-US" sz="1100" b="0" i="0">
                  <a:latin typeface="Cambria Math" panose="02040503050406030204" pitchFamily="18" charset="0"/>
                  <a:ea typeface="Cambria Math" panose="02040503050406030204" pitchFamily="18" charset="0"/>
                </a:rPr>
                <a:t> 𝜀/</a:t>
              </a:r>
              <a:r>
                <a:rPr lang="en-US" sz="1100" b="0" i="0">
                  <a:latin typeface="Cambria Math" panose="02040503050406030204" pitchFamily="18" charset="0"/>
                </a:rPr>
                <a:t>𝐷</a:t>
              </a:r>
              <a:endParaRPr lang="en-US" sz="1100"/>
            </a:p>
          </xdr:txBody>
        </xdr:sp>
      </mc:Fallback>
    </mc:AlternateContent>
    <xdr:clientData/>
  </xdr:oneCellAnchor>
  <xdr:oneCellAnchor>
    <xdr:from>
      <xdr:col>2</xdr:col>
      <xdr:colOff>50312</xdr:colOff>
      <xdr:row>262</xdr:row>
      <xdr:rowOff>69118</xdr:rowOff>
    </xdr:from>
    <xdr:ext cx="962828" cy="187615"/>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9951E995-9747-4F02-B80A-2C52CE8D9463}"/>
                </a:ext>
              </a:extLst>
            </xdr:cNvPr>
            <xdr:cNvSpPr txBox="1"/>
          </xdr:nvSpPr>
          <xdr:spPr>
            <a:xfrm>
              <a:off x="558312" y="29088618"/>
              <a:ext cx="962828"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𝜀</m:t>
                    </m:r>
                    <m:r>
                      <a:rPr lang="en-US" sz="1100" b="0" i="1">
                        <a:latin typeface="Cambria Math" panose="02040503050406030204" pitchFamily="18" charset="0"/>
                      </a:rPr>
                      <m:t>=</m:t>
                    </m:r>
                    <m:r>
                      <a:rPr lang="en-US" sz="1100" b="0" i="1">
                        <a:latin typeface="Cambria Math" panose="02040503050406030204" pitchFamily="18" charset="0"/>
                      </a:rPr>
                      <m:t>𝑟𝑜𝑢𝑔h𝑛𝑒𝑠𝑠</m:t>
                    </m:r>
                  </m:oMath>
                </m:oMathPara>
              </a14:m>
              <a:endParaRPr lang="en-US" sz="1100"/>
            </a:p>
          </xdr:txBody>
        </xdr:sp>
      </mc:Choice>
      <mc:Fallback xmlns="">
        <xdr:sp macro="" textlink="">
          <xdr:nvSpPr>
            <xdr:cNvPr id="19" name="TextBox 18">
              <a:extLst>
                <a:ext uri="{FF2B5EF4-FFF2-40B4-BE49-F238E27FC236}">
                  <a16:creationId xmlns:a16="http://schemas.microsoft.com/office/drawing/2014/main" id="{9951E995-9747-4F02-B80A-2C52CE8D9463}"/>
                </a:ext>
              </a:extLst>
            </xdr:cNvPr>
            <xdr:cNvSpPr txBox="1"/>
          </xdr:nvSpPr>
          <xdr:spPr>
            <a:xfrm>
              <a:off x="558312" y="29088618"/>
              <a:ext cx="962828"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𝜀</a:t>
              </a:r>
              <a:r>
                <a:rPr lang="en-US" sz="1100" b="0" i="0">
                  <a:latin typeface="Cambria Math" panose="02040503050406030204" pitchFamily="18" charset="0"/>
                </a:rPr>
                <a:t>=𝑟𝑜𝑢𝑔ℎ𝑛𝑒𝑠𝑠</a:t>
              </a:r>
              <a:endParaRPr lang="en-US" sz="1100"/>
            </a:p>
          </xdr:txBody>
        </xdr:sp>
      </mc:Fallback>
    </mc:AlternateContent>
    <xdr:clientData/>
  </xdr:oneCellAnchor>
  <xdr:oneCellAnchor>
    <xdr:from>
      <xdr:col>3</xdr:col>
      <xdr:colOff>145229</xdr:colOff>
      <xdr:row>265</xdr:row>
      <xdr:rowOff>161639</xdr:rowOff>
    </xdr:from>
    <xdr:ext cx="1067408" cy="355803"/>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F0D6D0F5-4D5F-4D5D-A3F2-231478B94C4D}"/>
                </a:ext>
              </a:extLst>
            </xdr:cNvPr>
            <xdr:cNvSpPr txBox="1"/>
          </xdr:nvSpPr>
          <xdr:spPr>
            <a:xfrm>
              <a:off x="3600175" y="12424650"/>
              <a:ext cx="1067408" cy="35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𝑃</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𝑔</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m:t>
                            </m:r>
                          </m:e>
                          <m:sub>
                            <m:r>
                              <a:rPr lang="en-US" sz="1100" b="0" i="1">
                                <a:latin typeface="Cambria Math" panose="02040503050406030204" pitchFamily="18" charset="0"/>
                                <a:ea typeface="Cambria Math" panose="02040503050406030204" pitchFamily="18" charset="0"/>
                              </a:rPr>
                              <m:t>𝑓</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m:t>
                            </m:r>
                          </m:e>
                          <m:sub>
                            <m:r>
                              <a:rPr lang="en-US" sz="1100" b="0" i="1">
                                <a:latin typeface="Cambria Math" panose="02040503050406030204" pitchFamily="18" charset="0"/>
                                <a:ea typeface="Cambria Math" panose="02040503050406030204" pitchFamily="18" charset="0"/>
                              </a:rPr>
                              <m:t>𝑚</m:t>
                            </m:r>
                          </m:sub>
                        </m:sSub>
                        <m:r>
                          <a:rPr lang="en-US" sz="1100" b="0" i="1">
                            <a:latin typeface="Cambria Math" panose="02040503050406030204" pitchFamily="18" charset="0"/>
                            <a:ea typeface="Cambria Math" panose="02040503050406030204" pitchFamily="18" charset="0"/>
                          </a:rPr>
                          <m:t>)</m:t>
                        </m:r>
                      </m:num>
                      <m:den>
                        <m:r>
                          <a:rPr lang="en-US" sz="1100" b="0" i="1">
                            <a:latin typeface="Cambria Math" panose="02040503050406030204" pitchFamily="18" charset="0"/>
                            <a:ea typeface="Cambria Math" panose="02040503050406030204" pitchFamily="18" charset="0"/>
                          </a:rPr>
                          <m:t>𝜂</m:t>
                        </m:r>
                      </m:den>
                    </m:f>
                  </m:oMath>
                </m:oMathPara>
              </a14:m>
              <a:endParaRPr lang="en-US" sz="1100"/>
            </a:p>
          </xdr:txBody>
        </xdr:sp>
      </mc:Choice>
      <mc:Fallback xmlns="">
        <xdr:sp macro="" textlink="">
          <xdr:nvSpPr>
            <xdr:cNvPr id="20" name="TextBox 19">
              <a:extLst>
                <a:ext uri="{FF2B5EF4-FFF2-40B4-BE49-F238E27FC236}">
                  <a16:creationId xmlns:a16="http://schemas.microsoft.com/office/drawing/2014/main" id="{F0D6D0F5-4D5F-4D5D-A3F2-231478B94C4D}"/>
                </a:ext>
              </a:extLst>
            </xdr:cNvPr>
            <xdr:cNvSpPr txBox="1"/>
          </xdr:nvSpPr>
          <xdr:spPr>
            <a:xfrm>
              <a:off x="3600175" y="12424650"/>
              <a:ext cx="1067408" cy="35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𝑃=(</a:t>
              </a:r>
              <a:r>
                <a:rPr lang="en-US" sz="1100" b="0" i="0">
                  <a:latin typeface="Cambria Math" panose="02040503050406030204" pitchFamily="18" charset="0"/>
                  <a:ea typeface="Cambria Math" panose="02040503050406030204" pitchFamily="18" charset="0"/>
                </a:rPr>
                <a:t>𝜌𝑔〖(𝐻〗_𝑓+𝐻_𝑚))/𝜂</a:t>
              </a:r>
              <a:endParaRPr lang="en-US" sz="1100"/>
            </a:p>
          </xdr:txBody>
        </xdr:sp>
      </mc:Fallback>
    </mc:AlternateContent>
    <xdr:clientData/>
  </xdr:oneCellAnchor>
  <xdr:oneCellAnchor>
    <xdr:from>
      <xdr:col>2</xdr:col>
      <xdr:colOff>106729</xdr:colOff>
      <xdr:row>267</xdr:row>
      <xdr:rowOff>142387</xdr:rowOff>
    </xdr:from>
    <xdr:ext cx="1089914" cy="187615"/>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C0583ED-1F39-43A5-8E22-090599FF010A}"/>
                </a:ext>
              </a:extLst>
            </xdr:cNvPr>
            <xdr:cNvSpPr txBox="1"/>
          </xdr:nvSpPr>
          <xdr:spPr>
            <a:xfrm>
              <a:off x="614729" y="30082637"/>
              <a:ext cx="1089914"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P</m:t>
                    </m:r>
                    <m:r>
                      <a:rPr lang="en-US" sz="1100" b="0" i="1">
                        <a:latin typeface="Cambria Math" panose="02040503050406030204" pitchFamily="18" charset="0"/>
                      </a:rPr>
                      <m:t>=</m:t>
                    </m:r>
                    <m:r>
                      <a:rPr lang="en-US" sz="1100" b="0" i="1">
                        <a:latin typeface="Cambria Math" panose="02040503050406030204" pitchFamily="18" charset="0"/>
                      </a:rPr>
                      <m:t>𝑝𝑢𝑚𝑝</m:t>
                    </m:r>
                    <m:r>
                      <a:rPr lang="en-US" sz="1100" b="0" i="1">
                        <a:latin typeface="Cambria Math" panose="02040503050406030204" pitchFamily="18" charset="0"/>
                      </a:rPr>
                      <m:t> </m:t>
                    </m:r>
                    <m:r>
                      <a:rPr lang="en-US" sz="1100" b="0" i="1">
                        <a:latin typeface="Cambria Math" panose="02040503050406030204" pitchFamily="18" charset="0"/>
                      </a:rPr>
                      <m:t>𝑝𝑜𝑤𝑒𝑟</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BC0583ED-1F39-43A5-8E22-090599FF010A}"/>
                </a:ext>
              </a:extLst>
            </xdr:cNvPr>
            <xdr:cNvSpPr txBox="1"/>
          </xdr:nvSpPr>
          <xdr:spPr>
            <a:xfrm>
              <a:off x="614729" y="30082637"/>
              <a:ext cx="1089914"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P=𝑝𝑢𝑚𝑝 𝑝𝑜𝑤𝑒𝑟</a:t>
              </a:r>
              <a:endParaRPr lang="en-US" sz="1100"/>
            </a:p>
          </xdr:txBody>
        </xdr:sp>
      </mc:Fallback>
    </mc:AlternateContent>
    <xdr:clientData/>
  </xdr:oneCellAnchor>
  <xdr:oneCellAnchor>
    <xdr:from>
      <xdr:col>2</xdr:col>
      <xdr:colOff>83771</xdr:colOff>
      <xdr:row>270</xdr:row>
      <xdr:rowOff>10502</xdr:rowOff>
    </xdr:from>
    <xdr:ext cx="1364861" cy="187615"/>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DC8841A-A0AA-44F7-8639-5599B6BE5E0B}"/>
                </a:ext>
              </a:extLst>
            </xdr:cNvPr>
            <xdr:cNvSpPr txBox="1"/>
          </xdr:nvSpPr>
          <xdr:spPr>
            <a:xfrm>
              <a:off x="591771" y="30503202"/>
              <a:ext cx="1364861"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l-GR" sz="1100" b="0" i="1">
                        <a:latin typeface="Cambria Math" panose="02040503050406030204" pitchFamily="18" charset="0"/>
                        <a:ea typeface="Cambria Math" panose="02040503050406030204" pitchFamily="18" charset="0"/>
                      </a:rPr>
                      <m:t>η</m:t>
                    </m:r>
                    <m:r>
                      <a:rPr lang="en-US" sz="1100" b="0" i="1">
                        <a:latin typeface="Cambria Math" panose="02040503050406030204" pitchFamily="18" charset="0"/>
                      </a:rPr>
                      <m:t>=</m:t>
                    </m:r>
                    <m:r>
                      <a:rPr lang="en-US" sz="1100" b="0" i="1">
                        <a:latin typeface="Cambria Math" panose="02040503050406030204" pitchFamily="18" charset="0"/>
                      </a:rPr>
                      <m:t>𝑝𝑢𝑚𝑝</m:t>
                    </m:r>
                    <m:r>
                      <a:rPr lang="en-US" sz="1100" b="0" i="1">
                        <a:latin typeface="Cambria Math" panose="02040503050406030204" pitchFamily="18" charset="0"/>
                      </a:rPr>
                      <m:t> </m:t>
                    </m:r>
                    <m:r>
                      <a:rPr lang="en-US" sz="1100" b="0" i="1">
                        <a:latin typeface="Cambria Math" panose="02040503050406030204" pitchFamily="18" charset="0"/>
                      </a:rPr>
                      <m:t>𝑒𝑓𝑓𝑖𝑐𝑖𝑒𝑛𝑐𝑦</m:t>
                    </m:r>
                  </m:oMath>
                </m:oMathPara>
              </a14:m>
              <a:endParaRPr lang="en-US" sz="1100"/>
            </a:p>
          </xdr:txBody>
        </xdr:sp>
      </mc:Choice>
      <mc:Fallback xmlns="">
        <xdr:sp macro="" textlink="">
          <xdr:nvSpPr>
            <xdr:cNvPr id="22" name="TextBox 21">
              <a:extLst>
                <a:ext uri="{FF2B5EF4-FFF2-40B4-BE49-F238E27FC236}">
                  <a16:creationId xmlns:a16="http://schemas.microsoft.com/office/drawing/2014/main" id="{DDC8841A-A0AA-44F7-8639-5599B6BE5E0B}"/>
                </a:ext>
              </a:extLst>
            </xdr:cNvPr>
            <xdr:cNvSpPr txBox="1"/>
          </xdr:nvSpPr>
          <xdr:spPr>
            <a:xfrm>
              <a:off x="591771" y="30503202"/>
              <a:ext cx="1364861"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b="0" i="0">
                  <a:latin typeface="Cambria Math" panose="02040503050406030204" pitchFamily="18" charset="0"/>
                  <a:ea typeface="Cambria Math" panose="02040503050406030204" pitchFamily="18" charset="0"/>
                </a:rPr>
                <a:t>η</a:t>
              </a:r>
              <a:r>
                <a:rPr lang="en-US" sz="1100" b="0" i="0">
                  <a:latin typeface="Cambria Math" panose="02040503050406030204" pitchFamily="18" charset="0"/>
                </a:rPr>
                <a:t>=𝑝𝑢𝑚𝑝 𝑒𝑓𝑓𝑖𝑐𝑖𝑒𝑛𝑐𝑦</a:t>
              </a:r>
              <a:endParaRPr lang="en-US" sz="1100"/>
            </a:p>
          </xdr:txBody>
        </xdr:sp>
      </mc:Fallback>
    </mc:AlternateContent>
    <xdr:clientData/>
  </xdr:oneCellAnchor>
  <xdr:oneCellAnchor>
    <xdr:from>
      <xdr:col>2</xdr:col>
      <xdr:colOff>105752</xdr:colOff>
      <xdr:row>268</xdr:row>
      <xdr:rowOff>164367</xdr:rowOff>
    </xdr:from>
    <xdr:ext cx="783291" cy="187615"/>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1AD5D80E-192E-4CF7-8690-87288DE9CE69}"/>
                </a:ext>
              </a:extLst>
            </xdr:cNvPr>
            <xdr:cNvSpPr txBox="1"/>
          </xdr:nvSpPr>
          <xdr:spPr>
            <a:xfrm>
              <a:off x="613752" y="30288767"/>
              <a:ext cx="783291"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𝑑𝑒𝑛𝑠𝑖𝑡𝑦</m:t>
                    </m:r>
                  </m:oMath>
                </m:oMathPara>
              </a14:m>
              <a:endParaRPr lang="en-US" sz="1100"/>
            </a:p>
          </xdr:txBody>
        </xdr:sp>
      </mc:Choice>
      <mc:Fallback xmlns="">
        <xdr:sp macro="" textlink="">
          <xdr:nvSpPr>
            <xdr:cNvPr id="23" name="TextBox 22">
              <a:extLst>
                <a:ext uri="{FF2B5EF4-FFF2-40B4-BE49-F238E27FC236}">
                  <a16:creationId xmlns:a16="http://schemas.microsoft.com/office/drawing/2014/main" id="{1AD5D80E-192E-4CF7-8690-87288DE9CE69}"/>
                </a:ext>
              </a:extLst>
            </xdr:cNvPr>
            <xdr:cNvSpPr txBox="1"/>
          </xdr:nvSpPr>
          <xdr:spPr>
            <a:xfrm>
              <a:off x="613752" y="30288767"/>
              <a:ext cx="783291"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𝜌=𝑑𝑒𝑛𝑠𝑖𝑡𝑦</a:t>
              </a:r>
              <a:endParaRPr lang="en-US" sz="1100"/>
            </a:p>
          </xdr:txBody>
        </xdr:sp>
      </mc:Fallback>
    </mc:AlternateContent>
    <xdr:clientData/>
  </xdr:oneCellAnchor>
  <xdr:oneCellAnchor>
    <xdr:from>
      <xdr:col>1</xdr:col>
      <xdr:colOff>301625</xdr:colOff>
      <xdr:row>250</xdr:row>
      <xdr:rowOff>111125</xdr:rowOff>
    </xdr:from>
    <xdr:ext cx="1047750" cy="20101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6EBE997-B475-4833-AA90-E3966EA42C6F}"/>
                </a:ext>
              </a:extLst>
            </xdr:cNvPr>
            <xdr:cNvSpPr txBox="1"/>
          </xdr:nvSpPr>
          <xdr:spPr>
            <a:xfrm>
              <a:off x="485775" y="26920825"/>
              <a:ext cx="1047750" cy="2010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𝑚</m:t>
                        </m:r>
                      </m:sub>
                    </m:sSub>
                    <m:r>
                      <a:rPr lang="en-US" sz="1100" b="0" i="1">
                        <a:latin typeface="Cambria Math" panose="02040503050406030204" pitchFamily="18" charset="0"/>
                      </a:rPr>
                      <m:t>=0.15∗</m:t>
                    </m:r>
                    <m:sSub>
                      <m:sSubPr>
                        <m:ctrlPr>
                          <a:rPr lang="en-US" sz="1100" b="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24" name="TextBox 23">
              <a:extLst>
                <a:ext uri="{FF2B5EF4-FFF2-40B4-BE49-F238E27FC236}">
                  <a16:creationId xmlns:a16="http://schemas.microsoft.com/office/drawing/2014/main" id="{66EBE997-B475-4833-AA90-E3966EA42C6F}"/>
                </a:ext>
              </a:extLst>
            </xdr:cNvPr>
            <xdr:cNvSpPr txBox="1"/>
          </xdr:nvSpPr>
          <xdr:spPr>
            <a:xfrm>
              <a:off x="485775" y="26920825"/>
              <a:ext cx="1047750" cy="2010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𝐻_𝑚=0.15∗𝐻_𝑓</a:t>
              </a:r>
              <a:endParaRPr lang="en-US" sz="1100"/>
            </a:p>
          </xdr:txBody>
        </xdr:sp>
      </mc:Fallback>
    </mc:AlternateContent>
    <xdr:clientData/>
  </xdr:oneCellAnchor>
  <xdr:oneCellAnchor>
    <xdr:from>
      <xdr:col>2</xdr:col>
      <xdr:colOff>38100</xdr:colOff>
      <xdr:row>252</xdr:row>
      <xdr:rowOff>53975</xdr:rowOff>
    </xdr:from>
    <xdr:ext cx="3480288" cy="170560"/>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73984D51-96FF-4240-AA60-DF6FB1D9BA57}"/>
                </a:ext>
              </a:extLst>
            </xdr:cNvPr>
            <xdr:cNvSpPr txBox="1"/>
          </xdr:nvSpPr>
          <xdr:spPr>
            <a:xfrm>
              <a:off x="546100" y="27231975"/>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rPr>
                        </m:ctrlPr>
                      </m:sSubPr>
                      <m:e>
                        <m:r>
                          <a:rPr lang="en-US" sz="1000" b="0" i="1">
                            <a:latin typeface="Cambria Math" panose="02040503050406030204" pitchFamily="18" charset="0"/>
                          </a:rPr>
                          <m:t>𝐻</m:t>
                        </m:r>
                      </m:e>
                      <m:sub>
                        <m:r>
                          <a:rPr lang="en-US" sz="1000" b="0" i="1">
                            <a:latin typeface="Cambria Math" panose="02040503050406030204" pitchFamily="18" charset="0"/>
                          </a:rPr>
                          <m:t>𝑚</m:t>
                        </m:r>
                      </m:sub>
                    </m:sSub>
                    <m:r>
                      <a:rPr lang="en-US" sz="1000" b="0" i="1">
                        <a:latin typeface="Cambria Math" panose="02040503050406030204" pitchFamily="18" charset="0"/>
                      </a:rPr>
                      <m:t>=</m:t>
                    </m:r>
                    <m:r>
                      <a:rPr lang="en-US" sz="1000" b="0" i="1">
                        <a:latin typeface="Cambria Math" panose="02040503050406030204" pitchFamily="18" charset="0"/>
                      </a:rPr>
                      <m:t>𝑚𝑖𝑛𝑜𝑟</m:t>
                    </m:r>
                    <m:r>
                      <a:rPr lang="en-US" sz="1000" b="0" i="1">
                        <a:latin typeface="Cambria Math" panose="02040503050406030204" pitchFamily="18" charset="0"/>
                      </a:rPr>
                      <m:t> </m:t>
                    </m:r>
                    <m:r>
                      <a:rPr lang="en-US" sz="1000" b="0" i="1">
                        <a:latin typeface="Cambria Math" panose="02040503050406030204" pitchFamily="18" charset="0"/>
                      </a:rPr>
                      <m:t>𝑙𝑜𝑠𝑠𝑒𝑠</m:t>
                    </m:r>
                    <m:r>
                      <a:rPr lang="en-US" sz="1000" b="0" i="1">
                        <a:latin typeface="Cambria Math" panose="02040503050406030204" pitchFamily="18" charset="0"/>
                      </a:rPr>
                      <m:t> </m:t>
                    </m:r>
                    <m:r>
                      <a:rPr lang="en-US" sz="1000" b="0" i="1">
                        <a:latin typeface="Cambria Math" panose="02040503050406030204" pitchFamily="18" charset="0"/>
                      </a:rPr>
                      <m:t>𝑡h𝑎𝑡</m:t>
                    </m:r>
                    <m:r>
                      <a:rPr lang="en-US" sz="1000" b="0" i="1">
                        <a:latin typeface="Cambria Math" panose="02040503050406030204" pitchFamily="18" charset="0"/>
                      </a:rPr>
                      <m:t> </m:t>
                    </m:r>
                    <m:r>
                      <a:rPr lang="en-US" sz="1000" b="0" i="1">
                        <a:latin typeface="Cambria Math" panose="02040503050406030204" pitchFamily="18" charset="0"/>
                      </a:rPr>
                      <m:t>h𝑎𝑠</m:t>
                    </m:r>
                    <m:r>
                      <a:rPr lang="en-US" sz="1000" b="0" i="1">
                        <a:latin typeface="Cambria Math" panose="02040503050406030204" pitchFamily="18" charset="0"/>
                      </a:rPr>
                      <m:t> </m:t>
                    </m:r>
                    <m:r>
                      <a:rPr lang="en-US" sz="1000" b="0" i="1">
                        <a:latin typeface="Cambria Math" panose="02040503050406030204" pitchFamily="18" charset="0"/>
                      </a:rPr>
                      <m:t>𝑡h𝑒</m:t>
                    </m:r>
                    <m:r>
                      <a:rPr lang="en-US" sz="1000" b="0" i="1">
                        <a:latin typeface="Cambria Math" panose="02040503050406030204" pitchFamily="18" charset="0"/>
                      </a:rPr>
                      <m:t> </m:t>
                    </m:r>
                    <m:r>
                      <a:rPr lang="en-US" sz="1000" b="0" i="1">
                        <a:latin typeface="Cambria Math" panose="02040503050406030204" pitchFamily="18" charset="0"/>
                      </a:rPr>
                      <m:t>𝑢𝑛𝑖𝑡</m:t>
                    </m:r>
                    <m:r>
                      <a:rPr lang="en-US" sz="1000" b="0" i="1">
                        <a:latin typeface="Cambria Math" panose="02040503050406030204" pitchFamily="18" charset="0"/>
                      </a:rPr>
                      <m:t> </m:t>
                    </m:r>
                    <m:r>
                      <a:rPr lang="en-US" sz="1000" b="0" i="1">
                        <a:latin typeface="Cambria Math" panose="02040503050406030204" pitchFamily="18" charset="0"/>
                      </a:rPr>
                      <m:t>𝑜𝑓</m:t>
                    </m:r>
                    <m:r>
                      <a:rPr lang="en-US" sz="1000" b="0" i="1">
                        <a:latin typeface="Cambria Math" panose="02040503050406030204" pitchFamily="18" charset="0"/>
                      </a:rPr>
                      <m:t> </m:t>
                    </m:r>
                    <m:r>
                      <a:rPr lang="en-US" sz="1000" b="0" i="1">
                        <a:latin typeface="Cambria Math" panose="02040503050406030204" pitchFamily="18" charset="0"/>
                      </a:rPr>
                      <m:t>𝑙𝑒𝑛𝑔𝑡h</m:t>
                    </m:r>
                  </m:oMath>
                </m:oMathPara>
              </a14:m>
              <a:endParaRPr lang="en-US" sz="1000"/>
            </a:p>
          </xdr:txBody>
        </xdr:sp>
      </mc:Choice>
      <mc:Fallback xmlns="">
        <xdr:sp macro="" textlink="">
          <xdr:nvSpPr>
            <xdr:cNvPr id="25" name="TextBox 24">
              <a:extLst>
                <a:ext uri="{FF2B5EF4-FFF2-40B4-BE49-F238E27FC236}">
                  <a16:creationId xmlns:a16="http://schemas.microsoft.com/office/drawing/2014/main" id="{73984D51-96FF-4240-AA60-DF6FB1D9BA57}"/>
                </a:ext>
              </a:extLst>
            </xdr:cNvPr>
            <xdr:cNvSpPr txBox="1"/>
          </xdr:nvSpPr>
          <xdr:spPr>
            <a:xfrm>
              <a:off x="546100" y="27231975"/>
              <a:ext cx="3480288" cy="170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latin typeface="Cambria Math" panose="02040503050406030204" pitchFamily="18" charset="0"/>
                </a:rPr>
                <a:t>𝐻_𝑚=𝑚𝑖𝑛𝑜𝑟 𝑙𝑜𝑠𝑠𝑒𝑠 𝑡ℎ𝑎𝑡 ℎ𝑎𝑠 𝑡ℎ𝑒 𝑢𝑛𝑖𝑡 𝑜𝑓 𝑙𝑒𝑛𝑔𝑡ℎ</a:t>
              </a:r>
              <a:endParaRPr lang="en-US" sz="1000"/>
            </a:p>
          </xdr:txBody>
        </xdr:sp>
      </mc:Fallback>
    </mc:AlternateContent>
    <xdr:clientData/>
  </xdr:oneCellAnchor>
  <xdr:twoCellAnchor>
    <xdr:from>
      <xdr:col>5</xdr:col>
      <xdr:colOff>241301</xdr:colOff>
      <xdr:row>40</xdr:row>
      <xdr:rowOff>187885</xdr:rowOff>
    </xdr:from>
    <xdr:to>
      <xdr:col>6</xdr:col>
      <xdr:colOff>1390651</xdr:colOff>
      <xdr:row>45</xdr:row>
      <xdr:rowOff>71057</xdr:rowOff>
    </xdr:to>
    <xdr:sp macro="" textlink="">
      <xdr:nvSpPr>
        <xdr:cNvPr id="8" name="TextBox 7">
          <a:extLst>
            <a:ext uri="{FF2B5EF4-FFF2-40B4-BE49-F238E27FC236}">
              <a16:creationId xmlns:a16="http://schemas.microsoft.com/office/drawing/2014/main" id="{EB7D7C0E-287A-4D5D-A9E5-E11B1A07263D}"/>
            </a:ext>
          </a:extLst>
        </xdr:cNvPr>
        <xdr:cNvSpPr txBox="1"/>
      </xdr:nvSpPr>
      <xdr:spPr>
        <a:xfrm>
          <a:off x="7359651" y="9401735"/>
          <a:ext cx="2603500" cy="89917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research team did not find</a:t>
          </a:r>
          <a:r>
            <a:rPr lang="en-US" sz="1100" baseline="0"/>
            <a:t> reliable data on the distribution of wastewater pipe materials</a:t>
          </a:r>
        </a:p>
      </xdr:txBody>
    </xdr:sp>
    <xdr:clientData/>
  </xdr:twoCellAnchor>
  <xdr:twoCellAnchor>
    <xdr:from>
      <xdr:col>5</xdr:col>
      <xdr:colOff>902074</xdr:colOff>
      <xdr:row>78</xdr:row>
      <xdr:rowOff>138205</xdr:rowOff>
    </xdr:from>
    <xdr:to>
      <xdr:col>7</xdr:col>
      <xdr:colOff>1238250</xdr:colOff>
      <xdr:row>83</xdr:row>
      <xdr:rowOff>21376</xdr:rowOff>
    </xdr:to>
    <xdr:sp macro="" textlink="">
      <xdr:nvSpPr>
        <xdr:cNvPr id="27" name="TextBox 26">
          <a:extLst>
            <a:ext uri="{FF2B5EF4-FFF2-40B4-BE49-F238E27FC236}">
              <a16:creationId xmlns:a16="http://schemas.microsoft.com/office/drawing/2014/main" id="{3536085C-BFE7-4ADA-A44F-393ABB9D6AC1}"/>
            </a:ext>
          </a:extLst>
        </xdr:cNvPr>
        <xdr:cNvSpPr txBox="1"/>
      </xdr:nvSpPr>
      <xdr:spPr>
        <a:xfrm>
          <a:off x="8020424" y="17683255"/>
          <a:ext cx="3244476" cy="89917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very limited data on pipe material life cycle costs. Due to the wide variety</a:t>
          </a:r>
          <a:r>
            <a:rPr lang="en-US" sz="1100" baseline="0"/>
            <a:t> of factors the team is only publishing an conservative % cost savings estimate</a:t>
          </a:r>
        </a:p>
        <a:p>
          <a:endParaRPr lang="en-US" sz="1100" baseline="0"/>
        </a:p>
      </xdr:txBody>
    </xdr:sp>
    <xdr:clientData/>
  </xdr:twoCellAnchor>
  <xdr:twoCellAnchor>
    <xdr:from>
      <xdr:col>5</xdr:col>
      <xdr:colOff>904315</xdr:colOff>
      <xdr:row>47</xdr:row>
      <xdr:rowOff>63500</xdr:rowOff>
    </xdr:from>
    <xdr:to>
      <xdr:col>8</xdr:col>
      <xdr:colOff>1965</xdr:colOff>
      <xdr:row>51</xdr:row>
      <xdr:rowOff>149872</xdr:rowOff>
    </xdr:to>
    <xdr:sp macro="" textlink="">
      <xdr:nvSpPr>
        <xdr:cNvPr id="29" name="TextBox 28">
          <a:extLst>
            <a:ext uri="{FF2B5EF4-FFF2-40B4-BE49-F238E27FC236}">
              <a16:creationId xmlns:a16="http://schemas.microsoft.com/office/drawing/2014/main" id="{B6694A72-88E3-4C66-B398-4E19B6CEBD63}"/>
            </a:ext>
          </a:extLst>
        </xdr:cNvPr>
        <xdr:cNvSpPr txBox="1"/>
      </xdr:nvSpPr>
      <xdr:spPr>
        <a:xfrm>
          <a:off x="8016315" y="10496550"/>
          <a:ext cx="3460100" cy="89917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wide</a:t>
          </a:r>
          <a:r>
            <a:rPr lang="en-US" sz="1100" baseline="0"/>
            <a:t> variation in</a:t>
          </a:r>
          <a:r>
            <a:rPr lang="en-US" sz="1100"/>
            <a:t> data on pipe material life</a:t>
          </a:r>
          <a:r>
            <a:rPr lang="en-US" sz="1100" baseline="0"/>
            <a:t> cycle assessments</a:t>
          </a:r>
          <a:r>
            <a:rPr lang="en-US" sz="1100"/>
            <a:t>. Due to the wide variety</a:t>
          </a:r>
          <a:r>
            <a:rPr lang="en-US" sz="1100" baseline="0"/>
            <a:t> of factors the team published a conservative % emissions reduction estimate based on available data</a:t>
          </a:r>
        </a:p>
      </xdr:txBody>
    </xdr:sp>
    <xdr:clientData/>
  </xdr:twoCellAnchor>
  <xdr:twoCellAnchor>
    <xdr:from>
      <xdr:col>9</xdr:col>
      <xdr:colOff>249703</xdr:colOff>
      <xdr:row>61</xdr:row>
      <xdr:rowOff>81616</xdr:rowOff>
    </xdr:from>
    <xdr:to>
      <xdr:col>15</xdr:col>
      <xdr:colOff>67704</xdr:colOff>
      <xdr:row>64</xdr:row>
      <xdr:rowOff>148938</xdr:rowOff>
    </xdr:to>
    <xdr:sp macro="" textlink="">
      <xdr:nvSpPr>
        <xdr:cNvPr id="31" name="TextBox 30">
          <a:extLst>
            <a:ext uri="{FF2B5EF4-FFF2-40B4-BE49-F238E27FC236}">
              <a16:creationId xmlns:a16="http://schemas.microsoft.com/office/drawing/2014/main" id="{670C93E2-2597-446F-8109-3FE62AD88D23}"/>
            </a:ext>
          </a:extLst>
        </xdr:cNvPr>
        <xdr:cNvSpPr txBox="1"/>
      </xdr:nvSpPr>
      <xdr:spPr>
        <a:xfrm>
          <a:off x="12340850" y="13730381"/>
          <a:ext cx="3448707" cy="8853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It is unclear why the</a:t>
          </a:r>
          <a:r>
            <a:rPr lang="en-US" sz="1100" baseline="0"/>
            <a:t> sustainable solution corporation LCA embodied carbon estimates are and order of magnitude less the the Fei Du et. al. report</a:t>
          </a:r>
        </a:p>
        <a:p>
          <a:r>
            <a:rPr lang="en-US" sz="1100" baseline="0"/>
            <a:t>512 metric tons CO2 /mi vs 39-50.7 metric tons CO2</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647700</xdr:colOff>
      <xdr:row>99</xdr:row>
      <xdr:rowOff>209550</xdr:rowOff>
    </xdr:from>
    <xdr:ext cx="1085810" cy="17966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008DE16-0F20-4249-94CF-43E24B8B9308}"/>
                </a:ext>
              </a:extLst>
            </xdr:cNvPr>
            <xdr:cNvSpPr txBox="1"/>
          </xdr:nvSpPr>
          <xdr:spPr>
            <a:xfrm>
              <a:off x="2908300" y="17602200"/>
              <a:ext cx="1085810"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𝑦</m:t>
                    </m:r>
                    <m:r>
                      <a:rPr lang="en-US" sz="1100" b="0" i="1">
                        <a:latin typeface="Cambria Math" panose="02040503050406030204" pitchFamily="18" charset="0"/>
                      </a:rPr>
                      <m:t>=</m:t>
                    </m:r>
                    <m:r>
                      <a:rPr lang="en-US" sz="1100" b="0" i="1">
                        <a:latin typeface="Cambria Math" panose="02040503050406030204" pitchFamily="18" charset="0"/>
                      </a:rPr>
                      <m:t>𝑎</m:t>
                    </m:r>
                    <m:r>
                      <a:rPr lang="en-US" sz="1100" b="0" i="1">
                        <a:latin typeface="Cambria Math" panose="02040503050406030204" pitchFamily="18" charset="0"/>
                      </a:rPr>
                      <m:t>+</m:t>
                    </m:r>
                    <m:r>
                      <a:rPr lang="en-US" sz="1100" b="0" i="1">
                        <a:latin typeface="Cambria Math" panose="02040503050406030204" pitchFamily="18" charset="0"/>
                      </a:rPr>
                      <m:t>𝑏𝑥</m:t>
                    </m:r>
                    <m:r>
                      <a:rPr lang="en-US" sz="1100" b="0" i="1">
                        <a:latin typeface="Cambria Math" panose="02040503050406030204" pitchFamily="18" charset="0"/>
                      </a:rPr>
                      <m:t>+</m:t>
                    </m:r>
                    <m:r>
                      <a:rPr lang="en-US" sz="1100" b="0" i="1">
                        <a:latin typeface="Cambria Math" panose="02040503050406030204" pitchFamily="18" charset="0"/>
                      </a:rPr>
                      <m:t>𝑐</m:t>
                    </m:r>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𝑥</m:t>
                        </m:r>
                      </m:e>
                      <m:sup>
                        <m:r>
                          <a:rPr lang="en-US" sz="1100" b="0" i="1">
                            <a:solidFill>
                              <a:schemeClr val="tx1"/>
                            </a:solidFill>
                            <a:effectLst/>
                            <a:latin typeface="Cambria Math" panose="02040503050406030204" pitchFamily="18" charset="0"/>
                            <a:ea typeface="+mn-ea"/>
                            <a:cs typeface="+mn-cs"/>
                          </a:rPr>
                          <m:t>2</m:t>
                        </m:r>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1008DE16-0F20-4249-94CF-43E24B8B9308}"/>
                </a:ext>
              </a:extLst>
            </xdr:cNvPr>
            <xdr:cNvSpPr txBox="1"/>
          </xdr:nvSpPr>
          <xdr:spPr>
            <a:xfrm>
              <a:off x="2908300" y="17602200"/>
              <a:ext cx="1085810"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𝑦=𝑎+𝑏𝑥+𝑐</a:t>
              </a:r>
              <a:r>
                <a:rPr lang="en-US" sz="1100" b="0" i="0">
                  <a:solidFill>
                    <a:schemeClr val="tx1"/>
                  </a:solidFill>
                  <a:effectLst/>
                  <a:latin typeface="Cambria Math" panose="02040503050406030204" pitchFamily="18" charset="0"/>
                  <a:ea typeface="+mn-ea"/>
                  <a:cs typeface="+mn-cs"/>
                </a:rPr>
                <a:t>𝑥^2</a:t>
              </a:r>
              <a:endParaRPr lang="en-US" sz="1100"/>
            </a:p>
          </xdr:txBody>
        </xdr:sp>
      </mc:Fallback>
    </mc:AlternateContent>
    <xdr:clientData/>
  </xdr:oneCellAnchor>
  <xdr:twoCellAnchor>
    <xdr:from>
      <xdr:col>1</xdr:col>
      <xdr:colOff>297391</xdr:colOff>
      <xdr:row>4</xdr:row>
      <xdr:rowOff>9525</xdr:rowOff>
    </xdr:from>
    <xdr:to>
      <xdr:col>2</xdr:col>
      <xdr:colOff>452727</xdr:colOff>
      <xdr:row>4</xdr:row>
      <xdr:rowOff>190500</xdr:rowOff>
    </xdr:to>
    <xdr:sp macro="" textlink="">
      <xdr:nvSpPr>
        <xdr:cNvPr id="9" name="Rectangle 8">
          <a:extLst>
            <a:ext uri="{FF2B5EF4-FFF2-40B4-BE49-F238E27FC236}">
              <a16:creationId xmlns:a16="http://schemas.microsoft.com/office/drawing/2014/main" id="{C6A04F77-7F0C-4C25-BD0E-67AEF708DC31}"/>
            </a:ext>
          </a:extLst>
        </xdr:cNvPr>
        <xdr:cNvSpPr/>
      </xdr:nvSpPr>
      <xdr:spPr>
        <a:xfrm>
          <a:off x="481541" y="1196975"/>
          <a:ext cx="479186" cy="180975"/>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307974</xdr:colOff>
      <xdr:row>43</xdr:row>
      <xdr:rowOff>168275</xdr:rowOff>
    </xdr:from>
    <xdr:to>
      <xdr:col>5</xdr:col>
      <xdr:colOff>583744</xdr:colOff>
      <xdr:row>56</xdr:row>
      <xdr:rowOff>101600</xdr:rowOff>
    </xdr:to>
    <xdr:pic>
      <xdr:nvPicPr>
        <xdr:cNvPr id="5" name="Picture 4">
          <a:extLst>
            <a:ext uri="{FF2B5EF4-FFF2-40B4-BE49-F238E27FC236}">
              <a16:creationId xmlns:a16="http://schemas.microsoft.com/office/drawing/2014/main" id="{28A1A8DA-51C4-5973-E770-8A5BA0187FAD}"/>
            </a:ext>
          </a:extLst>
        </xdr:cNvPr>
        <xdr:cNvPicPr>
          <a:picLocks noChangeAspect="1"/>
        </xdr:cNvPicPr>
      </xdr:nvPicPr>
      <xdr:blipFill>
        <a:blip xmlns:r="http://schemas.openxmlformats.org/officeDocument/2006/relationships" r:embed="rId1"/>
        <a:stretch>
          <a:fillRect/>
        </a:stretch>
      </xdr:blipFill>
      <xdr:spPr>
        <a:xfrm>
          <a:off x="488949" y="9531350"/>
          <a:ext cx="6216195" cy="2536825"/>
        </a:xfrm>
        <a:prstGeom prst="rect">
          <a:avLst/>
        </a:prstGeom>
      </xdr:spPr>
    </xdr:pic>
    <xdr:clientData/>
  </xdr:twoCellAnchor>
  <xdr:twoCellAnchor editAs="oneCell">
    <xdr:from>
      <xdr:col>6</xdr:col>
      <xdr:colOff>504625</xdr:colOff>
      <xdr:row>328</xdr:row>
      <xdr:rowOff>93265</xdr:rowOff>
    </xdr:from>
    <xdr:to>
      <xdr:col>9</xdr:col>
      <xdr:colOff>109472</xdr:colOff>
      <xdr:row>339</xdr:row>
      <xdr:rowOff>179339</xdr:rowOff>
    </xdr:to>
    <xdr:pic>
      <xdr:nvPicPr>
        <xdr:cNvPr id="7" name="Picture 6">
          <a:extLst>
            <a:ext uri="{FF2B5EF4-FFF2-40B4-BE49-F238E27FC236}">
              <a16:creationId xmlns:a16="http://schemas.microsoft.com/office/drawing/2014/main" id="{C006259B-B938-11C4-22FE-A144C14617BC}"/>
            </a:ext>
          </a:extLst>
        </xdr:cNvPr>
        <xdr:cNvPicPr>
          <a:picLocks noChangeAspect="1"/>
        </xdr:cNvPicPr>
      </xdr:nvPicPr>
      <xdr:blipFill>
        <a:blip xmlns:r="http://schemas.openxmlformats.org/officeDocument/2006/relationships" r:embed="rId2"/>
        <a:stretch>
          <a:fillRect/>
        </a:stretch>
      </xdr:blipFill>
      <xdr:spPr>
        <a:xfrm>
          <a:off x="8228805" y="54281585"/>
          <a:ext cx="3374762" cy="2217492"/>
        </a:xfrm>
        <a:prstGeom prst="rect">
          <a:avLst/>
        </a:prstGeom>
      </xdr:spPr>
    </xdr:pic>
    <xdr:clientData/>
  </xdr:twoCellAnchor>
  <xdr:twoCellAnchor editAs="oneCell">
    <xdr:from>
      <xdr:col>2</xdr:col>
      <xdr:colOff>165703</xdr:colOff>
      <xdr:row>281</xdr:row>
      <xdr:rowOff>101381</xdr:rowOff>
    </xdr:from>
    <xdr:to>
      <xdr:col>4</xdr:col>
      <xdr:colOff>598369</xdr:colOff>
      <xdr:row>302</xdr:row>
      <xdr:rowOff>1008</xdr:rowOff>
    </xdr:to>
    <xdr:pic>
      <xdr:nvPicPr>
        <xdr:cNvPr id="8" name="Picture 7">
          <a:extLst>
            <a:ext uri="{FF2B5EF4-FFF2-40B4-BE49-F238E27FC236}">
              <a16:creationId xmlns:a16="http://schemas.microsoft.com/office/drawing/2014/main" id="{BCCFB1E8-CA82-E032-4E45-EF16103D1A6C}"/>
            </a:ext>
          </a:extLst>
        </xdr:cNvPr>
        <xdr:cNvPicPr>
          <a:picLocks noChangeAspect="1"/>
        </xdr:cNvPicPr>
      </xdr:nvPicPr>
      <xdr:blipFill>
        <a:blip xmlns:r="http://schemas.openxmlformats.org/officeDocument/2006/relationships" r:embed="rId3"/>
        <a:stretch>
          <a:fillRect/>
        </a:stretch>
      </xdr:blipFill>
      <xdr:spPr>
        <a:xfrm>
          <a:off x="670942" y="40694446"/>
          <a:ext cx="4620353" cy="4074061"/>
        </a:xfrm>
        <a:prstGeom prst="rect">
          <a:avLst/>
        </a:prstGeom>
      </xdr:spPr>
    </xdr:pic>
    <xdr:clientData/>
  </xdr:twoCellAnchor>
  <xdr:twoCellAnchor>
    <xdr:from>
      <xdr:col>2</xdr:col>
      <xdr:colOff>688730</xdr:colOff>
      <xdr:row>290</xdr:row>
      <xdr:rowOff>14654</xdr:rowOff>
    </xdr:from>
    <xdr:to>
      <xdr:col>4</xdr:col>
      <xdr:colOff>556846</xdr:colOff>
      <xdr:row>290</xdr:row>
      <xdr:rowOff>168520</xdr:rowOff>
    </xdr:to>
    <xdr:sp macro="" textlink="">
      <xdr:nvSpPr>
        <xdr:cNvPr id="9" name="Rectangle 8">
          <a:extLst>
            <a:ext uri="{FF2B5EF4-FFF2-40B4-BE49-F238E27FC236}">
              <a16:creationId xmlns:a16="http://schemas.microsoft.com/office/drawing/2014/main" id="{C5C7B4A3-6086-1990-2EB9-B3AA0FDA5806}"/>
            </a:ext>
          </a:extLst>
        </xdr:cNvPr>
        <xdr:cNvSpPr/>
      </xdr:nvSpPr>
      <xdr:spPr>
        <a:xfrm>
          <a:off x="1194288" y="42261692"/>
          <a:ext cx="4212981" cy="153866"/>
        </a:xfrm>
        <a:prstGeom prst="rect">
          <a:avLst/>
        </a:prstGeom>
        <a:noFill/>
        <a:ln w="28575">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652096</xdr:colOff>
      <xdr:row>288</xdr:row>
      <xdr:rowOff>131884</xdr:rowOff>
    </xdr:from>
    <xdr:to>
      <xdr:col>4</xdr:col>
      <xdr:colOff>1392115</xdr:colOff>
      <xdr:row>290</xdr:row>
      <xdr:rowOff>43962</xdr:rowOff>
    </xdr:to>
    <xdr:cxnSp macro="">
      <xdr:nvCxnSpPr>
        <xdr:cNvPr id="11" name="Straight Arrow Connector 10">
          <a:extLst>
            <a:ext uri="{FF2B5EF4-FFF2-40B4-BE49-F238E27FC236}">
              <a16:creationId xmlns:a16="http://schemas.microsoft.com/office/drawing/2014/main" id="{A3C23329-8737-4305-48C6-BC28290DED93}"/>
            </a:ext>
          </a:extLst>
        </xdr:cNvPr>
        <xdr:cNvCxnSpPr/>
      </xdr:nvCxnSpPr>
      <xdr:spPr>
        <a:xfrm flipH="1">
          <a:off x="5502519" y="41983269"/>
          <a:ext cx="740019" cy="3077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15120</xdr:colOff>
      <xdr:row>202</xdr:row>
      <xdr:rowOff>130961</xdr:rowOff>
    </xdr:from>
    <xdr:to>
      <xdr:col>5</xdr:col>
      <xdr:colOff>97091</xdr:colOff>
      <xdr:row>218</xdr:row>
      <xdr:rowOff>188434</xdr:rowOff>
    </xdr:to>
    <xdr:pic>
      <xdr:nvPicPr>
        <xdr:cNvPr id="2" name="Picture 1">
          <a:extLst>
            <a:ext uri="{FF2B5EF4-FFF2-40B4-BE49-F238E27FC236}">
              <a16:creationId xmlns:a16="http://schemas.microsoft.com/office/drawing/2014/main" id="{FBC07B33-7935-EB22-E160-CDB9273BACCD}"/>
            </a:ext>
          </a:extLst>
        </xdr:cNvPr>
        <xdr:cNvPicPr>
          <a:picLocks noChangeAspect="1"/>
        </xdr:cNvPicPr>
      </xdr:nvPicPr>
      <xdr:blipFill>
        <a:blip xmlns:r="http://schemas.openxmlformats.org/officeDocument/2006/relationships" r:embed="rId4"/>
        <a:stretch>
          <a:fillRect/>
        </a:stretch>
      </xdr:blipFill>
      <xdr:spPr>
        <a:xfrm>
          <a:off x="521608" y="81962806"/>
          <a:ext cx="5710188" cy="3323187"/>
        </a:xfrm>
        <a:prstGeom prst="rect">
          <a:avLst/>
        </a:prstGeom>
      </xdr:spPr>
    </xdr:pic>
    <xdr:clientData/>
  </xdr:twoCellAnchor>
  <xdr:twoCellAnchor editAs="oneCell">
    <xdr:from>
      <xdr:col>2</xdr:col>
      <xdr:colOff>68256</xdr:colOff>
      <xdr:row>224</xdr:row>
      <xdr:rowOff>30239</xdr:rowOff>
    </xdr:from>
    <xdr:to>
      <xdr:col>5</xdr:col>
      <xdr:colOff>2255</xdr:colOff>
      <xdr:row>238</xdr:row>
      <xdr:rowOff>189719</xdr:rowOff>
    </xdr:to>
    <xdr:pic>
      <xdr:nvPicPr>
        <xdr:cNvPr id="3" name="Picture 2">
          <a:extLst>
            <a:ext uri="{FF2B5EF4-FFF2-40B4-BE49-F238E27FC236}">
              <a16:creationId xmlns:a16="http://schemas.microsoft.com/office/drawing/2014/main" id="{EF21201B-9A45-A546-8034-82AB4E8825BA}"/>
            </a:ext>
          </a:extLst>
        </xdr:cNvPr>
        <xdr:cNvPicPr>
          <a:picLocks noChangeAspect="1"/>
        </xdr:cNvPicPr>
      </xdr:nvPicPr>
      <xdr:blipFill>
        <a:blip xmlns:r="http://schemas.openxmlformats.org/officeDocument/2006/relationships" r:embed="rId5"/>
        <a:stretch>
          <a:fillRect/>
        </a:stretch>
      </xdr:blipFill>
      <xdr:spPr>
        <a:xfrm>
          <a:off x="574744" y="85740120"/>
          <a:ext cx="5562216" cy="3016981"/>
        </a:xfrm>
        <a:prstGeom prst="rect">
          <a:avLst/>
        </a:prstGeom>
      </xdr:spPr>
    </xdr:pic>
    <xdr:clientData/>
  </xdr:twoCellAnchor>
  <xdr:twoCellAnchor editAs="oneCell">
    <xdr:from>
      <xdr:col>1</xdr:col>
      <xdr:colOff>258928</xdr:colOff>
      <xdr:row>257</xdr:row>
      <xdr:rowOff>105571</xdr:rowOff>
    </xdr:from>
    <xdr:to>
      <xdr:col>3</xdr:col>
      <xdr:colOff>1360106</xdr:colOff>
      <xdr:row>263</xdr:row>
      <xdr:rowOff>827068</xdr:rowOff>
    </xdr:to>
    <xdr:pic>
      <xdr:nvPicPr>
        <xdr:cNvPr id="4" name="Picture 3">
          <a:extLst>
            <a:ext uri="{FF2B5EF4-FFF2-40B4-BE49-F238E27FC236}">
              <a16:creationId xmlns:a16="http://schemas.microsoft.com/office/drawing/2014/main" id="{A1720551-E38F-422F-8ADE-8D1C540D3640}"/>
            </a:ext>
          </a:extLst>
        </xdr:cNvPr>
        <xdr:cNvPicPr>
          <a:picLocks noChangeAspect="1"/>
        </xdr:cNvPicPr>
      </xdr:nvPicPr>
      <xdr:blipFill>
        <a:blip xmlns:r="http://schemas.openxmlformats.org/officeDocument/2006/relationships" r:embed="rId6"/>
        <a:stretch>
          <a:fillRect/>
        </a:stretch>
      </xdr:blipFill>
      <xdr:spPr>
        <a:xfrm>
          <a:off x="439903" y="56750746"/>
          <a:ext cx="4190453" cy="1924822"/>
        </a:xfrm>
        <a:prstGeom prst="rect">
          <a:avLst/>
        </a:prstGeom>
      </xdr:spPr>
    </xdr:pic>
    <xdr:clientData/>
  </xdr:twoCellAnchor>
  <xdr:twoCellAnchor editAs="oneCell">
    <xdr:from>
      <xdr:col>4</xdr:col>
      <xdr:colOff>411977</xdr:colOff>
      <xdr:row>259</xdr:row>
      <xdr:rowOff>151416</xdr:rowOff>
    </xdr:from>
    <xdr:to>
      <xdr:col>6</xdr:col>
      <xdr:colOff>612009</xdr:colOff>
      <xdr:row>263</xdr:row>
      <xdr:rowOff>1701999</xdr:rowOff>
    </xdr:to>
    <xdr:pic>
      <xdr:nvPicPr>
        <xdr:cNvPr id="10" name="Picture 9">
          <a:extLst>
            <a:ext uri="{FF2B5EF4-FFF2-40B4-BE49-F238E27FC236}">
              <a16:creationId xmlns:a16="http://schemas.microsoft.com/office/drawing/2014/main" id="{238AE43A-5C2C-4257-7550-075B484932FF}"/>
            </a:ext>
          </a:extLst>
        </xdr:cNvPr>
        <xdr:cNvPicPr>
          <a:picLocks noChangeAspect="1"/>
        </xdr:cNvPicPr>
      </xdr:nvPicPr>
      <xdr:blipFill>
        <a:blip xmlns:r="http://schemas.openxmlformats.org/officeDocument/2006/relationships" r:embed="rId7"/>
        <a:stretch>
          <a:fillRect/>
        </a:stretch>
      </xdr:blipFill>
      <xdr:spPr>
        <a:xfrm>
          <a:off x="5098277" y="57196641"/>
          <a:ext cx="3076582" cy="2353858"/>
        </a:xfrm>
        <a:prstGeom prst="rect">
          <a:avLst/>
        </a:prstGeom>
      </xdr:spPr>
    </xdr:pic>
    <xdr:clientData/>
  </xdr:twoCellAnchor>
  <xdr:twoCellAnchor editAs="oneCell">
    <xdr:from>
      <xdr:col>2</xdr:col>
      <xdr:colOff>19050</xdr:colOff>
      <xdr:row>176</xdr:row>
      <xdr:rowOff>44450</xdr:rowOff>
    </xdr:from>
    <xdr:to>
      <xdr:col>4</xdr:col>
      <xdr:colOff>1274381</xdr:colOff>
      <xdr:row>197</xdr:row>
      <xdr:rowOff>38872</xdr:rowOff>
    </xdr:to>
    <xdr:pic>
      <xdr:nvPicPr>
        <xdr:cNvPr id="12" name="Picture 11">
          <a:extLst>
            <a:ext uri="{FF2B5EF4-FFF2-40B4-BE49-F238E27FC236}">
              <a16:creationId xmlns:a16="http://schemas.microsoft.com/office/drawing/2014/main" id="{5D70CB3F-5A6B-8ED4-5966-231875B8A82B}"/>
            </a:ext>
          </a:extLst>
        </xdr:cNvPr>
        <xdr:cNvPicPr>
          <a:picLocks noChangeAspect="1"/>
        </xdr:cNvPicPr>
      </xdr:nvPicPr>
      <xdr:blipFill>
        <a:blip xmlns:r="http://schemas.openxmlformats.org/officeDocument/2006/relationships" r:embed="rId8"/>
        <a:stretch>
          <a:fillRect/>
        </a:stretch>
      </xdr:blipFill>
      <xdr:spPr>
        <a:xfrm>
          <a:off x="523875" y="39830375"/>
          <a:ext cx="5436806" cy="41949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219077</xdr:colOff>
      <xdr:row>7</xdr:row>
      <xdr:rowOff>101601</xdr:rowOff>
    </xdr:from>
    <xdr:to>
      <xdr:col>3</xdr:col>
      <xdr:colOff>501651</xdr:colOff>
      <xdr:row>18</xdr:row>
      <xdr:rowOff>172735</xdr:rowOff>
    </xdr:to>
    <xdr:pic>
      <xdr:nvPicPr>
        <xdr:cNvPr id="12" name="Picture 11">
          <a:extLst>
            <a:ext uri="{FF2B5EF4-FFF2-40B4-BE49-F238E27FC236}">
              <a16:creationId xmlns:a16="http://schemas.microsoft.com/office/drawing/2014/main" id="{9A243170-57F7-6402-822C-B5AAFD52ACED}"/>
            </a:ext>
          </a:extLst>
        </xdr:cNvPr>
        <xdr:cNvPicPr>
          <a:picLocks noChangeAspect="1"/>
        </xdr:cNvPicPr>
      </xdr:nvPicPr>
      <xdr:blipFill>
        <a:blip xmlns:r="http://schemas.openxmlformats.org/officeDocument/2006/relationships" r:embed="rId1"/>
        <a:stretch>
          <a:fillRect/>
        </a:stretch>
      </xdr:blipFill>
      <xdr:spPr>
        <a:xfrm>
          <a:off x="400052" y="1635126"/>
          <a:ext cx="4391024" cy="2271409"/>
        </a:xfrm>
        <a:prstGeom prst="rect">
          <a:avLst/>
        </a:prstGeom>
      </xdr:spPr>
    </xdr:pic>
    <xdr:clientData/>
  </xdr:twoCellAnchor>
  <xdr:twoCellAnchor editAs="oneCell">
    <xdr:from>
      <xdr:col>1</xdr:col>
      <xdr:colOff>322072</xdr:colOff>
      <xdr:row>27</xdr:row>
      <xdr:rowOff>57150</xdr:rowOff>
    </xdr:from>
    <xdr:to>
      <xdr:col>2</xdr:col>
      <xdr:colOff>3759200</xdr:colOff>
      <xdr:row>39</xdr:row>
      <xdr:rowOff>44645</xdr:rowOff>
    </xdr:to>
    <xdr:pic>
      <xdr:nvPicPr>
        <xdr:cNvPr id="13" name="Picture 12">
          <a:extLst>
            <a:ext uri="{FF2B5EF4-FFF2-40B4-BE49-F238E27FC236}">
              <a16:creationId xmlns:a16="http://schemas.microsoft.com/office/drawing/2014/main" id="{4801F29E-B895-18B3-44B8-F1A35E575DF8}"/>
            </a:ext>
          </a:extLst>
        </xdr:cNvPr>
        <xdr:cNvPicPr>
          <a:picLocks noChangeAspect="1"/>
        </xdr:cNvPicPr>
      </xdr:nvPicPr>
      <xdr:blipFill>
        <a:blip xmlns:r="http://schemas.openxmlformats.org/officeDocument/2006/relationships" r:embed="rId2"/>
        <a:stretch>
          <a:fillRect/>
        </a:stretch>
      </xdr:blipFill>
      <xdr:spPr>
        <a:xfrm>
          <a:off x="503047" y="5191125"/>
          <a:ext cx="3764153" cy="2390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47137</xdr:colOff>
      <xdr:row>44</xdr:row>
      <xdr:rowOff>0</xdr:rowOff>
    </xdr:from>
    <xdr:ext cx="65" cy="187615"/>
    <xdr:sp macro="" textlink="">
      <xdr:nvSpPr>
        <xdr:cNvPr id="15" name="TextBox 14">
          <a:extLst>
            <a:ext uri="{FF2B5EF4-FFF2-40B4-BE49-F238E27FC236}">
              <a16:creationId xmlns:a16="http://schemas.microsoft.com/office/drawing/2014/main" id="{634432A8-EFAD-49F4-B3D6-34B498E07A3E}"/>
            </a:ext>
          </a:extLst>
        </xdr:cNvPr>
        <xdr:cNvSpPr txBox="1"/>
      </xdr:nvSpPr>
      <xdr:spPr>
        <a:xfrm>
          <a:off x="551402" y="6589059"/>
          <a:ext cx="65" cy="187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161924</xdr:colOff>
      <xdr:row>20</xdr:row>
      <xdr:rowOff>125337</xdr:rowOff>
    </xdr:from>
    <xdr:to>
      <xdr:col>8</xdr:col>
      <xdr:colOff>304799</xdr:colOff>
      <xdr:row>24</xdr:row>
      <xdr:rowOff>173547</xdr:rowOff>
    </xdr:to>
    <xdr:sp macro="" textlink="">
      <xdr:nvSpPr>
        <xdr:cNvPr id="5" name="TextBox 4">
          <a:extLst>
            <a:ext uri="{FF2B5EF4-FFF2-40B4-BE49-F238E27FC236}">
              <a16:creationId xmlns:a16="http://schemas.microsoft.com/office/drawing/2014/main" id="{1A5B385B-74C1-443B-A9CE-AC913FEEC538}"/>
            </a:ext>
          </a:extLst>
        </xdr:cNvPr>
        <xdr:cNvSpPr txBox="1"/>
      </xdr:nvSpPr>
      <xdr:spPr>
        <a:xfrm>
          <a:off x="8734424" y="4821162"/>
          <a:ext cx="3057525" cy="886410"/>
        </a:xfrm>
        <a:prstGeom prst="rect">
          <a:avLst/>
        </a:prstGeom>
        <a:solidFill>
          <a:schemeClr val="tx2">
            <a:lumMod val="10000"/>
            <a:lumOff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research team included multiple</a:t>
          </a:r>
          <a:r>
            <a:rPr lang="en-US" sz="1100" baseline="0"/>
            <a:t> values for certain statistics to showcase variation between research sources. The most accurate source identified by SMEs is highlighted </a:t>
          </a:r>
          <a:r>
            <a:rPr lang="en-US" sz="1100" baseline="0">
              <a:solidFill>
                <a:schemeClr val="accent4">
                  <a:lumMod val="50000"/>
                </a:schemeClr>
              </a:solidFill>
            </a:rPr>
            <a:t>green</a:t>
          </a:r>
        </a:p>
      </xdr:txBody>
    </xdr:sp>
    <xdr:clientData/>
  </xdr:twoCellAnchor>
</xdr:wsDr>
</file>

<file path=xl/persons/person.xml><?xml version="1.0" encoding="utf-8"?>
<personList xmlns="http://schemas.microsoft.com/office/spreadsheetml/2018/threadedcomments" xmlns:x="http://schemas.openxmlformats.org/spreadsheetml/2006/main">
  <person displayName="Nathan Baker" id="{F93AFA31-9CED-4B4B-869C-6B3AFB1DC204}" userId="Nathan Baker" providerId="None"/>
  <person displayName="Cory Luker" id="{F032464D-F275-4948-8AD0-01025E883C64}" userId="S::cluker@cadeogroup.com::a2b8894f-a345-4ca1-8297-15a1f13adfda" providerId="AD"/>
</personList>
</file>

<file path=xl/theme/theme1.xml><?xml version="1.0" encoding="utf-8"?>
<a:theme xmlns:a="http://schemas.openxmlformats.org/drawingml/2006/main" name="Office Theme">
  <a:themeElements>
    <a:clrScheme name="Cadeo">
      <a:dk1>
        <a:sysClr val="windowText" lastClr="000000"/>
      </a:dk1>
      <a:lt1>
        <a:sysClr val="window" lastClr="FFFFFF"/>
      </a:lt1>
      <a:dk2>
        <a:srgbClr val="034A56"/>
      </a:dk2>
      <a:lt2>
        <a:srgbClr val="FFFFFF"/>
      </a:lt2>
      <a:accent1>
        <a:srgbClr val="F15D24"/>
      </a:accent1>
      <a:accent2>
        <a:srgbClr val="AECAC5"/>
      </a:accent2>
      <a:accent3>
        <a:srgbClr val="7A786C"/>
      </a:accent3>
      <a:accent4>
        <a:srgbClr val="CADA2E"/>
      </a:accent4>
      <a:accent5>
        <a:srgbClr val="A7A9AC"/>
      </a:accent5>
      <a:accent6>
        <a:srgbClr val="034A56"/>
      </a:accent6>
      <a:hlink>
        <a:srgbClr val="F15D24"/>
      </a:hlink>
      <a:folHlink>
        <a:srgbClr val="AECAC5"/>
      </a:folHlink>
    </a:clrScheme>
    <a:fontScheme name="Cadeo 1">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2" dT="2023-08-01T12:22:28.60" personId="{F93AFA31-9CED-4B4B-869C-6B3AFB1DC204}" id="{39CF9432-31FD-44A5-BE34-E5A6E035C066}">
    <text>Where will these be available. HI, ACC, and VI websites?</text>
  </threadedComment>
</ThreadedComments>
</file>

<file path=xl/threadedComments/threadedComment2.xml><?xml version="1.0" encoding="utf-8"?>
<ThreadedComments xmlns="http://schemas.microsoft.com/office/spreadsheetml/2018/threadedcomments" xmlns:x="http://schemas.openxmlformats.org/spreadsheetml/2006/main">
  <threadedComment ref="C35" dT="2023-05-03T15:18:45.08" personId="{F032464D-F275-4948-8AD0-01025E883C64}" id="{2DE4B8B9-20C8-4ABD-8A1B-07F3DB0673E9}">
    <text>Rolled up "Right sizing" into ASD savings. We will give two values: one for right sizing and one for load matching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epa.gov/energy/greenhouse-gas-equivalencies-calculato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vc4pipes.com/wp-content/uploads/2019/06/PVC-U_pipe_competitiveness_TCO_Althesys-fact-sheet_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motors.lbl.gov/analyze/7-0b2G" TargetMode="External"/><Relationship Id="rId7" Type="http://schemas.openxmlformats.org/officeDocument/2006/relationships/printerSettings" Target="../printerSettings/printerSettings3.bin"/><Relationship Id="rId2" Type="http://schemas.openxmlformats.org/officeDocument/2006/relationships/hyperlink" Target="https://motors.lbl.gov/analyze/7-0b2G" TargetMode="External"/><Relationship Id="rId1" Type="http://schemas.openxmlformats.org/officeDocument/2006/relationships/hyperlink" Target="https://www.bea.gov/itable/gdp-by-industry" TargetMode="External"/><Relationship Id="rId6" Type="http://schemas.openxmlformats.org/officeDocument/2006/relationships/hyperlink" Target="https://www.eia.gov/outlooks/aeo/data/browser/" TargetMode="External"/><Relationship Id="rId5" Type="http://schemas.openxmlformats.org/officeDocument/2006/relationships/hyperlink" Target="https://www.epri.com/research/products/000000003002001433" TargetMode="External"/><Relationship Id="rId4" Type="http://schemas.openxmlformats.org/officeDocument/2006/relationships/hyperlink" Target="https://motors.lbl.gov/"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plasticpipe.org/common/Uploaded%20files/1-PPI/Divisions/Municipal%20and%20Industrial/Division%20Publications/Potable%20Water/General/Life%20Cycle%20Analysis%20of%20Water%20Networks%20PP%20XIV%202008%20CSIRO.pdf" TargetMode="External"/><Relationship Id="rId1" Type="http://schemas.openxmlformats.org/officeDocument/2006/relationships/hyperlink" Target="https://www.plasticpipe.org/common/Uploaded%20files/1-PPI/Divisions/Municipal%20and%20Industrial/Division%20Publications/Potable%20Water/General/Life%20Cycle%20Analysis%20of%20Water%20Networks%20PP%20XIV%202008%20CSIRO.pdf"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ansenallenluce.com/wp-content/uploads/2015/11/Energy-Use-Water-Sector.pdf" TargetMode="External"/><Relationship Id="rId1" Type="http://schemas.openxmlformats.org/officeDocument/2006/relationships/hyperlink" Target="https://www.hansenallenluce.com/wp-content/uploads/2015/11/Energy-Use-Water-Sector.pdf"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pvc4pipes.com/wp-content/uploads/2019/06/PVC-U_pipe_competitiveness_TCO_Althesys-fact-sheet_final.pdf" TargetMode="External"/><Relationship Id="rId7" Type="http://schemas.openxmlformats.org/officeDocument/2006/relationships/hyperlink" Target="https://www.uni-bell.org/Portals/0/ResourceFile/lowering_costs_in_water_infrastructure_alec_final.pdf?ver=2018-05-25-095636-310" TargetMode="External"/><Relationship Id="rId2" Type="http://schemas.openxmlformats.org/officeDocument/2006/relationships/hyperlink" Target="https://www.uni-bell.org/files/Reports/Life_Cycle_Assessment_of_PVC_Water_and_Sewer_Pipe_and_Comparative_Sustainability_Analysis_of_Pipe_Materials.pdf" TargetMode="External"/><Relationship Id="rId1" Type="http://schemas.openxmlformats.org/officeDocument/2006/relationships/hyperlink" Target="https://ascelibrary.org/doi/10.1061/%28ASCE%29EE.1943-7870.0000638" TargetMode="External"/><Relationship Id="rId6" Type="http://schemas.openxmlformats.org/officeDocument/2006/relationships/hyperlink" Target="https://vtechworks.lib.vt.edu/bitstream/handle/10919/78357/Khurana_M_T_2017.pdf?sequence=1" TargetMode="External"/><Relationship Id="rId5" Type="http://schemas.openxmlformats.org/officeDocument/2006/relationships/hyperlink" Target="https://www.plasticpipe.org/common/Uploaded%20files/1-PPI/Divisions/Municipal%20and%20Industrial/Division%20Publications/Potable%20Water/General/Life%20Cycle%20Analysis%20of%20Water%20Networks%20PP%20XIV%202008%20CSIRO.pdf" TargetMode="External"/><Relationship Id="rId4" Type="http://schemas.openxmlformats.org/officeDocument/2006/relationships/hyperlink" Target="https://www.mckinsey.com/~/media/mckinsey/industries/chemicals/our%20insights/climate%20impact%20of%20plastics/climate-impact-of-plastics_vf.pdf" TargetMode="External"/><Relationship Id="rId9"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eia.gov/electricity/data.php" TargetMode="External"/><Relationship Id="rId7" Type="http://schemas.openxmlformats.org/officeDocument/2006/relationships/comments" Target="../comments2.xml"/><Relationship Id="rId2" Type="http://schemas.openxmlformats.org/officeDocument/2006/relationships/hyperlink" Target="https://www.epa.gov/sites/default/files/2016-12/documents/social_cost_of_carbon_fact_sheet.pdf" TargetMode="External"/><Relationship Id="rId1" Type="http://schemas.openxmlformats.org/officeDocument/2006/relationships/hyperlink" Target="https://www.eia.gov/environment/emissions/carbon/" TargetMode="External"/><Relationship Id="rId6" Type="http://schemas.openxmlformats.org/officeDocument/2006/relationships/vmlDrawing" Target="../drawings/vmlDrawing2.vml"/><Relationship Id="rId5" Type="http://schemas.openxmlformats.org/officeDocument/2006/relationships/printerSettings" Target="../printerSettings/printerSettings7.bin"/><Relationship Id="rId4" Type="http://schemas.openxmlformats.org/officeDocument/2006/relationships/hyperlink" Target="https://ascelibrary.org/doi/10.1061/%28ASCE%29EE.1943-7870.000063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240E-C00C-44BD-AE7F-AF5172ECE72D}">
  <sheetPr>
    <tabColor theme="1" tint="0.499984740745262"/>
  </sheetPr>
  <dimension ref="A1:Z106"/>
  <sheetViews>
    <sheetView showGridLines="0" tabSelected="1" zoomScale="105" workbookViewId="0"/>
  </sheetViews>
  <sheetFormatPr defaultColWidth="2.6640625" defaultRowHeight="16.8"/>
  <cols>
    <col min="1" max="1" width="2.6640625" style="90"/>
    <col min="2" max="2" width="2.77734375" style="90" customWidth="1"/>
    <col min="3" max="3" width="28.21875" style="90" customWidth="1"/>
    <col min="4" max="26" width="20.6640625" style="90" customWidth="1"/>
    <col min="27" max="16384" width="2.6640625" style="90"/>
  </cols>
  <sheetData>
    <row r="1" spans="1:26">
      <c r="A1" s="88"/>
      <c r="B1" s="89"/>
      <c r="C1" s="89"/>
      <c r="D1" s="89"/>
      <c r="E1" s="89"/>
      <c r="F1" s="89"/>
      <c r="G1" s="89"/>
      <c r="H1" s="89"/>
      <c r="I1" s="89"/>
      <c r="J1" s="89"/>
      <c r="K1" s="89"/>
      <c r="L1" s="89"/>
      <c r="M1" s="89"/>
      <c r="N1" s="89"/>
      <c r="O1" s="89"/>
      <c r="P1" s="89"/>
      <c r="Q1" s="89"/>
      <c r="R1" s="89"/>
      <c r="S1" s="89"/>
      <c r="T1" s="89"/>
      <c r="U1" s="89"/>
      <c r="V1" s="89"/>
      <c r="W1" s="89"/>
      <c r="X1" s="89"/>
      <c r="Y1" s="89"/>
      <c r="Z1" s="89"/>
    </row>
    <row r="2" spans="1:26" ht="24.6">
      <c r="A2" s="88"/>
      <c r="B2" s="89"/>
      <c r="C2" s="91" t="s">
        <v>849</v>
      </c>
      <c r="D2" s="89"/>
      <c r="E2" s="89"/>
      <c r="F2" s="89"/>
      <c r="G2" s="89"/>
      <c r="H2" s="89"/>
      <c r="I2" s="89"/>
      <c r="J2" s="89"/>
      <c r="K2" s="89"/>
      <c r="L2" s="89"/>
      <c r="M2" s="89"/>
      <c r="N2" s="89"/>
      <c r="O2" s="89"/>
      <c r="P2" s="89"/>
      <c r="Q2" s="89"/>
      <c r="R2" s="89"/>
      <c r="S2" s="89"/>
      <c r="T2" s="89"/>
      <c r="U2" s="89"/>
      <c r="V2" s="89"/>
      <c r="W2" s="89"/>
      <c r="X2" s="89"/>
      <c r="Y2" s="89"/>
      <c r="Z2" s="89"/>
    </row>
    <row r="3" spans="1:26" s="94" customFormat="1" ht="50.55" customHeight="1">
      <c r="A3" s="92"/>
      <c r="B3" s="93"/>
      <c r="C3" s="371" t="s">
        <v>862</v>
      </c>
      <c r="D3" s="371"/>
      <c r="E3" s="371"/>
      <c r="F3" s="371"/>
      <c r="G3" s="371"/>
      <c r="H3" s="371"/>
      <c r="I3" s="93"/>
      <c r="J3" s="93"/>
      <c r="K3" s="93"/>
      <c r="L3" s="93"/>
      <c r="M3" s="93"/>
      <c r="N3" s="93"/>
      <c r="O3" s="93"/>
      <c r="P3" s="93"/>
      <c r="Q3" s="93"/>
      <c r="R3" s="93"/>
      <c r="S3" s="93"/>
      <c r="T3" s="93"/>
      <c r="U3" s="93"/>
      <c r="V3" s="93"/>
      <c r="W3" s="93"/>
      <c r="X3" s="93"/>
      <c r="Y3" s="93"/>
      <c r="Z3" s="93"/>
    </row>
    <row r="4" spans="1:26" s="94" customFormat="1" ht="15">
      <c r="A4" s="92"/>
      <c r="B4" s="93"/>
      <c r="C4" s="280"/>
      <c r="D4" s="280"/>
      <c r="E4" s="280"/>
      <c r="F4" s="280"/>
      <c r="G4" s="280"/>
      <c r="H4" s="280"/>
      <c r="I4" s="93"/>
      <c r="J4" s="93"/>
      <c r="K4" s="93"/>
      <c r="L4" s="93"/>
      <c r="M4" s="93"/>
      <c r="N4" s="93"/>
      <c r="O4" s="93"/>
      <c r="P4" s="93"/>
      <c r="Q4" s="93"/>
      <c r="R4" s="93"/>
      <c r="S4" s="93"/>
      <c r="T4" s="93"/>
      <c r="U4" s="93"/>
      <c r="V4" s="93"/>
      <c r="W4" s="93"/>
      <c r="X4" s="93"/>
      <c r="Y4" s="93"/>
      <c r="Z4" s="93"/>
    </row>
    <row r="5" spans="1:26" s="94" customFormat="1" ht="25.95" customHeight="1">
      <c r="A5" s="92"/>
      <c r="B5" s="93"/>
      <c r="C5" s="286" t="s">
        <v>823</v>
      </c>
      <c r="D5" s="280"/>
      <c r="E5" s="280"/>
      <c r="F5" s="280"/>
      <c r="G5" s="280"/>
      <c r="H5" s="280"/>
      <c r="I5" s="93"/>
      <c r="J5" s="93"/>
      <c r="K5" s="93"/>
      <c r="L5" s="93"/>
      <c r="M5" s="93"/>
      <c r="N5" s="93"/>
      <c r="O5" s="93"/>
      <c r="P5" s="93"/>
      <c r="Q5" s="93"/>
      <c r="R5" s="93"/>
      <c r="S5" s="93"/>
      <c r="T5" s="93"/>
      <c r="U5" s="93"/>
      <c r="V5" s="93"/>
      <c r="W5" s="93"/>
      <c r="X5" s="93"/>
      <c r="Y5" s="93"/>
      <c r="Z5" s="93"/>
    </row>
    <row r="6" spans="1:26" s="94" customFormat="1" ht="52.95" customHeight="1">
      <c r="A6" s="92"/>
      <c r="B6" s="93"/>
      <c r="C6" s="374" t="s">
        <v>864</v>
      </c>
      <c r="D6" s="371"/>
      <c r="E6" s="371"/>
      <c r="F6" s="371"/>
      <c r="G6" s="371"/>
      <c r="H6" s="371"/>
      <c r="I6" s="93"/>
      <c r="J6" s="93"/>
      <c r="K6" s="93"/>
      <c r="L6" s="93"/>
      <c r="M6" s="93"/>
      <c r="N6" s="93"/>
      <c r="O6" s="93"/>
      <c r="P6" s="93"/>
      <c r="Q6" s="93"/>
      <c r="R6" s="93"/>
      <c r="S6" s="93"/>
      <c r="T6" s="93"/>
      <c r="U6" s="93"/>
      <c r="V6" s="93"/>
      <c r="W6" s="93"/>
      <c r="X6" s="93"/>
      <c r="Y6" s="93"/>
      <c r="Z6" s="93"/>
    </row>
    <row r="7" spans="1:26" s="94" customFormat="1" ht="78" customHeight="1">
      <c r="A7" s="92"/>
      <c r="B7" s="93"/>
      <c r="C7" s="375" t="s">
        <v>863</v>
      </c>
      <c r="D7" s="376"/>
      <c r="E7" s="376"/>
      <c r="F7" s="376"/>
      <c r="G7" s="376"/>
      <c r="H7" s="376"/>
      <c r="I7" s="93"/>
      <c r="J7" s="93"/>
      <c r="K7" s="93"/>
      <c r="L7" s="93"/>
      <c r="M7" s="93"/>
      <c r="N7" s="93"/>
      <c r="O7" s="93"/>
      <c r="P7" s="93"/>
      <c r="Q7" s="93"/>
      <c r="R7" s="93"/>
      <c r="S7" s="93"/>
      <c r="T7" s="93"/>
      <c r="U7" s="93"/>
      <c r="V7" s="93"/>
      <c r="W7" s="93"/>
      <c r="X7" s="93"/>
      <c r="Y7" s="93"/>
      <c r="Z7" s="93"/>
    </row>
    <row r="8" spans="1:26" s="94" customFormat="1" ht="44.55" customHeight="1">
      <c r="A8" s="92"/>
      <c r="B8" s="93"/>
      <c r="C8" s="375" t="s">
        <v>899</v>
      </c>
      <c r="D8" s="376"/>
      <c r="E8" s="376"/>
      <c r="F8" s="376"/>
      <c r="G8" s="376"/>
      <c r="H8" s="376"/>
      <c r="I8" s="93"/>
      <c r="J8" s="93"/>
      <c r="K8" s="93"/>
      <c r="L8" s="93"/>
      <c r="M8" s="93"/>
      <c r="N8" s="93"/>
      <c r="O8" s="93"/>
      <c r="P8" s="93"/>
      <c r="Q8" s="93"/>
      <c r="R8" s="93"/>
      <c r="S8" s="93"/>
      <c r="T8" s="93"/>
      <c r="U8" s="93"/>
      <c r="V8" s="93"/>
      <c r="W8" s="93"/>
      <c r="X8" s="93"/>
      <c r="Y8" s="93"/>
      <c r="Z8" s="93"/>
    </row>
    <row r="9" spans="1:26" s="94" customFormat="1" ht="29.55" customHeight="1">
      <c r="A9" s="92"/>
      <c r="B9" s="93"/>
      <c r="C9" s="375" t="s">
        <v>865</v>
      </c>
      <c r="D9" s="376"/>
      <c r="E9" s="376"/>
      <c r="F9" s="376"/>
      <c r="G9" s="376"/>
      <c r="H9" s="376"/>
      <c r="I9" s="93"/>
      <c r="J9" s="93"/>
      <c r="K9" s="93"/>
      <c r="L9" s="93"/>
      <c r="M9" s="93"/>
      <c r="N9" s="93"/>
      <c r="O9" s="93"/>
      <c r="P9" s="93"/>
      <c r="Q9" s="93"/>
      <c r="R9" s="93"/>
      <c r="S9" s="93"/>
      <c r="T9" s="93"/>
      <c r="U9" s="93"/>
      <c r="V9" s="93"/>
      <c r="W9" s="93"/>
      <c r="X9" s="93"/>
      <c r="Y9" s="93"/>
      <c r="Z9" s="93"/>
    </row>
    <row r="10" spans="1:26" s="94" customFormat="1" ht="15">
      <c r="A10" s="92"/>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26" s="94" customFormat="1" ht="15">
      <c r="A11" s="92"/>
      <c r="B11" s="93"/>
      <c r="C11" s="95" t="s">
        <v>249</v>
      </c>
      <c r="D11" s="372" t="s">
        <v>95</v>
      </c>
      <c r="E11" s="373"/>
      <c r="F11" s="373"/>
      <c r="G11" s="373"/>
      <c r="H11" s="373"/>
      <c r="I11" s="93"/>
      <c r="J11" s="93"/>
      <c r="K11" s="93"/>
      <c r="L11" s="93"/>
      <c r="M11" s="93"/>
      <c r="N11" s="93"/>
      <c r="O11" s="93"/>
      <c r="P11" s="93"/>
      <c r="Q11" s="93"/>
      <c r="R11" s="93"/>
      <c r="S11" s="93"/>
      <c r="T11" s="93"/>
      <c r="U11" s="93"/>
      <c r="V11" s="93"/>
      <c r="W11" s="93"/>
      <c r="X11" s="93"/>
      <c r="Y11" s="93"/>
      <c r="Z11" s="93"/>
    </row>
    <row r="12" spans="1:26" s="94" customFormat="1" ht="39.450000000000003" customHeight="1">
      <c r="A12" s="92"/>
      <c r="B12" s="93"/>
      <c r="C12" s="167" t="s">
        <v>817</v>
      </c>
      <c r="D12" s="370" t="s">
        <v>866</v>
      </c>
      <c r="E12" s="370"/>
      <c r="F12" s="370"/>
      <c r="G12" s="370"/>
      <c r="H12" s="370"/>
      <c r="I12" s="93"/>
      <c r="J12" s="93"/>
      <c r="K12" s="93"/>
      <c r="L12" s="93"/>
      <c r="M12" s="93"/>
      <c r="N12" s="93"/>
      <c r="O12" s="93"/>
      <c r="P12" s="93"/>
      <c r="Q12" s="93"/>
      <c r="R12" s="93"/>
      <c r="S12" s="93"/>
      <c r="T12" s="93"/>
      <c r="U12" s="93"/>
      <c r="V12" s="93"/>
      <c r="W12" s="93"/>
      <c r="X12" s="93"/>
      <c r="Y12" s="93"/>
      <c r="Z12" s="93"/>
    </row>
    <row r="13" spans="1:26" s="94" customFormat="1" ht="33" customHeight="1">
      <c r="A13" s="92"/>
      <c r="B13" s="93"/>
      <c r="C13" s="168" t="s">
        <v>824</v>
      </c>
      <c r="D13" s="370" t="s">
        <v>867</v>
      </c>
      <c r="E13" s="370"/>
      <c r="F13" s="370"/>
      <c r="G13" s="370"/>
      <c r="H13" s="370"/>
      <c r="I13" s="93"/>
      <c r="J13" s="93"/>
      <c r="K13" s="93"/>
      <c r="L13" s="93"/>
      <c r="M13" s="93"/>
      <c r="N13" s="93"/>
      <c r="O13" s="93"/>
      <c r="P13" s="93"/>
      <c r="Q13" s="93"/>
      <c r="R13" s="93"/>
      <c r="S13" s="93"/>
      <c r="T13" s="93"/>
      <c r="U13" s="93"/>
      <c r="V13" s="93"/>
      <c r="W13" s="93"/>
      <c r="X13" s="93"/>
      <c r="Y13" s="93"/>
      <c r="Z13" s="93"/>
    </row>
    <row r="14" spans="1:26" s="94" customFormat="1" ht="30" customHeight="1">
      <c r="A14" s="92"/>
      <c r="B14" s="93"/>
      <c r="C14" s="168" t="s">
        <v>825</v>
      </c>
      <c r="D14" s="370" t="s">
        <v>252</v>
      </c>
      <c r="E14" s="370"/>
      <c r="F14" s="370"/>
      <c r="G14" s="370"/>
      <c r="H14" s="370"/>
      <c r="I14" s="93"/>
      <c r="J14" s="93"/>
      <c r="K14" s="93"/>
      <c r="L14" s="93"/>
      <c r="M14" s="93"/>
      <c r="N14" s="93"/>
      <c r="O14" s="93"/>
      <c r="P14" s="93"/>
      <c r="Q14" s="93"/>
      <c r="R14" s="93"/>
      <c r="S14" s="93"/>
      <c r="T14" s="93"/>
      <c r="U14" s="93"/>
      <c r="V14" s="93"/>
      <c r="W14" s="93"/>
      <c r="X14" s="93"/>
      <c r="Y14" s="93"/>
      <c r="Z14" s="93"/>
    </row>
    <row r="15" spans="1:26" s="94" customFormat="1" ht="15">
      <c r="A15" s="92"/>
      <c r="B15" s="93"/>
      <c r="C15" s="168" t="s">
        <v>826</v>
      </c>
      <c r="D15" s="370" t="s">
        <v>834</v>
      </c>
      <c r="E15" s="370"/>
      <c r="F15" s="370"/>
      <c r="G15" s="370"/>
      <c r="H15" s="370"/>
      <c r="I15" s="93"/>
      <c r="J15" s="93"/>
      <c r="K15" s="93"/>
      <c r="L15" s="93"/>
      <c r="M15" s="93"/>
      <c r="N15" s="93"/>
      <c r="O15" s="93"/>
      <c r="P15" s="93"/>
      <c r="Q15" s="93"/>
      <c r="R15" s="93"/>
      <c r="S15" s="93"/>
      <c r="T15" s="93"/>
      <c r="U15" s="93"/>
      <c r="V15" s="93"/>
      <c r="W15" s="93"/>
      <c r="X15" s="93"/>
      <c r="Y15" s="93"/>
      <c r="Z15" s="93"/>
    </row>
    <row r="16" spans="1:26" s="94" customFormat="1" ht="30" customHeight="1">
      <c r="A16" s="92"/>
      <c r="B16" s="93"/>
      <c r="C16" s="170" t="s">
        <v>827</v>
      </c>
      <c r="D16" s="370" t="s">
        <v>401</v>
      </c>
      <c r="E16" s="370"/>
      <c r="F16" s="370"/>
      <c r="G16" s="370"/>
      <c r="H16" s="370"/>
      <c r="I16" s="93"/>
      <c r="J16" s="93"/>
      <c r="K16" s="93"/>
      <c r="L16" s="93"/>
      <c r="M16" s="93"/>
      <c r="N16" s="93"/>
      <c r="O16" s="93"/>
      <c r="P16" s="93"/>
      <c r="Q16" s="93"/>
      <c r="R16" s="93"/>
      <c r="S16" s="93"/>
      <c r="T16" s="93"/>
      <c r="U16" s="93"/>
      <c r="V16" s="93"/>
      <c r="W16" s="93"/>
      <c r="X16" s="93"/>
      <c r="Y16" s="93"/>
      <c r="Z16" s="93"/>
    </row>
    <row r="17" spans="1:26" s="94" customFormat="1" ht="33.450000000000003" customHeight="1">
      <c r="A17" s="92"/>
      <c r="B17" s="93"/>
      <c r="C17" s="170" t="s">
        <v>828</v>
      </c>
      <c r="D17" s="370" t="s">
        <v>402</v>
      </c>
      <c r="E17" s="370"/>
      <c r="F17" s="370"/>
      <c r="G17" s="370"/>
      <c r="H17" s="370"/>
      <c r="I17" s="93"/>
      <c r="J17" s="93"/>
      <c r="K17" s="93"/>
      <c r="L17" s="93"/>
      <c r="M17" s="93"/>
      <c r="N17" s="93"/>
      <c r="O17" s="93"/>
      <c r="P17" s="93"/>
      <c r="Q17" s="93"/>
      <c r="R17" s="93"/>
      <c r="S17" s="93"/>
      <c r="T17" s="93"/>
      <c r="U17" s="93"/>
      <c r="V17" s="93"/>
      <c r="W17" s="93"/>
      <c r="X17" s="93"/>
      <c r="Y17" s="93"/>
      <c r="Z17" s="93"/>
    </row>
    <row r="18" spans="1:26" s="94" customFormat="1" ht="33.450000000000003" customHeight="1">
      <c r="A18" s="92"/>
      <c r="B18" s="93"/>
      <c r="C18" s="170" t="s">
        <v>829</v>
      </c>
      <c r="D18" s="370" t="s">
        <v>818</v>
      </c>
      <c r="E18" s="370"/>
      <c r="F18" s="370"/>
      <c r="G18" s="370"/>
      <c r="H18" s="370"/>
      <c r="I18" s="93"/>
      <c r="J18" s="93"/>
      <c r="K18" s="93"/>
      <c r="L18" s="93"/>
      <c r="M18" s="93"/>
      <c r="N18" s="93"/>
      <c r="O18" s="93"/>
      <c r="P18" s="93"/>
      <c r="Q18" s="93"/>
      <c r="R18" s="93"/>
      <c r="S18" s="93"/>
      <c r="T18" s="93"/>
      <c r="U18" s="93"/>
      <c r="V18" s="93"/>
      <c r="W18" s="93"/>
      <c r="X18" s="93"/>
      <c r="Y18" s="93"/>
      <c r="Z18" s="93"/>
    </row>
    <row r="19" spans="1:26" s="94" customFormat="1" ht="15">
      <c r="A19" s="92"/>
      <c r="B19" s="93"/>
      <c r="C19" s="171" t="s">
        <v>757</v>
      </c>
      <c r="D19" s="370" t="s">
        <v>848</v>
      </c>
      <c r="E19" s="370"/>
      <c r="F19" s="370"/>
      <c r="G19" s="370"/>
      <c r="H19" s="370"/>
      <c r="I19" s="93"/>
      <c r="J19" s="93"/>
      <c r="K19" s="93"/>
      <c r="L19" s="93"/>
      <c r="M19" s="93"/>
      <c r="N19" s="93"/>
      <c r="O19" s="93"/>
      <c r="P19" s="93"/>
      <c r="Q19" s="93"/>
      <c r="R19" s="93"/>
      <c r="S19" s="93"/>
      <c r="T19" s="93"/>
      <c r="U19" s="93"/>
      <c r="V19" s="93"/>
      <c r="W19" s="93"/>
      <c r="X19" s="93"/>
      <c r="Y19" s="93"/>
      <c r="Z19" s="93"/>
    </row>
    <row r="20" spans="1:26">
      <c r="A20" s="88"/>
      <c r="B20" s="89"/>
      <c r="C20" s="89"/>
      <c r="D20" s="89"/>
      <c r="E20" s="89"/>
      <c r="F20" s="89"/>
      <c r="G20" s="89"/>
      <c r="H20" s="89"/>
      <c r="I20" s="89"/>
      <c r="J20" s="89"/>
      <c r="K20" s="89"/>
      <c r="L20" s="89"/>
      <c r="M20" s="89"/>
      <c r="N20" s="89"/>
      <c r="O20" s="89"/>
      <c r="P20" s="89"/>
      <c r="Q20" s="89"/>
      <c r="R20" s="89"/>
      <c r="S20" s="89"/>
      <c r="T20" s="89"/>
      <c r="U20" s="89"/>
      <c r="V20" s="89"/>
      <c r="W20" s="89"/>
      <c r="X20" s="89"/>
      <c r="Y20" s="89"/>
      <c r="Z20" s="89"/>
    </row>
    <row r="21" spans="1:26">
      <c r="A21" s="88"/>
      <c r="B21" s="89"/>
      <c r="C21" s="89"/>
      <c r="D21" s="89"/>
      <c r="E21" s="89"/>
      <c r="F21" s="89"/>
      <c r="G21" s="89"/>
      <c r="H21" s="89"/>
      <c r="I21" s="89"/>
      <c r="J21" s="89"/>
      <c r="K21" s="89"/>
      <c r="L21" s="89"/>
      <c r="M21" s="89"/>
      <c r="N21" s="89"/>
      <c r="O21" s="89"/>
      <c r="P21" s="89"/>
      <c r="Q21" s="89"/>
      <c r="R21" s="89"/>
      <c r="S21" s="89"/>
      <c r="T21" s="89"/>
      <c r="U21" s="89"/>
      <c r="V21" s="89"/>
      <c r="W21" s="89"/>
      <c r="X21" s="89"/>
      <c r="Y21" s="89"/>
      <c r="Z21" s="89"/>
    </row>
    <row r="22" spans="1:26">
      <c r="A22" s="88"/>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c r="A23" s="88"/>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c r="A24" s="88"/>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c r="A25" s="88"/>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c r="A26" s="88"/>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c r="A27" s="88"/>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c r="A28" s="88"/>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c r="A29" s="88"/>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c r="A30" s="88"/>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c r="A31" s="88"/>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c r="A32" s="88"/>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c r="A33" s="88"/>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c r="A34" s="88"/>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c r="A35" s="88"/>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c r="A36" s="88"/>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c r="A37" s="88"/>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c r="A38" s="88"/>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c r="A39" s="88"/>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c r="A40" s="88"/>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c r="A41" s="88"/>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c r="A42" s="88"/>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c r="A43" s="88"/>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c r="A44" s="88"/>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c r="A45" s="88"/>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c r="A46" s="88"/>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c r="A47" s="88"/>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c r="A48" s="88"/>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c r="A49" s="88"/>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c r="A50" s="88"/>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c r="A51" s="88"/>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c r="A52" s="88"/>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c r="A53" s="88"/>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c r="A54" s="88"/>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c r="A55" s="88"/>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c r="A56" s="88"/>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c r="A57" s="88"/>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c r="A58" s="88"/>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c r="A59" s="88"/>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c r="A60" s="88"/>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c r="A61" s="88"/>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c r="A62" s="88"/>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c r="A63" s="88"/>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c r="A64" s="88"/>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c r="A65" s="88"/>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c r="A66" s="88"/>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c r="A67" s="88"/>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c r="A68" s="88"/>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c r="A69" s="88"/>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c r="A70" s="88"/>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c r="A71" s="88"/>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c r="A72" s="88"/>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c r="A73" s="88"/>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c r="A74" s="88"/>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c r="A75" s="88"/>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c r="A76" s="88"/>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c r="A77" s="88"/>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c r="A78" s="88"/>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c r="A79" s="88"/>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c r="A80" s="88"/>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c r="A81" s="88"/>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c r="A82" s="88"/>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c r="A83" s="88"/>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c r="A84" s="88"/>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c r="A85" s="88"/>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c r="A86" s="88"/>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c r="A87" s="88"/>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c r="A88" s="88"/>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c r="A89" s="88"/>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c r="A90" s="88"/>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c r="A91" s="88"/>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c r="A92" s="88"/>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c r="A93" s="88"/>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c r="A94" s="88"/>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c r="A95" s="88"/>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c r="A96" s="88"/>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c r="A97" s="88"/>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c r="A98" s="88"/>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c r="A99" s="88"/>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c r="A100" s="88"/>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c r="A101" s="88"/>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c r="A102" s="88"/>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c r="A103" s="88"/>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c r="A104" s="88"/>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c r="A105" s="88"/>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c r="A106" s="88"/>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sheetData>
  <mergeCells count="14">
    <mergeCell ref="D19:H19"/>
    <mergeCell ref="D12:H12"/>
    <mergeCell ref="D18:H18"/>
    <mergeCell ref="C6:H6"/>
    <mergeCell ref="C7:H7"/>
    <mergeCell ref="C8:H8"/>
    <mergeCell ref="C9:H9"/>
    <mergeCell ref="D15:H15"/>
    <mergeCell ref="D17:H17"/>
    <mergeCell ref="C3:H3"/>
    <mergeCell ref="D11:H11"/>
    <mergeCell ref="D13:H13"/>
    <mergeCell ref="D14:H14"/>
    <mergeCell ref="D16:H16"/>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B0C5-40C6-473F-B5B2-6FA096437E96}">
  <sheetPr>
    <tabColor theme="4" tint="0.79998168889431442"/>
  </sheetPr>
  <dimension ref="A2:K109"/>
  <sheetViews>
    <sheetView showGridLines="0" zoomScaleNormal="100" workbookViewId="0"/>
  </sheetViews>
  <sheetFormatPr defaultColWidth="8.77734375" defaultRowHeight="15"/>
  <cols>
    <col min="1" max="1" width="2.6640625" style="1" customWidth="1"/>
    <col min="2" max="2" width="4.6640625" style="34" customWidth="1"/>
    <col min="3" max="3" width="54.21875" style="34" customWidth="1"/>
    <col min="4" max="4" width="20.33203125" style="34" customWidth="1"/>
    <col min="5" max="5" width="20.6640625" style="34" customWidth="1"/>
    <col min="6" max="6" width="14.77734375" style="34" customWidth="1"/>
    <col min="7" max="7" width="14.21875" style="34" customWidth="1"/>
    <col min="8" max="8" width="12" style="34" customWidth="1"/>
    <col min="9" max="9" width="17" style="34" customWidth="1"/>
    <col min="10" max="26" width="20.6640625" style="34" customWidth="1"/>
    <col min="27" max="16384" width="8.77734375" style="34"/>
  </cols>
  <sheetData>
    <row r="2" spans="3:10" ht="20.399999999999999">
      <c r="C2" s="58" t="s">
        <v>778</v>
      </c>
    </row>
    <row r="3" spans="3:10">
      <c r="C3" s="381" t="s">
        <v>747</v>
      </c>
      <c r="D3" s="381"/>
      <c r="E3" s="381"/>
      <c r="F3" s="381"/>
      <c r="G3" s="381"/>
      <c r="H3" s="381"/>
      <c r="I3" s="381"/>
    </row>
    <row r="5" spans="3:10">
      <c r="C5" s="2" t="s">
        <v>761</v>
      </c>
      <c r="D5" s="2"/>
      <c r="E5" s="2"/>
      <c r="F5" s="2"/>
      <c r="G5" s="2"/>
      <c r="H5" s="2"/>
      <c r="I5" s="2"/>
      <c r="J5" s="2"/>
    </row>
    <row r="6" spans="3:10">
      <c r="C6" s="495" t="s">
        <v>779</v>
      </c>
      <c r="D6" s="495"/>
      <c r="E6" s="495"/>
      <c r="F6" s="495"/>
      <c r="G6" s="495"/>
      <c r="H6" s="495"/>
      <c r="I6" s="495"/>
      <c r="J6" s="495"/>
    </row>
    <row r="7" spans="3:10">
      <c r="C7" s="234"/>
      <c r="D7" s="234"/>
      <c r="E7" s="234"/>
      <c r="F7" s="234"/>
      <c r="G7" s="234"/>
      <c r="H7" s="234"/>
      <c r="I7" s="234"/>
    </row>
    <row r="8" spans="3:10">
      <c r="C8" s="234"/>
      <c r="D8" s="234"/>
      <c r="E8" s="234"/>
      <c r="F8" s="234"/>
      <c r="G8" s="234"/>
      <c r="H8" s="234"/>
      <c r="I8" s="234"/>
    </row>
    <row r="9" spans="3:10">
      <c r="C9" s="234"/>
      <c r="D9" s="234"/>
      <c r="E9" s="234"/>
      <c r="F9" s="234"/>
      <c r="G9" s="234"/>
      <c r="H9" s="234"/>
      <c r="I9" s="234"/>
    </row>
    <row r="10" spans="3:10">
      <c r="C10" s="234"/>
      <c r="D10" s="234"/>
      <c r="E10" s="234"/>
      <c r="F10" s="234"/>
      <c r="G10" s="234"/>
      <c r="H10" s="234"/>
      <c r="I10" s="234"/>
    </row>
    <row r="11" spans="3:10">
      <c r="C11" s="234"/>
      <c r="D11" s="234"/>
      <c r="E11" s="234"/>
      <c r="F11" s="234"/>
      <c r="G11" s="234"/>
      <c r="H11" s="234"/>
      <c r="I11" s="234"/>
    </row>
    <row r="12" spans="3:10">
      <c r="C12" s="234"/>
      <c r="D12" s="234"/>
      <c r="E12" s="234"/>
      <c r="F12" s="234"/>
      <c r="G12" s="234"/>
      <c r="H12" s="234"/>
      <c r="I12" s="234"/>
    </row>
    <row r="13" spans="3:10">
      <c r="C13" s="234"/>
      <c r="D13" s="234"/>
      <c r="E13" s="234"/>
      <c r="F13" s="234"/>
      <c r="G13" s="234"/>
      <c r="H13" s="234"/>
      <c r="I13" s="234"/>
    </row>
    <row r="14" spans="3:10">
      <c r="C14" s="234"/>
      <c r="D14" s="234"/>
      <c r="E14" s="234"/>
      <c r="F14" s="234"/>
      <c r="G14" s="234"/>
      <c r="H14" s="234"/>
      <c r="I14" s="234"/>
    </row>
    <row r="15" spans="3:10">
      <c r="C15" s="234"/>
      <c r="D15" s="234"/>
      <c r="E15" s="234"/>
      <c r="F15" s="234"/>
      <c r="G15" s="234"/>
      <c r="H15" s="234"/>
      <c r="I15" s="234"/>
    </row>
    <row r="16" spans="3:10">
      <c r="C16" s="234"/>
      <c r="D16" s="234"/>
      <c r="E16" s="234"/>
      <c r="F16" s="234"/>
      <c r="G16" s="234"/>
      <c r="H16" s="234"/>
      <c r="I16" s="234"/>
    </row>
    <row r="17" spans="3:10">
      <c r="C17" s="234"/>
      <c r="D17" s="234"/>
      <c r="E17" s="234"/>
      <c r="F17" s="234"/>
      <c r="G17" s="234"/>
      <c r="H17" s="234"/>
      <c r="I17" s="234"/>
    </row>
    <row r="18" spans="3:10">
      <c r="C18" s="234"/>
      <c r="D18" s="234"/>
      <c r="E18" s="234"/>
      <c r="F18" s="234"/>
      <c r="G18" s="234"/>
      <c r="H18" s="234"/>
      <c r="I18" s="234"/>
    </row>
    <row r="19" spans="3:10">
      <c r="C19" s="234"/>
      <c r="D19" s="234"/>
      <c r="E19" s="234"/>
      <c r="F19" s="234"/>
      <c r="G19" s="234"/>
      <c r="H19" s="234"/>
      <c r="I19" s="234"/>
    </row>
    <row r="20" spans="3:10">
      <c r="C20" s="234"/>
      <c r="D20" s="234"/>
      <c r="E20" s="234"/>
      <c r="F20" s="234"/>
      <c r="G20" s="234"/>
      <c r="H20" s="234"/>
      <c r="I20" s="234"/>
    </row>
    <row r="21" spans="3:10">
      <c r="C21" s="234" t="s">
        <v>784</v>
      </c>
      <c r="D21" s="234"/>
      <c r="E21" s="234"/>
      <c r="F21" s="234"/>
      <c r="G21" s="234"/>
      <c r="H21" s="234"/>
      <c r="I21" s="234"/>
    </row>
    <row r="22" spans="3:10">
      <c r="C22" s="234"/>
      <c r="D22" s="234"/>
      <c r="E22" s="234"/>
      <c r="F22" s="234"/>
      <c r="G22" s="234"/>
      <c r="H22" s="234"/>
      <c r="I22" s="234"/>
    </row>
    <row r="23" spans="3:10">
      <c r="C23" s="40" t="s">
        <v>762</v>
      </c>
      <c r="D23" s="83">
        <v>153000</v>
      </c>
      <c r="E23" s="42" t="s">
        <v>403</v>
      </c>
    </row>
    <row r="24" spans="3:10">
      <c r="C24" s="40" t="s">
        <v>806</v>
      </c>
      <c r="D24" s="225">
        <v>39.200000000000003</v>
      </c>
      <c r="E24" s="42" t="s">
        <v>763</v>
      </c>
    </row>
    <row r="25" spans="3:10">
      <c r="C25" s="40" t="s">
        <v>807</v>
      </c>
      <c r="D25" s="223">
        <f>0.08+0.11+0.67</f>
        <v>0.8600000000000001</v>
      </c>
      <c r="E25" s="42"/>
    </row>
    <row r="26" spans="3:10">
      <c r="C26" s="495" t="s">
        <v>779</v>
      </c>
      <c r="D26" s="495"/>
      <c r="E26" s="495"/>
      <c r="F26" s="495"/>
      <c r="G26" s="495"/>
      <c r="H26" s="495"/>
      <c r="I26" s="495"/>
      <c r="J26" s="495"/>
    </row>
    <row r="41" spans="3:10" ht="39.450000000000003" customHeight="1">
      <c r="C41" s="381" t="s">
        <v>785</v>
      </c>
      <c r="D41" s="381"/>
      <c r="E41" s="381"/>
      <c r="F41" s="381"/>
      <c r="G41" s="381"/>
      <c r="H41" s="381"/>
      <c r="I41" s="381"/>
      <c r="J41" s="64"/>
    </row>
    <row r="42" spans="3:10" ht="42" customHeight="1">
      <c r="C42" s="381" t="s">
        <v>765</v>
      </c>
      <c r="D42" s="381"/>
      <c r="E42" s="381"/>
      <c r="F42" s="381"/>
      <c r="G42" s="381"/>
      <c r="H42" s="381"/>
      <c r="I42" s="381"/>
      <c r="J42" s="13"/>
    </row>
    <row r="44" spans="3:10">
      <c r="C44" s="40" t="s">
        <v>868</v>
      </c>
      <c r="D44" s="72">
        <v>15617</v>
      </c>
      <c r="E44" s="42" t="s">
        <v>403</v>
      </c>
    </row>
    <row r="45" spans="3:10">
      <c r="C45" s="40" t="s">
        <v>764</v>
      </c>
      <c r="D45" s="225">
        <v>30.2</v>
      </c>
      <c r="E45" s="42" t="s">
        <v>763</v>
      </c>
    </row>
    <row r="46" spans="3:10">
      <c r="C46" s="40" t="s">
        <v>807</v>
      </c>
      <c r="D46" s="223">
        <v>0.12</v>
      </c>
      <c r="E46" s="42"/>
      <c r="F46" s="68" t="s">
        <v>808</v>
      </c>
    </row>
    <row r="47" spans="3:10">
      <c r="C47" s="495" t="s">
        <v>779</v>
      </c>
      <c r="D47" s="495"/>
      <c r="E47" s="495"/>
      <c r="F47" s="495"/>
      <c r="G47" s="495"/>
      <c r="H47" s="495"/>
      <c r="I47" s="495"/>
      <c r="J47" s="495"/>
    </row>
    <row r="48" spans="3:10">
      <c r="C48" s="272"/>
      <c r="D48" s="86"/>
      <c r="E48" s="86"/>
      <c r="F48" s="86"/>
      <c r="G48" s="86"/>
      <c r="H48" s="86"/>
      <c r="I48" s="86"/>
      <c r="J48" s="86"/>
    </row>
    <row r="49" spans="3:10">
      <c r="C49" s="2" t="s">
        <v>780</v>
      </c>
      <c r="D49" s="2"/>
      <c r="E49" s="2"/>
      <c r="F49" s="2"/>
      <c r="G49" s="2"/>
      <c r="H49" s="2"/>
      <c r="I49" s="2"/>
      <c r="J49" s="2"/>
    </row>
    <row r="50" spans="3:10">
      <c r="C50" t="s">
        <v>783</v>
      </c>
    </row>
    <row r="51" spans="3:10">
      <c r="C51" s="38"/>
    </row>
    <row r="52" spans="3:10" ht="34.950000000000003" customHeight="1">
      <c r="C52" s="381" t="s">
        <v>871</v>
      </c>
      <c r="D52" s="381"/>
      <c r="E52" s="381"/>
      <c r="F52" s="381"/>
      <c r="G52" s="381"/>
      <c r="H52" s="381"/>
      <c r="I52" s="381"/>
      <c r="J52" s="76"/>
    </row>
    <row r="53" spans="3:10">
      <c r="C53" s="381" t="s">
        <v>781</v>
      </c>
      <c r="D53" s="381"/>
      <c r="E53" s="381"/>
      <c r="F53" s="381"/>
      <c r="G53" s="381"/>
      <c r="H53" s="381"/>
      <c r="I53" s="381"/>
    </row>
    <row r="54" spans="3:10" ht="31.95" customHeight="1">
      <c r="C54" s="381" t="s">
        <v>782</v>
      </c>
      <c r="D54" s="381"/>
      <c r="E54" s="381"/>
      <c r="F54" s="381"/>
      <c r="G54" s="381"/>
      <c r="H54" s="381"/>
      <c r="I54" s="381"/>
      <c r="J54" s="76"/>
    </row>
    <row r="56" spans="3:10">
      <c r="C56" s="2" t="s">
        <v>391</v>
      </c>
      <c r="D56" s="1"/>
      <c r="E56" s="1"/>
      <c r="F56" s="1"/>
      <c r="G56" s="1"/>
      <c r="H56" s="1"/>
      <c r="I56" s="1"/>
      <c r="J56" s="2"/>
    </row>
    <row r="57" spans="3:10">
      <c r="C57" t="s">
        <v>773</v>
      </c>
    </row>
    <row r="59" spans="3:10">
      <c r="C59" s="40" t="s">
        <v>397</v>
      </c>
      <c r="D59" s="42">
        <v>82</v>
      </c>
      <c r="E59" s="42" t="s">
        <v>398</v>
      </c>
    </row>
    <row r="60" spans="3:10">
      <c r="C60" s="40" t="s">
        <v>400</v>
      </c>
      <c r="D60" s="83">
        <v>148000</v>
      </c>
      <c r="E60" s="42" t="s">
        <v>403</v>
      </c>
    </row>
    <row r="61" spans="3:10">
      <c r="C61" s="40" t="s">
        <v>399</v>
      </c>
      <c r="D61" s="225">
        <v>2.2000000000000002</v>
      </c>
      <c r="E61" s="42" t="s">
        <v>539</v>
      </c>
    </row>
    <row r="62" spans="3:10">
      <c r="C62" s="40" t="s">
        <v>741</v>
      </c>
      <c r="D62" s="83">
        <f>39*365</f>
        <v>14235</v>
      </c>
      <c r="E62" s="42" t="s">
        <v>742</v>
      </c>
    </row>
    <row r="63" spans="3:10">
      <c r="C63" s="226" t="s">
        <v>396</v>
      </c>
      <c r="D63" s="83">
        <f>6*365</f>
        <v>2190</v>
      </c>
      <c r="E63" s="227" t="s">
        <v>742</v>
      </c>
      <c r="F63" s="64"/>
      <c r="G63" s="64"/>
      <c r="I63" s="64"/>
    </row>
    <row r="64" spans="3:10">
      <c r="C64" s="69" t="s">
        <v>241</v>
      </c>
      <c r="D64" s="83">
        <v>12000</v>
      </c>
      <c r="E64" s="42" t="s">
        <v>195</v>
      </c>
    </row>
    <row r="65" spans="3:10">
      <c r="C65" s="69" t="s">
        <v>395</v>
      </c>
      <c r="D65" s="83">
        <v>250000</v>
      </c>
      <c r="E65" s="42" t="s">
        <v>177</v>
      </c>
    </row>
    <row r="67" spans="3:10">
      <c r="C67" s="381" t="s">
        <v>686</v>
      </c>
      <c r="D67" s="381"/>
      <c r="E67" s="381"/>
      <c r="F67" s="381"/>
      <c r="G67" s="381"/>
      <c r="H67" s="381"/>
      <c r="I67" s="381"/>
    </row>
    <row r="68" spans="3:10">
      <c r="C68" s="381" t="s">
        <v>869</v>
      </c>
      <c r="D68" s="381"/>
      <c r="E68" s="381"/>
      <c r="F68" s="381"/>
      <c r="G68" s="381"/>
      <c r="H68" s="381"/>
      <c r="I68" s="381"/>
    </row>
    <row r="69" spans="3:10" ht="51.45" customHeight="1">
      <c r="C69" s="381" t="s">
        <v>687</v>
      </c>
      <c r="D69" s="381"/>
      <c r="E69" s="381"/>
      <c r="F69" s="381"/>
      <c r="G69" s="381"/>
      <c r="H69" s="381"/>
      <c r="I69" s="381"/>
      <c r="J69" s="76"/>
    </row>
    <row r="70" spans="3:10">
      <c r="C70" s="381" t="s">
        <v>870</v>
      </c>
      <c r="D70" s="381"/>
      <c r="E70" s="381"/>
      <c r="F70" s="381"/>
      <c r="G70" s="381"/>
      <c r="H70" s="381"/>
      <c r="I70" s="381"/>
    </row>
    <row r="71" spans="3:10">
      <c r="C71"/>
    </row>
    <row r="72" spans="3:10">
      <c r="C72" s="2" t="s">
        <v>404</v>
      </c>
      <c r="D72" s="1"/>
      <c r="E72" s="1"/>
      <c r="F72" s="1"/>
      <c r="G72" s="1"/>
      <c r="H72" s="1"/>
      <c r="I72" s="1"/>
      <c r="J72" s="2"/>
    </row>
    <row r="73" spans="3:10">
      <c r="C73" t="s">
        <v>64</v>
      </c>
      <c r="D73" s="82"/>
      <c r="E73" s="82"/>
      <c r="F73" s="82"/>
      <c r="G73" s="82"/>
      <c r="H73" s="82"/>
      <c r="I73" s="82"/>
    </row>
    <row r="74" spans="3:10">
      <c r="C74" s="38"/>
      <c r="D74" s="82"/>
      <c r="E74" s="82"/>
      <c r="F74" s="82"/>
      <c r="G74" s="82"/>
      <c r="H74" s="82"/>
      <c r="I74" s="82"/>
    </row>
    <row r="75" spans="3:10">
      <c r="C75" s="40" t="s">
        <v>409</v>
      </c>
      <c r="D75" s="42">
        <v>62.5</v>
      </c>
      <c r="E75" s="42" t="s">
        <v>410</v>
      </c>
      <c r="F75" s="82"/>
      <c r="G75" s="82"/>
      <c r="H75" s="82"/>
      <c r="I75" s="82"/>
    </row>
    <row r="76" spans="3:10">
      <c r="C76" s="40" t="s">
        <v>405</v>
      </c>
      <c r="D76" s="83">
        <v>16000</v>
      </c>
      <c r="E76" s="42" t="s">
        <v>403</v>
      </c>
      <c r="F76" s="82"/>
      <c r="G76" s="82"/>
      <c r="H76" s="82"/>
      <c r="I76" s="82"/>
    </row>
    <row r="77" spans="3:10">
      <c r="C77" s="69" t="s">
        <v>406</v>
      </c>
      <c r="D77" s="83">
        <v>4700</v>
      </c>
      <c r="E77" s="42" t="s">
        <v>407</v>
      </c>
      <c r="F77" s="82"/>
      <c r="G77" s="82"/>
      <c r="H77" s="82"/>
      <c r="I77" s="82"/>
    </row>
    <row r="78" spans="3:10">
      <c r="C78" s="69" t="s">
        <v>408</v>
      </c>
      <c r="D78" s="227">
        <v>3</v>
      </c>
      <c r="E78" s="227" t="s">
        <v>209</v>
      </c>
      <c r="F78" s="82"/>
      <c r="G78" s="82"/>
      <c r="H78" s="82"/>
      <c r="I78" s="82"/>
    </row>
    <row r="79" spans="3:10">
      <c r="C79" s="69" t="s">
        <v>540</v>
      </c>
      <c r="D79" s="83">
        <v>800000</v>
      </c>
      <c r="E79" s="42" t="s">
        <v>195</v>
      </c>
      <c r="F79" s="82"/>
      <c r="G79" s="82"/>
      <c r="H79" s="82"/>
      <c r="I79" s="82"/>
    </row>
    <row r="81" spans="3:10">
      <c r="C81" s="2" t="s">
        <v>412</v>
      </c>
      <c r="D81" s="1"/>
      <c r="E81" s="1"/>
      <c r="F81" s="1"/>
      <c r="G81" s="1"/>
      <c r="H81" s="1"/>
      <c r="I81" s="1"/>
      <c r="J81" s="2"/>
    </row>
    <row r="82" spans="3:10">
      <c r="C82" s="68" t="s">
        <v>186</v>
      </c>
    </row>
    <row r="85" spans="3:10" ht="16.05" customHeight="1">
      <c r="C85" s="381" t="s">
        <v>413</v>
      </c>
      <c r="D85" s="381"/>
      <c r="E85" s="381"/>
      <c r="F85" s="381"/>
      <c r="G85" s="381"/>
      <c r="H85" s="381"/>
      <c r="I85" s="381"/>
    </row>
    <row r="86" spans="3:10">
      <c r="C86" s="381"/>
      <c r="D86" s="381"/>
      <c r="E86" s="381"/>
      <c r="F86" s="381"/>
      <c r="G86" s="381"/>
      <c r="H86" s="381"/>
      <c r="I86" s="381"/>
    </row>
    <row r="87" spans="3:10">
      <c r="C87" s="40" t="s">
        <v>193</v>
      </c>
      <c r="D87" s="366">
        <v>34</v>
      </c>
      <c r="E87" s="366" t="s">
        <v>187</v>
      </c>
    </row>
    <row r="88" spans="3:10">
      <c r="C88" s="229" t="s">
        <v>194</v>
      </c>
      <c r="D88" s="366">
        <f>D87*365</f>
        <v>12410</v>
      </c>
      <c r="E88" s="366" t="s">
        <v>187</v>
      </c>
    </row>
    <row r="90" spans="3:10">
      <c r="C90" s="2" t="s">
        <v>414</v>
      </c>
      <c r="D90" s="2"/>
      <c r="E90" s="2"/>
      <c r="F90" s="2"/>
      <c r="G90" s="2"/>
      <c r="H90" s="2"/>
      <c r="I90" s="2"/>
      <c r="J90" s="46"/>
    </row>
    <row r="91" spans="3:10">
      <c r="C91" s="68" t="s">
        <v>415</v>
      </c>
    </row>
    <row r="93" spans="3:10">
      <c r="C93" s="34" t="s">
        <v>416</v>
      </c>
    </row>
    <row r="95" spans="3:10" ht="32.549999999999997" customHeight="1">
      <c r="C95" s="381" t="s">
        <v>417</v>
      </c>
      <c r="D95" s="381"/>
      <c r="E95" s="381"/>
      <c r="F95" s="381"/>
      <c r="G95" s="381"/>
      <c r="H95" s="381"/>
      <c r="I95" s="381"/>
    </row>
    <row r="96" spans="3:10" ht="32.549999999999997" customHeight="1">
      <c r="C96" s="76"/>
      <c r="D96" s="76"/>
      <c r="E96" s="76"/>
      <c r="F96" s="76"/>
      <c r="G96" s="76"/>
      <c r="H96" s="76"/>
      <c r="I96" s="76"/>
    </row>
    <row r="97" spans="3:11">
      <c r="C97" s="34" t="s">
        <v>418</v>
      </c>
    </row>
    <row r="98" spans="3:11">
      <c r="C98" s="38"/>
    </row>
    <row r="99" spans="3:11">
      <c r="C99" s="2" t="s">
        <v>421</v>
      </c>
      <c r="D99" s="2"/>
      <c r="E99" s="2"/>
      <c r="F99" s="2"/>
      <c r="G99" s="2"/>
      <c r="H99" s="2"/>
      <c r="I99" s="2"/>
      <c r="J99" s="2"/>
      <c r="K99" s="82"/>
    </row>
    <row r="100" spans="3:11">
      <c r="C100" s="496" t="s">
        <v>420</v>
      </c>
      <c r="D100" s="496"/>
      <c r="E100" s="496"/>
      <c r="F100" s="496"/>
      <c r="G100" s="496"/>
      <c r="H100" s="496"/>
      <c r="I100" s="496"/>
    </row>
    <row r="101" spans="3:11">
      <c r="C101" s="496"/>
      <c r="D101" s="496"/>
      <c r="E101" s="496"/>
      <c r="F101" s="496"/>
      <c r="G101" s="496"/>
      <c r="H101" s="496"/>
      <c r="I101" s="496"/>
    </row>
    <row r="102" spans="3:11">
      <c r="C102" s="40" t="s">
        <v>189</v>
      </c>
      <c r="D102" s="366">
        <v>39</v>
      </c>
      <c r="E102" s="366" t="s">
        <v>187</v>
      </c>
    </row>
    <row r="103" spans="3:11">
      <c r="C103" s="233" t="s">
        <v>419</v>
      </c>
      <c r="D103" s="367">
        <f>D102*365</f>
        <v>14235</v>
      </c>
      <c r="E103" s="368" t="s">
        <v>190</v>
      </c>
    </row>
    <row r="104" spans="3:11">
      <c r="C104" s="381" t="s">
        <v>188</v>
      </c>
      <c r="D104" s="381"/>
      <c r="E104" s="381"/>
      <c r="F104" s="381"/>
      <c r="G104" s="381"/>
      <c r="H104" s="381"/>
      <c r="I104" s="381"/>
    </row>
    <row r="105" spans="3:11">
      <c r="C105" s="381"/>
      <c r="D105" s="381"/>
      <c r="E105" s="381"/>
      <c r="F105" s="381"/>
      <c r="G105" s="381"/>
      <c r="H105" s="381"/>
      <c r="I105" s="381"/>
    </row>
    <row r="106" spans="3:11">
      <c r="C106" s="381"/>
      <c r="D106" s="381"/>
      <c r="E106" s="381"/>
      <c r="F106" s="381"/>
      <c r="G106" s="381"/>
      <c r="H106" s="381"/>
      <c r="I106" s="381"/>
    </row>
    <row r="107" spans="3:11">
      <c r="C107" s="381" t="s">
        <v>422</v>
      </c>
      <c r="D107" s="381"/>
      <c r="E107" s="381"/>
      <c r="F107" s="381"/>
      <c r="G107" s="381"/>
      <c r="H107" s="381"/>
      <c r="I107" s="381"/>
    </row>
    <row r="109" spans="3:11">
      <c r="C109" s="38"/>
    </row>
  </sheetData>
  <mergeCells count="18">
    <mergeCell ref="C68:I68"/>
    <mergeCell ref="C3:I3"/>
    <mergeCell ref="C104:I106"/>
    <mergeCell ref="C107:I107"/>
    <mergeCell ref="C6:J6"/>
    <mergeCell ref="C26:J26"/>
    <mergeCell ref="C85:I86"/>
    <mergeCell ref="C95:I95"/>
    <mergeCell ref="C47:J47"/>
    <mergeCell ref="C100:I101"/>
    <mergeCell ref="C41:I41"/>
    <mergeCell ref="C42:I42"/>
    <mergeCell ref="C69:I69"/>
    <mergeCell ref="C70:I70"/>
    <mergeCell ref="C53:I53"/>
    <mergeCell ref="C52:I52"/>
    <mergeCell ref="C54:I54"/>
    <mergeCell ref="C67:I6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5EB5D-19CA-433B-A580-3A2DE83935D9}">
  <sheetPr>
    <tabColor theme="0" tint="-0.14999847407452621"/>
  </sheetPr>
  <dimension ref="A2:Z44"/>
  <sheetViews>
    <sheetView showGridLines="0" zoomScaleNormal="100" workbookViewId="0"/>
  </sheetViews>
  <sheetFormatPr defaultColWidth="8.77734375" defaultRowHeight="15"/>
  <cols>
    <col min="1" max="1" width="2.6640625" style="1" customWidth="1"/>
    <col min="2" max="2" width="4.6640625" style="34" customWidth="1"/>
    <col min="3" max="3" width="46.33203125" style="34" customWidth="1"/>
    <col min="4" max="4" width="23" style="34" customWidth="1"/>
    <col min="5" max="5" width="25.21875" style="34" customWidth="1"/>
    <col min="6" max="8" width="20.77734375" style="34" customWidth="1"/>
    <col min="9" max="9" width="8.77734375" style="34" customWidth="1"/>
    <col min="10" max="16384" width="8.77734375" style="34"/>
  </cols>
  <sheetData>
    <row r="2" spans="1:26" ht="29.55" customHeight="1">
      <c r="C2" s="58" t="s">
        <v>897</v>
      </c>
    </row>
    <row r="3" spans="1:26">
      <c r="C3" s="399" t="s">
        <v>898</v>
      </c>
      <c r="D3" s="399"/>
      <c r="E3" s="399"/>
      <c r="F3" s="399"/>
      <c r="G3" s="399"/>
      <c r="H3" s="399"/>
      <c r="I3" s="399"/>
    </row>
    <row r="4" spans="1:26">
      <c r="C4" s="76"/>
      <c r="D4" s="76"/>
      <c r="E4" s="76"/>
      <c r="F4" s="76"/>
      <c r="G4" s="76"/>
      <c r="H4" s="76"/>
      <c r="I4" s="76"/>
    </row>
    <row r="6" spans="1:26" s="153" customFormat="1" ht="16.8">
      <c r="A6" s="14"/>
      <c r="B6" s="96"/>
      <c r="C6" s="16" t="s">
        <v>528</v>
      </c>
      <c r="D6" s="14"/>
      <c r="E6" s="14"/>
      <c r="F6" s="14"/>
      <c r="G6" s="14"/>
      <c r="H6" s="14"/>
      <c r="I6" s="34"/>
      <c r="J6" s="96"/>
      <c r="K6" s="96"/>
      <c r="L6" s="96"/>
      <c r="M6" s="96"/>
      <c r="N6" s="96"/>
      <c r="O6" s="96"/>
      <c r="P6" s="96"/>
      <c r="Q6" s="96"/>
      <c r="R6" s="96"/>
      <c r="S6" s="96"/>
      <c r="T6" s="96"/>
      <c r="U6" s="96"/>
      <c r="V6" s="96"/>
      <c r="W6" s="96"/>
      <c r="X6" s="96"/>
      <c r="Y6" s="96"/>
      <c r="Z6" s="96"/>
    </row>
    <row r="7" spans="1:26" s="153" customFormat="1" ht="9.4499999999999993" customHeight="1">
      <c r="A7" s="14"/>
      <c r="B7" s="96"/>
      <c r="C7" s="96"/>
      <c r="D7" s="96"/>
      <c r="E7" s="96"/>
      <c r="F7" s="96"/>
      <c r="G7" s="96"/>
      <c r="H7" s="127"/>
      <c r="I7" s="127"/>
      <c r="J7" s="127"/>
      <c r="K7" s="127"/>
      <c r="L7" s="127"/>
      <c r="M7" s="127"/>
      <c r="N7" s="127"/>
      <c r="O7" s="127"/>
      <c r="P7" s="127"/>
      <c r="Q7" s="127"/>
      <c r="R7" s="127"/>
      <c r="S7" s="127"/>
      <c r="T7" s="127"/>
      <c r="U7" s="127"/>
      <c r="V7" s="127"/>
      <c r="W7" s="127"/>
      <c r="X7" s="127"/>
      <c r="Y7" s="127"/>
      <c r="Z7" s="127"/>
    </row>
    <row r="8" spans="1:26" s="153" customFormat="1" ht="9.4499999999999993" customHeight="1">
      <c r="A8" s="14"/>
      <c r="B8" s="96"/>
      <c r="C8" s="96"/>
      <c r="D8" s="96"/>
      <c r="E8" s="96"/>
      <c r="F8" s="96"/>
      <c r="G8" s="96"/>
      <c r="H8" s="127"/>
      <c r="I8" s="127"/>
      <c r="J8" s="127"/>
      <c r="K8" s="127"/>
      <c r="L8" s="127"/>
      <c r="M8" s="127"/>
      <c r="N8" s="127"/>
      <c r="O8" s="127"/>
      <c r="P8" s="127"/>
      <c r="Q8" s="127"/>
      <c r="R8" s="127"/>
      <c r="S8" s="127"/>
      <c r="T8" s="127"/>
      <c r="U8" s="127"/>
      <c r="V8" s="127"/>
      <c r="W8" s="127"/>
      <c r="X8" s="127"/>
      <c r="Y8" s="127"/>
      <c r="Z8" s="127"/>
    </row>
    <row r="9" spans="1:26" s="153" customFormat="1" ht="16.8">
      <c r="A9" s="14"/>
      <c r="B9" s="96"/>
      <c r="C9" s="324" t="s">
        <v>268</v>
      </c>
      <c r="D9" s="324" t="s">
        <v>13</v>
      </c>
      <c r="E9" s="324" t="s">
        <v>87</v>
      </c>
      <c r="F9" s="160"/>
      <c r="G9" s="96"/>
      <c r="H9" s="96"/>
      <c r="I9" s="96"/>
      <c r="J9" s="96"/>
      <c r="K9" s="96"/>
      <c r="L9" s="96"/>
      <c r="M9" s="96"/>
      <c r="N9" s="96"/>
      <c r="O9" s="96"/>
      <c r="P9" s="96"/>
      <c r="Q9" s="96"/>
      <c r="R9" s="96"/>
      <c r="S9" s="96"/>
      <c r="T9" s="96"/>
      <c r="U9" s="96"/>
      <c r="V9" s="96"/>
      <c r="W9" s="96"/>
      <c r="X9" s="96"/>
      <c r="Y9" s="96"/>
      <c r="Z9" s="96"/>
    </row>
    <row r="10" spans="1:26" s="153" customFormat="1" ht="16.8">
      <c r="A10" s="14"/>
      <c r="B10" s="96"/>
      <c r="C10" s="103" t="s">
        <v>731</v>
      </c>
      <c r="D10" s="264">
        <v>8.4500000000000006E-2</v>
      </c>
      <c r="E10" s="17" t="s">
        <v>530</v>
      </c>
      <c r="F10" s="62" t="s">
        <v>732</v>
      </c>
      <c r="G10" s="96"/>
      <c r="H10" s="96"/>
      <c r="I10" s="96"/>
      <c r="J10" s="96"/>
      <c r="K10" s="96"/>
      <c r="L10" s="96"/>
      <c r="M10" s="96"/>
      <c r="N10" s="96"/>
      <c r="O10" s="96"/>
      <c r="P10" s="96"/>
      <c r="Q10" s="96"/>
      <c r="R10" s="96"/>
      <c r="S10" s="96"/>
      <c r="T10" s="96"/>
      <c r="U10" s="96"/>
      <c r="V10" s="96"/>
      <c r="W10" s="96"/>
      <c r="X10" s="96"/>
      <c r="Y10" s="96"/>
      <c r="Z10" s="96"/>
    </row>
    <row r="11" spans="1:26" s="153" customFormat="1" ht="16.8">
      <c r="A11" s="14"/>
      <c r="B11" s="96"/>
      <c r="C11" s="103" t="s">
        <v>738</v>
      </c>
      <c r="D11" s="264">
        <f>(30*12)/(100*365)</f>
        <v>9.8630136986301367E-3</v>
      </c>
      <c r="E11" s="17" t="s">
        <v>749</v>
      </c>
      <c r="F11" s="160" t="s">
        <v>737</v>
      </c>
      <c r="G11" s="96"/>
      <c r="H11" s="96"/>
      <c r="I11" s="96"/>
      <c r="J11" s="96"/>
      <c r="K11" s="96"/>
      <c r="L11" s="96"/>
      <c r="M11" s="96"/>
      <c r="N11" s="96"/>
      <c r="O11" s="96"/>
      <c r="P11" s="96"/>
      <c r="Q11" s="96"/>
      <c r="R11" s="96"/>
      <c r="S11" s="96"/>
      <c r="T11" s="96"/>
      <c r="U11" s="96"/>
      <c r="V11" s="96"/>
      <c r="W11" s="96"/>
      <c r="X11" s="96"/>
      <c r="Y11" s="96"/>
      <c r="Z11" s="96"/>
    </row>
    <row r="12" spans="1:26" s="153" customFormat="1" ht="16.8">
      <c r="A12" s="14"/>
      <c r="B12" s="96"/>
      <c r="C12" s="17" t="s">
        <v>730</v>
      </c>
      <c r="D12" s="17">
        <v>3.8999999999999999E-4</v>
      </c>
      <c r="E12" s="17" t="s">
        <v>529</v>
      </c>
      <c r="F12" s="62" t="s">
        <v>28</v>
      </c>
      <c r="G12" s="96"/>
      <c r="H12" s="96"/>
      <c r="I12" s="96"/>
      <c r="J12" s="96"/>
      <c r="K12" s="96"/>
      <c r="L12" s="96"/>
      <c r="M12" s="96"/>
      <c r="N12" s="96"/>
      <c r="O12" s="96"/>
      <c r="P12" s="96"/>
      <c r="Q12" s="96"/>
      <c r="R12" s="96"/>
      <c r="S12" s="96"/>
      <c r="T12" s="96"/>
      <c r="U12" s="96"/>
      <c r="V12" s="96"/>
      <c r="W12" s="96"/>
      <c r="X12" s="96"/>
      <c r="Y12" s="96"/>
      <c r="Z12" s="96"/>
    </row>
    <row r="13" spans="1:26" s="153" customFormat="1" ht="16.8">
      <c r="A13" s="14"/>
      <c r="B13" s="96"/>
      <c r="C13" s="160" t="s">
        <v>736</v>
      </c>
      <c r="D13" s="96"/>
      <c r="E13" s="96"/>
      <c r="F13" s="96"/>
      <c r="G13" s="96"/>
      <c r="H13" s="96"/>
      <c r="I13" s="96"/>
      <c r="J13" s="96"/>
      <c r="K13" s="96"/>
      <c r="L13" s="96"/>
      <c r="M13" s="96"/>
      <c r="N13" s="96"/>
      <c r="O13" s="96"/>
      <c r="P13" s="96"/>
      <c r="Q13" s="96"/>
      <c r="R13" s="96"/>
      <c r="S13" s="96"/>
      <c r="T13" s="96"/>
      <c r="U13" s="96"/>
      <c r="V13" s="96"/>
      <c r="W13" s="96"/>
      <c r="X13" s="96"/>
      <c r="Y13" s="96"/>
      <c r="Z13" s="96"/>
    </row>
    <row r="14" spans="1:26" s="153" customFormat="1" ht="16.8">
      <c r="A14" s="14"/>
      <c r="B14" s="96"/>
      <c r="C14" s="160"/>
      <c r="D14" s="96"/>
      <c r="E14" s="96"/>
      <c r="F14" s="96"/>
      <c r="G14" s="96"/>
      <c r="H14" s="96"/>
      <c r="I14" s="96"/>
      <c r="J14" s="96"/>
      <c r="K14" s="96"/>
      <c r="L14" s="96"/>
      <c r="M14" s="96"/>
      <c r="N14" s="96"/>
      <c r="O14" s="96"/>
      <c r="P14" s="96"/>
      <c r="Q14" s="96"/>
      <c r="R14" s="96"/>
      <c r="S14" s="96"/>
      <c r="T14" s="96"/>
      <c r="U14" s="96"/>
      <c r="V14" s="96"/>
      <c r="W14" s="96"/>
      <c r="X14" s="96"/>
      <c r="Y14" s="96"/>
      <c r="Z14" s="96"/>
    </row>
    <row r="15" spans="1:26">
      <c r="C15" s="16" t="s">
        <v>723</v>
      </c>
      <c r="D15" s="14"/>
      <c r="E15" s="14"/>
      <c r="F15" s="14"/>
      <c r="G15" s="14"/>
      <c r="H15" s="14"/>
    </row>
    <row r="17" spans="1:26" ht="16.8">
      <c r="C17" s="252" t="s">
        <v>718</v>
      </c>
    </row>
    <row r="18" spans="1:26">
      <c r="C18" s="34" t="s">
        <v>715</v>
      </c>
      <c r="D18" s="260">
        <v>0.223</v>
      </c>
      <c r="E18" s="34" t="s">
        <v>716</v>
      </c>
      <c r="G18" s="178" t="s">
        <v>728</v>
      </c>
    </row>
    <row r="19" spans="1:26">
      <c r="C19" s="34" t="s">
        <v>717</v>
      </c>
      <c r="D19" s="260">
        <f>1/(10635/1000000)</f>
        <v>94.029149036201218</v>
      </c>
      <c r="E19" s="34" t="s">
        <v>719</v>
      </c>
      <c r="G19" s="68" t="s">
        <v>729</v>
      </c>
    </row>
    <row r="21" spans="1:26" s="153" customFormat="1" ht="16.8">
      <c r="A21" s="14"/>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spans="1:26" s="153" customFormat="1" ht="16.8">
      <c r="A22" s="14"/>
      <c r="B22" s="96"/>
      <c r="D22" s="96"/>
      <c r="E22" s="96"/>
      <c r="F22" s="96"/>
      <c r="G22" s="96"/>
      <c r="H22" s="96"/>
      <c r="I22" s="96"/>
      <c r="J22" s="96"/>
      <c r="K22" s="96"/>
      <c r="L22" s="96"/>
      <c r="M22" s="96"/>
      <c r="N22" s="96"/>
      <c r="O22" s="96"/>
      <c r="P22" s="96"/>
      <c r="Q22" s="96"/>
      <c r="R22" s="96"/>
      <c r="S22" s="96"/>
      <c r="T22" s="96"/>
      <c r="U22" s="96"/>
      <c r="V22" s="96"/>
      <c r="W22" s="96"/>
      <c r="X22" s="96"/>
      <c r="Y22" s="96"/>
      <c r="Z22" s="96"/>
    </row>
    <row r="23" spans="1:26" s="153" customFormat="1" ht="16.8">
      <c r="A23" s="14"/>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spans="1:26" s="153" customFormat="1" ht="16.8">
      <c r="A24" s="14"/>
      <c r="B24" s="96"/>
      <c r="C24" s="16" t="s">
        <v>724</v>
      </c>
      <c r="D24" s="14"/>
      <c r="E24" s="14"/>
      <c r="F24" s="14"/>
      <c r="G24" s="14"/>
      <c r="H24" s="14"/>
      <c r="I24" s="96"/>
      <c r="J24" s="96"/>
      <c r="K24" s="96"/>
      <c r="L24" s="96"/>
      <c r="M24" s="96"/>
      <c r="N24" s="96"/>
      <c r="O24" s="96"/>
      <c r="P24" s="96"/>
      <c r="Q24" s="96"/>
      <c r="R24" s="96"/>
      <c r="S24" s="96"/>
      <c r="T24" s="96"/>
      <c r="U24" s="96"/>
      <c r="V24" s="96"/>
      <c r="W24" s="96"/>
      <c r="X24" s="96"/>
      <c r="Y24" s="96"/>
      <c r="Z24" s="96"/>
    </row>
    <row r="25" spans="1:26" s="153" customFormat="1" ht="16.8">
      <c r="A25" s="14"/>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spans="1:26" s="153" customFormat="1" ht="16.8">
      <c r="A26" s="14"/>
      <c r="B26" s="96"/>
      <c r="C26" s="360" t="s">
        <v>645</v>
      </c>
      <c r="D26" s="324" t="s">
        <v>13</v>
      </c>
      <c r="E26" s="324" t="s">
        <v>87</v>
      </c>
      <c r="F26" s="96"/>
      <c r="G26" s="96"/>
      <c r="H26" s="96"/>
      <c r="I26" s="96"/>
      <c r="J26" s="96"/>
      <c r="K26" s="96"/>
      <c r="L26" s="96"/>
      <c r="M26" s="96"/>
      <c r="N26" s="96"/>
      <c r="O26" s="96"/>
      <c r="P26" s="96"/>
      <c r="Q26" s="96"/>
      <c r="R26" s="96"/>
      <c r="S26" s="96"/>
      <c r="T26" s="96"/>
      <c r="U26" s="96"/>
      <c r="V26" s="96"/>
      <c r="W26" s="96"/>
      <c r="X26" s="96"/>
      <c r="Y26" s="96"/>
      <c r="Z26" s="96"/>
    </row>
    <row r="27" spans="1:26" s="153" customFormat="1" ht="16.8">
      <c r="A27" s="14"/>
      <c r="B27" s="96"/>
      <c r="C27" s="497" t="s">
        <v>379</v>
      </c>
      <c r="D27" s="72">
        <f>'Research -Water Infrastructure'!D60</f>
        <v>148000</v>
      </c>
      <c r="E27" s="261" t="s">
        <v>722</v>
      </c>
      <c r="F27" s="176" t="s">
        <v>394</v>
      </c>
      <c r="G27" s="96"/>
      <c r="H27" s="96"/>
      <c r="I27" s="96"/>
      <c r="J27" s="96"/>
      <c r="K27" s="96"/>
      <c r="L27" s="96"/>
      <c r="M27" s="96"/>
      <c r="N27" s="96"/>
      <c r="O27" s="96"/>
      <c r="P27" s="96"/>
      <c r="Q27" s="96"/>
      <c r="R27" s="96"/>
      <c r="S27" s="96"/>
      <c r="T27" s="96"/>
      <c r="U27" s="96"/>
      <c r="V27" s="96"/>
      <c r="W27" s="96"/>
      <c r="X27" s="96"/>
      <c r="Y27" s="96"/>
      <c r="Z27" s="96"/>
    </row>
    <row r="28" spans="1:26" s="153" customFormat="1" ht="16.8">
      <c r="A28" s="14"/>
      <c r="B28" s="96"/>
      <c r="C28" s="498"/>
      <c r="D28" s="83">
        <f>'Research -Water Infrastructure'!D23</f>
        <v>153000</v>
      </c>
      <c r="E28" s="261" t="s">
        <v>722</v>
      </c>
      <c r="F28" s="176" t="s">
        <v>786</v>
      </c>
      <c r="G28" s="96"/>
      <c r="H28" s="96"/>
      <c r="I28" s="96"/>
      <c r="J28" s="96"/>
      <c r="K28" s="96"/>
      <c r="L28" s="96"/>
      <c r="M28" s="96"/>
      <c r="N28" s="96"/>
      <c r="O28" s="96"/>
      <c r="P28" s="96"/>
      <c r="Q28" s="96"/>
      <c r="R28" s="96"/>
      <c r="S28" s="96"/>
      <c r="T28" s="96"/>
      <c r="U28" s="96"/>
      <c r="V28" s="96"/>
      <c r="W28" s="96"/>
      <c r="X28" s="96"/>
      <c r="Y28" s="96"/>
      <c r="Z28" s="96"/>
    </row>
    <row r="29" spans="1:26" s="153" customFormat="1" ht="16.8">
      <c r="A29" s="14"/>
      <c r="B29" s="96"/>
      <c r="C29" s="499"/>
      <c r="D29" s="278">
        <f>'Research - Pipes'!E93</f>
        <v>207803</v>
      </c>
      <c r="E29" s="261" t="s">
        <v>722</v>
      </c>
      <c r="F29" s="176" t="s">
        <v>176</v>
      </c>
      <c r="G29" s="96"/>
      <c r="H29" s="96"/>
      <c r="I29" s="96"/>
      <c r="J29" s="96"/>
      <c r="K29" s="96"/>
      <c r="L29" s="96"/>
      <c r="M29" s="96"/>
      <c r="N29" s="96"/>
      <c r="O29" s="96"/>
      <c r="P29" s="96"/>
      <c r="Q29" s="96"/>
      <c r="R29" s="96"/>
      <c r="S29" s="96"/>
      <c r="T29" s="96"/>
      <c r="U29" s="96"/>
      <c r="V29" s="96"/>
      <c r="W29" s="96"/>
      <c r="X29" s="96"/>
      <c r="Y29" s="96"/>
      <c r="Z29" s="96"/>
    </row>
    <row r="30" spans="1:26" s="153" customFormat="1" ht="16.8">
      <c r="A30" s="14"/>
      <c r="B30" s="96"/>
      <c r="C30" s="500" t="s">
        <v>162</v>
      </c>
      <c r="D30" s="279">
        <f>'Research -Water Infrastructure'!D61</f>
        <v>2.2000000000000002</v>
      </c>
      <c r="E30" s="42" t="s">
        <v>163</v>
      </c>
      <c r="F30" s="176" t="s">
        <v>394</v>
      </c>
      <c r="G30" s="96"/>
      <c r="H30" s="96"/>
      <c r="I30" s="96"/>
      <c r="J30" s="96"/>
      <c r="K30" s="96"/>
      <c r="L30" s="96"/>
      <c r="M30" s="96"/>
      <c r="N30" s="96"/>
      <c r="O30" s="96"/>
      <c r="P30" s="96"/>
      <c r="Q30" s="96"/>
      <c r="R30" s="96"/>
      <c r="S30" s="96"/>
      <c r="T30" s="96"/>
      <c r="U30" s="96"/>
      <c r="V30" s="96"/>
      <c r="W30" s="96"/>
      <c r="X30" s="96"/>
      <c r="Y30" s="96"/>
      <c r="Z30" s="96"/>
    </row>
    <row r="31" spans="1:26">
      <c r="C31" s="501"/>
      <c r="D31" s="266">
        <v>1.2</v>
      </c>
      <c r="E31" s="42" t="s">
        <v>163</v>
      </c>
      <c r="F31" s="176" t="s">
        <v>176</v>
      </c>
      <c r="G31" s="68"/>
      <c r="H31" s="68"/>
    </row>
    <row r="32" spans="1:26">
      <c r="C32" s="265" t="s">
        <v>668</v>
      </c>
      <c r="D32" s="83">
        <f>'Research -Water Infrastructure'!D64</f>
        <v>12000</v>
      </c>
      <c r="E32" s="42" t="s">
        <v>195</v>
      </c>
      <c r="F32" s="176" t="s">
        <v>394</v>
      </c>
    </row>
    <row r="33" spans="3:13">
      <c r="C33" s="500" t="s">
        <v>244</v>
      </c>
      <c r="D33" s="83">
        <f>'Research -Water Infrastructure'!D102*365</f>
        <v>14235</v>
      </c>
      <c r="E33" s="42" t="s">
        <v>787</v>
      </c>
      <c r="F33" s="74" t="s">
        <v>725</v>
      </c>
      <c r="G33" s="74"/>
      <c r="H33" s="74"/>
    </row>
    <row r="34" spans="3:13">
      <c r="C34" s="501"/>
      <c r="D34" s="269">
        <f>'Research -Water Infrastructure'!D62</f>
        <v>14235</v>
      </c>
      <c r="E34" s="42" t="s">
        <v>787</v>
      </c>
      <c r="F34" s="176" t="s">
        <v>394</v>
      </c>
      <c r="G34" s="63"/>
      <c r="H34" s="63"/>
      <c r="I34" s="63"/>
      <c r="J34" s="63"/>
    </row>
    <row r="35" spans="3:13">
      <c r="C35" s="500" t="s">
        <v>830</v>
      </c>
      <c r="D35" s="312">
        <v>0.1</v>
      </c>
      <c r="E35" s="42" t="s">
        <v>831</v>
      </c>
      <c r="F35" s="176" t="s">
        <v>176</v>
      </c>
      <c r="G35" s="63"/>
      <c r="H35" s="63"/>
      <c r="I35" s="63"/>
      <c r="J35" s="63"/>
    </row>
    <row r="36" spans="3:13">
      <c r="C36" s="501"/>
      <c r="D36" s="312">
        <v>0.16</v>
      </c>
      <c r="E36" s="42" t="s">
        <v>831</v>
      </c>
      <c r="F36" s="176"/>
      <c r="G36" s="63"/>
      <c r="H36" s="63"/>
      <c r="I36" s="63"/>
      <c r="J36" s="63"/>
    </row>
    <row r="37" spans="3:13">
      <c r="C37" s="63"/>
      <c r="D37" s="63"/>
      <c r="E37" s="63"/>
      <c r="F37" s="63"/>
      <c r="G37" s="63"/>
      <c r="H37" s="63"/>
      <c r="I37" s="63"/>
      <c r="J37" s="63"/>
    </row>
    <row r="38" spans="3:13">
      <c r="C38" s="360" t="s">
        <v>647</v>
      </c>
      <c r="D38" s="324" t="s">
        <v>13</v>
      </c>
      <c r="E38" s="324" t="s">
        <v>87</v>
      </c>
      <c r="F38" s="63"/>
      <c r="G38" s="63"/>
      <c r="H38" s="63"/>
      <c r="I38" s="63"/>
      <c r="J38" s="63"/>
    </row>
    <row r="39" spans="3:13">
      <c r="C39" s="70" t="s">
        <v>726</v>
      </c>
      <c r="D39" s="278">
        <f>'Research -Water Infrastructure'!D76</f>
        <v>16000</v>
      </c>
      <c r="E39" s="262" t="s">
        <v>766</v>
      </c>
      <c r="F39" s="68" t="s">
        <v>649</v>
      </c>
      <c r="G39" s="63"/>
      <c r="H39" s="63"/>
      <c r="I39" s="63"/>
      <c r="J39" s="63"/>
    </row>
    <row r="40" spans="3:13">
      <c r="C40" s="70" t="s">
        <v>726</v>
      </c>
      <c r="D40" s="83">
        <v>15617</v>
      </c>
      <c r="E40" s="262" t="s">
        <v>727</v>
      </c>
      <c r="F40" s="176" t="s">
        <v>786</v>
      </c>
      <c r="G40" s="96"/>
      <c r="H40" s="96"/>
      <c r="I40" s="96"/>
      <c r="J40" s="96"/>
      <c r="K40" s="96"/>
      <c r="L40" s="96"/>
      <c r="M40" s="96"/>
    </row>
    <row r="41" spans="3:13">
      <c r="C41" s="52" t="s">
        <v>424</v>
      </c>
      <c r="D41" s="266">
        <f>'Research -Water Infrastructure'!D79/1000000</f>
        <v>0.8</v>
      </c>
      <c r="E41" s="42" t="s">
        <v>163</v>
      </c>
      <c r="F41" s="68" t="s">
        <v>649</v>
      </c>
      <c r="G41" s="68"/>
      <c r="H41" s="63"/>
      <c r="I41" s="63"/>
      <c r="J41" s="63"/>
    </row>
    <row r="42" spans="3:13">
      <c r="C42" s="9" t="s">
        <v>425</v>
      </c>
      <c r="D42" s="83">
        <f>'Research -Water Infrastructure'!D77</f>
        <v>4700</v>
      </c>
      <c r="E42" s="42" t="s">
        <v>195</v>
      </c>
      <c r="F42" s="68" t="s">
        <v>649</v>
      </c>
      <c r="H42" s="63"/>
      <c r="I42" s="63"/>
      <c r="J42" s="63"/>
    </row>
    <row r="43" spans="3:13">
      <c r="C43" s="502" t="s">
        <v>426</v>
      </c>
      <c r="D43" s="278">
        <f>'Research -Water Infrastructure'!D75*365</f>
        <v>22812.5</v>
      </c>
      <c r="E43" s="42" t="s">
        <v>787</v>
      </c>
      <c r="F43" s="68" t="s">
        <v>649</v>
      </c>
      <c r="H43" s="63"/>
      <c r="I43" s="63"/>
      <c r="J43" s="63"/>
    </row>
    <row r="44" spans="3:13">
      <c r="C44" s="503"/>
      <c r="D44" s="83">
        <f>'Research -Water Infrastructure'!D88</f>
        <v>12410</v>
      </c>
      <c r="E44" s="42" t="s">
        <v>787</v>
      </c>
      <c r="F44" s="74" t="s">
        <v>744</v>
      </c>
      <c r="G44" s="74"/>
      <c r="H44" s="63"/>
      <c r="I44" s="63"/>
      <c r="J44" s="63"/>
    </row>
  </sheetData>
  <mergeCells count="6">
    <mergeCell ref="C27:C29"/>
    <mergeCell ref="C30:C31"/>
    <mergeCell ref="C43:C44"/>
    <mergeCell ref="C33:C34"/>
    <mergeCell ref="C3:I3"/>
    <mergeCell ref="C35:C36"/>
  </mergeCells>
  <hyperlinks>
    <hyperlink ref="G18" r:id="rId1" location="results" xr:uid="{7AA50B20-97F0-4869-B162-6C41603732B8}"/>
  </hyperlinks>
  <pageMargins left="0.7" right="0.7" top="0.75" bottom="0.75" header="0.3" footer="0.3"/>
  <pageSetup orientation="portrait"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6572-3538-4DD9-9417-AAD60B00F92A}">
  <sheetPr>
    <tabColor theme="7" tint="0.79998168889431442"/>
  </sheetPr>
  <dimension ref="A2:I226"/>
  <sheetViews>
    <sheetView showGridLines="0" zoomScaleNormal="100" workbookViewId="0"/>
  </sheetViews>
  <sheetFormatPr defaultColWidth="8.77734375" defaultRowHeight="15"/>
  <cols>
    <col min="1" max="1" width="2.6640625" style="1" customWidth="1"/>
    <col min="2" max="2" width="4.6640625" style="34" customWidth="1"/>
    <col min="3" max="3" width="23.109375" style="34" customWidth="1"/>
    <col min="4" max="4" width="23.77734375" style="34" customWidth="1"/>
    <col min="5" max="5" width="22.21875" style="34" customWidth="1"/>
    <col min="6" max="18" width="20.6640625" style="34" customWidth="1"/>
    <col min="19" max="16384" width="8.77734375" style="34"/>
  </cols>
  <sheetData>
    <row r="2" spans="3:9" ht="24.6">
      <c r="C2" s="65" t="s">
        <v>850</v>
      </c>
      <c r="D2" s="63"/>
    </row>
    <row r="3" spans="3:9">
      <c r="C3" s="381" t="s">
        <v>758</v>
      </c>
      <c r="D3" s="381"/>
      <c r="E3" s="381"/>
      <c r="F3" s="381"/>
      <c r="G3" s="381"/>
      <c r="H3" s="381"/>
      <c r="I3" s="64"/>
    </row>
    <row r="4" spans="3:9">
      <c r="C4" s="36"/>
      <c r="F4" s="36"/>
    </row>
    <row r="5" spans="3:9" ht="24.6">
      <c r="C5" s="281" t="s">
        <v>876</v>
      </c>
    </row>
    <row r="6" spans="3:9" ht="40.950000000000003" customHeight="1">
      <c r="C6" s="381" t="s">
        <v>713</v>
      </c>
      <c r="D6" s="381"/>
      <c r="E6" s="381"/>
      <c r="F6" s="381"/>
      <c r="G6" s="381"/>
      <c r="H6" s="381"/>
      <c r="I6" s="255"/>
    </row>
    <row r="7" spans="3:9">
      <c r="C7" s="169"/>
    </row>
    <row r="8" spans="3:9">
      <c r="C8" s="169" t="s">
        <v>375</v>
      </c>
    </row>
    <row r="9" spans="3:9">
      <c r="C9" s="294" t="s">
        <v>13</v>
      </c>
      <c r="D9" s="295" t="s">
        <v>87</v>
      </c>
    </row>
    <row r="10" spans="3:9">
      <c r="C10" s="173">
        <f>Stats!D27</f>
        <v>148000</v>
      </c>
      <c r="D10" s="42" t="s">
        <v>873</v>
      </c>
    </row>
    <row r="11" spans="3:9">
      <c r="C11" s="263" t="s">
        <v>394</v>
      </c>
    </row>
    <row r="12" spans="3:9">
      <c r="C12" s="169"/>
    </row>
    <row r="13" spans="3:9">
      <c r="C13" s="169" t="s">
        <v>374</v>
      </c>
    </row>
    <row r="14" spans="3:9">
      <c r="C14" s="294" t="s">
        <v>13</v>
      </c>
      <c r="D14" s="295" t="s">
        <v>87</v>
      </c>
    </row>
    <row r="15" spans="3:9">
      <c r="C15" s="173">
        <f>Stats!D34</f>
        <v>14235</v>
      </c>
      <c r="D15" s="42" t="s">
        <v>384</v>
      </c>
    </row>
    <row r="16" spans="3:9">
      <c r="C16" s="263" t="s">
        <v>394</v>
      </c>
    </row>
    <row r="17" spans="1:8">
      <c r="C17" s="263"/>
    </row>
    <row r="18" spans="1:8">
      <c r="C18" s="169" t="s">
        <v>376</v>
      </c>
    </row>
    <row r="19" spans="1:8">
      <c r="C19" s="294" t="s">
        <v>13</v>
      </c>
      <c r="D19" s="295" t="s">
        <v>87</v>
      </c>
    </row>
    <row r="20" spans="1:8">
      <c r="C20" s="173">
        <f>'Calc - Pump Energy Consumption'!D8</f>
        <v>35348.899491515862</v>
      </c>
      <c r="D20" s="83" t="s">
        <v>74</v>
      </c>
      <c r="E20" s="78">
        <f>C20*Stats!$D$19</f>
        <v>3323826.9385534422</v>
      </c>
      <c r="F20" s="34" t="str">
        <f>Stats!$E$19</f>
        <v>American homes</v>
      </c>
    </row>
    <row r="21" spans="1:8" ht="26.55" customHeight="1">
      <c r="C21" s="382" t="s">
        <v>735</v>
      </c>
      <c r="D21" s="382"/>
      <c r="E21" s="382"/>
      <c r="F21" s="382"/>
      <c r="G21" s="382"/>
      <c r="H21" s="382"/>
    </row>
    <row r="22" spans="1:8">
      <c r="C22" s="263"/>
      <c r="D22" s="78"/>
    </row>
    <row r="23" spans="1:8">
      <c r="C23" s="166" t="s">
        <v>712</v>
      </c>
      <c r="D23" s="78"/>
    </row>
    <row r="24" spans="1:8" ht="30">
      <c r="C24" s="296" t="s">
        <v>721</v>
      </c>
      <c r="D24" s="297" t="str">
        <f>'Research - Pumps'!D159</f>
        <v>% of Pumping Electricity Consumption</v>
      </c>
    </row>
    <row r="25" spans="1:8">
      <c r="C25" s="290" t="str">
        <f>'Research - Pumps'!C160</f>
        <v>Distribution Pumping</v>
      </c>
      <c r="D25" s="174">
        <f>'Research - Pumps'!D160</f>
        <v>0.67</v>
      </c>
    </row>
    <row r="26" spans="1:8">
      <c r="C26" s="290" t="str">
        <f>'Research - Pumps'!C161</f>
        <v>In-Plant Water Pumping</v>
      </c>
      <c r="D26" s="174">
        <f>'Research - Pumps'!D161</f>
        <v>0.08</v>
      </c>
    </row>
    <row r="27" spans="1:8">
      <c r="C27" s="290" t="str">
        <f>'Research - Pumps'!C162</f>
        <v xml:space="preserve">Water Intake Pumping </v>
      </c>
      <c r="D27" s="174">
        <f>'Research - Pumps'!D162</f>
        <v>0.11</v>
      </c>
    </row>
    <row r="28" spans="1:8" ht="16.95" customHeight="1">
      <c r="C28" s="290" t="str">
        <f>'Research - Pumps'!C163</f>
        <v>Water Treatment</v>
      </c>
      <c r="D28" s="174">
        <f>'Research - Pumps'!D163</f>
        <v>0.14000000000000001</v>
      </c>
    </row>
    <row r="29" spans="1:8">
      <c r="C29" s="263" t="s">
        <v>760</v>
      </c>
      <c r="D29" s="78"/>
    </row>
    <row r="30" spans="1:8">
      <c r="A30" s="1" t="s">
        <v>733</v>
      </c>
      <c r="C30" s="263"/>
      <c r="D30" s="78"/>
    </row>
    <row r="31" spans="1:8">
      <c r="C31" s="169" t="s">
        <v>377</v>
      </c>
    </row>
    <row r="32" spans="1:8">
      <c r="C32" s="377" t="s">
        <v>13</v>
      </c>
      <c r="D32" s="377"/>
      <c r="E32" s="295" t="s">
        <v>87</v>
      </c>
    </row>
    <row r="33" spans="3:7" ht="15.45" customHeight="1">
      <c r="C33" s="291" t="s">
        <v>246</v>
      </c>
      <c r="D33" s="83">
        <f>'Calc - Pump Energy Savings '!D57</f>
        <v>1972.5033811134854</v>
      </c>
      <c r="E33" s="83" t="str">
        <f>'Calc - Pump Energy Savings '!E57</f>
        <v>GWh</v>
      </c>
      <c r="F33" s="78">
        <f>D33*Stats!$D$19</f>
        <v>185472.81439713071</v>
      </c>
      <c r="G33" s="34" t="str">
        <f>Stats!$E$19</f>
        <v>American homes</v>
      </c>
    </row>
    <row r="34" spans="3:7">
      <c r="C34" s="291" t="s">
        <v>247</v>
      </c>
      <c r="D34" s="83">
        <f>'Calc - Pump Energy Savings '!D58</f>
        <v>166676535.70408952</v>
      </c>
      <c r="E34" s="83" t="str">
        <f>'Calc - Pump Energy Savings '!E58</f>
        <v>$</v>
      </c>
    </row>
    <row r="35" spans="3:7">
      <c r="C35" s="291" t="s">
        <v>248</v>
      </c>
      <c r="D35" s="83">
        <f>'Calc - Pump Energy Savings '!D59</f>
        <v>769276.31863425928</v>
      </c>
      <c r="E35" s="83" t="str">
        <f>'Calc - Pump Energy Savings '!E59</f>
        <v>metric tons CO2</v>
      </c>
      <c r="F35" s="78">
        <f>D35*Stats!$D$18</f>
        <v>171548.61905543983</v>
      </c>
      <c r="G35" s="256" t="str">
        <f>Stats!$E$18</f>
        <v>Gas power cars avoided annually</v>
      </c>
    </row>
    <row r="36" spans="3:7">
      <c r="C36" s="263" t="s">
        <v>753</v>
      </c>
    </row>
    <row r="37" spans="3:7">
      <c r="C37" s="263"/>
    </row>
    <row r="38" spans="3:7">
      <c r="C38" s="169" t="s">
        <v>378</v>
      </c>
    </row>
    <row r="39" spans="3:7">
      <c r="C39" s="377" t="s">
        <v>13</v>
      </c>
      <c r="D39" s="377"/>
      <c r="E39" s="295" t="s">
        <v>87</v>
      </c>
    </row>
    <row r="40" spans="3:7">
      <c r="C40" s="291" t="s">
        <v>246</v>
      </c>
      <c r="D40" s="83">
        <f>'Calc - Pump Energy Savings '!D115</f>
        <v>2498.0151703506872</v>
      </c>
      <c r="E40" s="83" t="str">
        <f>'Calc - Pump Energy Savings '!E115</f>
        <v>GWh</v>
      </c>
      <c r="F40" s="78">
        <f>D40*Stats!$D$19</f>
        <v>234886.24074759634</v>
      </c>
      <c r="G40" s="34" t="str">
        <f>Stats!$E$19</f>
        <v>American homes</v>
      </c>
    </row>
    <row r="41" spans="3:7">
      <c r="C41" s="291" t="s">
        <v>247</v>
      </c>
      <c r="D41" s="83">
        <f>'Calc - Pump Energy Savings '!D116</f>
        <v>211082281.89463305</v>
      </c>
      <c r="E41" s="83" t="str">
        <f>'Calc - Pump Energy Savings '!E116</f>
        <v>$</v>
      </c>
    </row>
    <row r="42" spans="3:7">
      <c r="C42" s="291" t="s">
        <v>248</v>
      </c>
      <c r="D42" s="83">
        <f>'Calc - Pump Energy Savings '!D117</f>
        <v>974225.9164367679</v>
      </c>
      <c r="E42" s="83" t="str">
        <f>'Calc - Pump Energy Savings '!E117</f>
        <v>metric tons CO2</v>
      </c>
      <c r="F42" s="78">
        <f>D42*Stats!$D$18</f>
        <v>217252.37936539925</v>
      </c>
      <c r="G42" s="256" t="str">
        <f>Stats!$E$18</f>
        <v>Gas power cars avoided annually</v>
      </c>
    </row>
    <row r="43" spans="3:7">
      <c r="C43" s="263" t="s">
        <v>753</v>
      </c>
    </row>
    <row r="44" spans="3:7">
      <c r="C44" s="263"/>
    </row>
    <row r="45" spans="3:7">
      <c r="C45" s="169" t="s">
        <v>887</v>
      </c>
    </row>
    <row r="46" spans="3:7">
      <c r="C46" s="377" t="s">
        <v>13</v>
      </c>
      <c r="D46" s="377"/>
      <c r="E46" s="295" t="s">
        <v>87</v>
      </c>
    </row>
    <row r="47" spans="3:7">
      <c r="C47" s="291" t="s">
        <v>246</v>
      </c>
      <c r="D47" s="83">
        <f>D33+D40</f>
        <v>4470.5185514641726</v>
      </c>
      <c r="E47" s="83" t="s">
        <v>74</v>
      </c>
      <c r="F47" s="78">
        <f>D47*Stats!$D$19</f>
        <v>420359.05514472706</v>
      </c>
      <c r="G47" s="34" t="str">
        <f>Stats!$E$19</f>
        <v>American homes</v>
      </c>
    </row>
    <row r="48" spans="3:7">
      <c r="C48" s="291" t="s">
        <v>247</v>
      </c>
      <c r="D48" s="83">
        <f>D34+D41</f>
        <v>377758817.59872258</v>
      </c>
      <c r="E48" s="83" t="s">
        <v>205</v>
      </c>
    </row>
    <row r="49" spans="3:7">
      <c r="C49" s="291" t="s">
        <v>248</v>
      </c>
      <c r="D49" s="83">
        <f>D35+D42</f>
        <v>1743502.2350710272</v>
      </c>
      <c r="E49" s="83" t="s">
        <v>714</v>
      </c>
      <c r="F49" s="78">
        <f>D49*Stats!$D$18</f>
        <v>388800.99842083908</v>
      </c>
      <c r="G49" s="256" t="str">
        <f>Stats!$E$18</f>
        <v>Gas power cars avoided annually</v>
      </c>
    </row>
    <row r="50" spans="3:7">
      <c r="C50" s="263" t="s">
        <v>753</v>
      </c>
      <c r="D50" s="78"/>
      <c r="E50" s="78"/>
      <c r="F50" s="78"/>
      <c r="G50" s="256"/>
    </row>
    <row r="52" spans="3:7">
      <c r="C52" s="169" t="s">
        <v>888</v>
      </c>
    </row>
    <row r="53" spans="3:7">
      <c r="C53" s="377" t="s">
        <v>13</v>
      </c>
      <c r="D53" s="377"/>
      <c r="E53" s="295" t="s">
        <v>87</v>
      </c>
    </row>
    <row r="54" spans="3:7">
      <c r="C54" s="291" t="s">
        <v>246</v>
      </c>
      <c r="D54" s="83">
        <f>'Calc - Pump Energy Savings '!D157</f>
        <v>507.75555571134674</v>
      </c>
      <c r="E54" s="83" t="s">
        <v>74</v>
      </c>
      <c r="F54" s="78">
        <f>D54*Stats!$D$19</f>
        <v>47743.822821941394</v>
      </c>
      <c r="G54" s="34" t="str">
        <f>Stats!$E$19</f>
        <v>American homes</v>
      </c>
    </row>
    <row r="55" spans="3:7">
      <c r="C55" s="291" t="s">
        <v>247</v>
      </c>
      <c r="D55" s="83">
        <f>'Calc - Pump Energy Savings '!D158</f>
        <v>42905344.457608804</v>
      </c>
      <c r="E55" s="83" t="s">
        <v>205</v>
      </c>
      <c r="F55" s="78"/>
    </row>
    <row r="56" spans="3:7">
      <c r="C56" s="291" t="s">
        <v>248</v>
      </c>
      <c r="D56" s="83">
        <f>'Calc - Pump Energy Savings '!D159</f>
        <v>198024.66672742524</v>
      </c>
      <c r="E56" s="83" t="s">
        <v>714</v>
      </c>
      <c r="F56" s="78">
        <f>D56*Stats!$D$18</f>
        <v>44159.500680215831</v>
      </c>
      <c r="G56" s="256" t="str">
        <f>Stats!$E$18</f>
        <v>Gas power cars avoided annually</v>
      </c>
    </row>
    <row r="57" spans="3:7">
      <c r="C57" s="263" t="s">
        <v>753</v>
      </c>
    </row>
    <row r="58" spans="3:7">
      <c r="C58" s="169"/>
    </row>
    <row r="59" spans="3:7">
      <c r="C59" s="169" t="s">
        <v>889</v>
      </c>
    </row>
    <row r="60" spans="3:7">
      <c r="C60" s="377" t="s">
        <v>13</v>
      </c>
      <c r="D60" s="377"/>
      <c r="E60" s="295" t="s">
        <v>87</v>
      </c>
    </row>
    <row r="61" spans="3:7">
      <c r="C61" s="291" t="s">
        <v>246</v>
      </c>
      <c r="D61" s="83">
        <f>D47+D54</f>
        <v>4978.274107175519</v>
      </c>
      <c r="E61" s="83" t="s">
        <v>74</v>
      </c>
      <c r="F61" s="78">
        <f>D61*Stats!$D$19</f>
        <v>468102.87796666846</v>
      </c>
      <c r="G61" s="34" t="str">
        <f>Stats!$E$19</f>
        <v>American homes</v>
      </c>
    </row>
    <row r="62" spans="3:7">
      <c r="C62" s="291" t="s">
        <v>247</v>
      </c>
      <c r="D62" s="83">
        <f>D48+D55</f>
        <v>420664162.0563314</v>
      </c>
      <c r="E62" s="83" t="s">
        <v>205</v>
      </c>
      <c r="F62" s="78"/>
    </row>
    <row r="63" spans="3:7">
      <c r="C63" s="291" t="s">
        <v>248</v>
      </c>
      <c r="D63" s="83">
        <f>D49+D56</f>
        <v>1941526.9017984525</v>
      </c>
      <c r="E63" s="83" t="s">
        <v>714</v>
      </c>
      <c r="F63" s="78">
        <f>D63*Stats!$D$18</f>
        <v>432960.49910105491</v>
      </c>
      <c r="G63" s="256" t="str">
        <f>Stats!$E$18</f>
        <v>Gas power cars avoided annually</v>
      </c>
    </row>
    <row r="64" spans="3:7">
      <c r="C64" s="263" t="s">
        <v>753</v>
      </c>
    </row>
    <row r="65" spans="3:8">
      <c r="C65" s="169"/>
    </row>
    <row r="66" spans="3:8">
      <c r="C66" s="169"/>
    </row>
    <row r="67" spans="3:8" ht="27">
      <c r="C67" s="35" t="s">
        <v>877</v>
      </c>
    </row>
    <row r="68" spans="3:8" ht="34.5" customHeight="1">
      <c r="C68" s="381" t="s">
        <v>837</v>
      </c>
      <c r="D68" s="381"/>
      <c r="E68" s="381"/>
      <c r="F68" s="381"/>
      <c r="G68" s="381"/>
      <c r="H68" s="381"/>
    </row>
    <row r="69" spans="3:8">
      <c r="C69" s="76"/>
      <c r="D69" s="76"/>
      <c r="E69" s="76"/>
      <c r="F69" s="76"/>
      <c r="G69" s="76"/>
      <c r="H69" s="76"/>
    </row>
    <row r="70" spans="3:8">
      <c r="C70" s="169" t="s">
        <v>386</v>
      </c>
    </row>
    <row r="71" spans="3:8">
      <c r="C71" s="294" t="s">
        <v>13</v>
      </c>
      <c r="D71" s="295" t="s">
        <v>87</v>
      </c>
    </row>
    <row r="72" spans="3:8">
      <c r="C72" s="173">
        <f>Stats!D39</f>
        <v>16000</v>
      </c>
      <c r="D72" s="42" t="s">
        <v>874</v>
      </c>
    </row>
    <row r="73" spans="3:8">
      <c r="C73" s="263" t="s">
        <v>649</v>
      </c>
    </row>
    <row r="74" spans="3:8">
      <c r="C74" s="68"/>
    </row>
    <row r="75" spans="3:8">
      <c r="C75" s="169" t="s">
        <v>890</v>
      </c>
    </row>
    <row r="76" spans="3:8">
      <c r="C76" s="294" t="s">
        <v>13</v>
      </c>
      <c r="D76" s="295" t="s">
        <v>87</v>
      </c>
    </row>
    <row r="77" spans="3:8">
      <c r="C77" s="173">
        <f>Stats!D43</f>
        <v>22812.5</v>
      </c>
      <c r="D77" s="42" t="s">
        <v>384</v>
      </c>
    </row>
    <row r="78" spans="3:8">
      <c r="C78" s="263" t="s">
        <v>649</v>
      </c>
    </row>
    <row r="79" spans="3:8">
      <c r="C79" s="68"/>
    </row>
    <row r="80" spans="3:8">
      <c r="C80" s="169" t="s">
        <v>387</v>
      </c>
    </row>
    <row r="81" spans="3:7">
      <c r="C81" s="294" t="s">
        <v>13</v>
      </c>
      <c r="D81" s="295" t="s">
        <v>87</v>
      </c>
    </row>
    <row r="82" spans="3:7">
      <c r="C82" s="173">
        <f>'Calc - Pump Energy Consumption'!D7</f>
        <v>21250.341606104652</v>
      </c>
      <c r="D82" s="83" t="s">
        <v>74</v>
      </c>
      <c r="E82" s="78">
        <f>C82*Stats!$D$19</f>
        <v>1998151.5379506019</v>
      </c>
      <c r="F82" s="34" t="str">
        <f>Stats!$E$19</f>
        <v>American homes</v>
      </c>
    </row>
    <row r="83" spans="3:7">
      <c r="C83" s="263" t="s">
        <v>734</v>
      </c>
      <c r="D83" s="78"/>
    </row>
    <row r="84" spans="3:7" ht="15" customHeight="1">
      <c r="C84" s="172"/>
      <c r="D84" s="78"/>
    </row>
    <row r="85" spans="3:7">
      <c r="C85" s="166" t="s">
        <v>820</v>
      </c>
      <c r="D85" s="78"/>
    </row>
    <row r="86" spans="3:7" ht="32.549999999999997" customHeight="1">
      <c r="C86" s="298" t="s">
        <v>798</v>
      </c>
      <c r="D86" s="383" t="s">
        <v>797</v>
      </c>
      <c r="E86" s="383"/>
    </row>
    <row r="87" spans="3:7">
      <c r="C87" s="284" t="s">
        <v>792</v>
      </c>
      <c r="D87" s="378">
        <f>'Calc - Pump Energy Consumption'!E23</f>
        <v>0.62215929457308772</v>
      </c>
      <c r="E87" s="379"/>
    </row>
    <row r="88" spans="3:7">
      <c r="C88" s="284" t="s">
        <v>788</v>
      </c>
      <c r="D88" s="378">
        <f>'Calc - Pump Energy Consumption'!E18</f>
        <v>8.3160083160083165E-2</v>
      </c>
      <c r="E88" s="379"/>
    </row>
    <row r="89" spans="3:7">
      <c r="C89" s="284" t="s">
        <v>789</v>
      </c>
      <c r="D89" s="378">
        <f>'Calc - Pump Energy Consumption'!E19</f>
        <v>0.17449279518245037</v>
      </c>
      <c r="E89" s="379"/>
    </row>
    <row r="90" spans="3:7">
      <c r="C90" s="284" t="s">
        <v>791</v>
      </c>
      <c r="D90" s="378">
        <f>'Calc - Pump Energy Consumption'!E21</f>
        <v>0.10832317728869453</v>
      </c>
      <c r="E90" s="379"/>
    </row>
    <row r="91" spans="3:7">
      <c r="C91" s="284" t="s">
        <v>89</v>
      </c>
      <c r="D91" s="378">
        <f>1-SUM(D87:E90)</f>
        <v>1.1864649795684246E-2</v>
      </c>
      <c r="E91" s="379"/>
    </row>
    <row r="92" spans="3:7">
      <c r="C92" s="284" t="s">
        <v>90</v>
      </c>
      <c r="D92" s="378">
        <f>SUM(D87:E91)</f>
        <v>1</v>
      </c>
      <c r="E92" s="379"/>
    </row>
    <row r="93" spans="3:7" ht="22.5" customHeight="1">
      <c r="C93" s="380" t="s">
        <v>819</v>
      </c>
      <c r="D93" s="380"/>
      <c r="E93" s="380"/>
      <c r="F93" s="380"/>
      <c r="G93" s="380"/>
    </row>
    <row r="94" spans="3:7">
      <c r="C94" s="263"/>
      <c r="D94" s="172"/>
    </row>
    <row r="95" spans="3:7">
      <c r="C95" s="169" t="s">
        <v>388</v>
      </c>
    </row>
    <row r="96" spans="3:7">
      <c r="C96" s="377" t="s">
        <v>13</v>
      </c>
      <c r="D96" s="377"/>
      <c r="E96" s="295" t="s">
        <v>87</v>
      </c>
    </row>
    <row r="97" spans="3:7">
      <c r="C97" s="291" t="s">
        <v>246</v>
      </c>
      <c r="D97" s="83">
        <f>'Calc - Pump Energy Savings '!D38</f>
        <v>1417.0790227537759</v>
      </c>
      <c r="E97" s="83" t="str">
        <f>'Calc - Pump Energy Savings '!E38</f>
        <v>GWh</v>
      </c>
      <c r="F97" s="78">
        <f>D97*Stats!$D$19</f>
        <v>133246.73462658917</v>
      </c>
      <c r="G97" s="34" t="str">
        <f>Stats!$E$19</f>
        <v>American homes</v>
      </c>
    </row>
    <row r="98" spans="3:7">
      <c r="C98" s="291" t="s">
        <v>247</v>
      </c>
      <c r="D98" s="83">
        <f>'Calc - Pump Energy Savings '!D39</f>
        <v>119743177.42269407</v>
      </c>
      <c r="E98" s="83" t="str">
        <f>'Calc - Pump Energy Savings '!E39</f>
        <v>$</v>
      </c>
    </row>
    <row r="99" spans="3:7">
      <c r="C99" s="291" t="s">
        <v>248</v>
      </c>
      <c r="D99" s="83">
        <f>'Calc - Pump Energy Savings '!D40</f>
        <v>552660.81887397252</v>
      </c>
      <c r="E99" s="83" t="str">
        <f>'Calc - Pump Energy Savings '!E40</f>
        <v>metric tons CO2</v>
      </c>
      <c r="F99" s="78">
        <f>D99*Stats!$D$18</f>
        <v>123243.36260889587</v>
      </c>
      <c r="G99" s="256" t="str">
        <f>Stats!$E$18</f>
        <v>Gas power cars avoided annually</v>
      </c>
    </row>
    <row r="100" spans="3:7" ht="26.55" customHeight="1">
      <c r="C100" s="380" t="s">
        <v>838</v>
      </c>
      <c r="D100" s="380"/>
      <c r="E100" s="380"/>
      <c r="F100" s="380"/>
      <c r="G100" s="380"/>
    </row>
    <row r="101" spans="3:7">
      <c r="C101" s="263"/>
    </row>
    <row r="102" spans="3:7">
      <c r="C102" s="169" t="s">
        <v>389</v>
      </c>
    </row>
    <row r="103" spans="3:7">
      <c r="C103" s="377" t="s">
        <v>13</v>
      </c>
      <c r="D103" s="377"/>
      <c r="E103" s="295" t="s">
        <v>87</v>
      </c>
    </row>
    <row r="104" spans="3:7">
      <c r="C104" s="291" t="s">
        <v>246</v>
      </c>
      <c r="D104" s="83">
        <f>'Calc - Pump Energy Savings '!D95</f>
        <v>2928.345741056336</v>
      </c>
      <c r="E104" s="83" t="str">
        <f>'Calc - Pump Energy Savings '!E95</f>
        <v>GWh</v>
      </c>
      <c r="F104" s="78">
        <f>D104*Stats!$D$19</f>
        <v>275349.8581153113</v>
      </c>
      <c r="G104" s="34" t="str">
        <f>Stats!$E$19</f>
        <v>American homes</v>
      </c>
    </row>
    <row r="105" spans="3:7">
      <c r="C105" s="291" t="s">
        <v>247</v>
      </c>
      <c r="D105" s="83">
        <f>'Calc - Pump Energy Savings '!D96</f>
        <v>247445215.1192604</v>
      </c>
      <c r="E105" s="83" t="str">
        <f>'Calc - Pump Energy Savings '!E96</f>
        <v>$</v>
      </c>
    </row>
    <row r="106" spans="3:7">
      <c r="C106" s="291" t="s">
        <v>248</v>
      </c>
      <c r="D106" s="83">
        <f>'Calc - Pump Energy Savings '!D97</f>
        <v>1142054.8390119709</v>
      </c>
      <c r="E106" s="83" t="str">
        <f>'Calc - Pump Energy Savings '!E97</f>
        <v>metric tons CO2</v>
      </c>
      <c r="F106" s="78">
        <f>D106*Stats!$D$18</f>
        <v>254678.22909966952</v>
      </c>
      <c r="G106" s="256" t="str">
        <f>Stats!$E$18</f>
        <v>Gas power cars avoided annually</v>
      </c>
    </row>
    <row r="107" spans="3:7" ht="23.55" customHeight="1">
      <c r="C107" s="380" t="s">
        <v>838</v>
      </c>
      <c r="D107" s="380"/>
      <c r="E107" s="380"/>
      <c r="F107" s="380"/>
      <c r="G107" s="380"/>
    </row>
    <row r="108" spans="3:7">
      <c r="C108" s="263"/>
    </row>
    <row r="109" spans="3:7">
      <c r="C109" s="169" t="s">
        <v>891</v>
      </c>
    </row>
    <row r="110" spans="3:7">
      <c r="C110" s="377" t="s">
        <v>13</v>
      </c>
      <c r="D110" s="377"/>
      <c r="E110" s="295" t="s">
        <v>87</v>
      </c>
    </row>
    <row r="111" spans="3:7">
      <c r="C111" s="291" t="s">
        <v>246</v>
      </c>
      <c r="D111" s="83">
        <f>D97+D104</f>
        <v>4345.4247638101115</v>
      </c>
      <c r="E111" s="83" t="s">
        <v>74</v>
      </c>
      <c r="F111" s="78">
        <f>D111*Stats!$D$19</f>
        <v>408596.59274190047</v>
      </c>
      <c r="G111" s="34" t="str">
        <f>Stats!$E$19</f>
        <v>American homes</v>
      </c>
    </row>
    <row r="112" spans="3:7">
      <c r="C112" s="291" t="s">
        <v>247</v>
      </c>
      <c r="D112" s="83">
        <f>D98+D105</f>
        <v>367188392.54195446</v>
      </c>
      <c r="E112" s="83" t="s">
        <v>205</v>
      </c>
    </row>
    <row r="113" spans="3:7">
      <c r="C113" s="291" t="s">
        <v>248</v>
      </c>
      <c r="D113" s="83">
        <f>D99+D106</f>
        <v>1694715.6578859435</v>
      </c>
      <c r="E113" s="83" t="s">
        <v>714</v>
      </c>
      <c r="F113" s="78">
        <f>D113*Stats!$D$18</f>
        <v>377921.59170856542</v>
      </c>
      <c r="G113" s="256" t="str">
        <f>Stats!$E$18</f>
        <v>Gas power cars avoided annually</v>
      </c>
    </row>
    <row r="114" spans="3:7" ht="28.05" customHeight="1">
      <c r="C114" s="380" t="s">
        <v>838</v>
      </c>
      <c r="D114" s="380"/>
      <c r="E114" s="380"/>
      <c r="F114" s="380"/>
      <c r="G114" s="380"/>
    </row>
    <row r="115" spans="3:7">
      <c r="C115" s="169"/>
    </row>
    <row r="116" spans="3:7">
      <c r="C116" s="169" t="s">
        <v>390</v>
      </c>
    </row>
    <row r="117" spans="3:7">
      <c r="C117" s="377" t="s">
        <v>13</v>
      </c>
      <c r="D117" s="377"/>
      <c r="E117" s="295" t="s">
        <v>87</v>
      </c>
    </row>
    <row r="118" spans="3:7">
      <c r="C118" s="291" t="s">
        <v>246</v>
      </c>
      <c r="D118" s="83">
        <f>'Calc - Pump Energy Savings '!D143</f>
        <v>305.24228947646128</v>
      </c>
      <c r="E118" s="83" t="str">
        <f>'Calc - Pump Energy Savings '!E143</f>
        <v>GWh</v>
      </c>
      <c r="F118" s="78">
        <f>D118*Stats!$D$19</f>
        <v>28701.672729333452</v>
      </c>
      <c r="G118" s="34" t="str">
        <f>Stats!$E$19</f>
        <v>American homes</v>
      </c>
    </row>
    <row r="119" spans="3:7">
      <c r="C119" s="291" t="s">
        <v>247</v>
      </c>
      <c r="D119" s="83">
        <f>'Calc - Pump Energy Savings '!D144</f>
        <v>25792973.460760981</v>
      </c>
      <c r="E119" s="83" t="str">
        <f>'Calc - Pump Energy Savings '!E144</f>
        <v>$</v>
      </c>
    </row>
    <row r="120" spans="3:7">
      <c r="C120" s="291" t="s">
        <v>248</v>
      </c>
      <c r="D120" s="83">
        <f>'Calc - Pump Energy Savings '!D145</f>
        <v>119044.4928958199</v>
      </c>
      <c r="E120" s="83" t="str">
        <f>'Calc - Pump Energy Savings '!E145</f>
        <v>metric tons CO2</v>
      </c>
      <c r="F120" s="78">
        <f>D120*Stats!$D$18</f>
        <v>26546.921915767838</v>
      </c>
      <c r="G120" s="256" t="str">
        <f>Stats!$E$18</f>
        <v>Gas power cars avoided annually</v>
      </c>
    </row>
    <row r="121" spans="3:7" ht="25.95" customHeight="1">
      <c r="C121" s="380" t="s">
        <v>838</v>
      </c>
      <c r="D121" s="380"/>
      <c r="E121" s="380"/>
      <c r="F121" s="380"/>
      <c r="G121" s="380"/>
    </row>
    <row r="122" spans="3:7">
      <c r="C122" s="263"/>
    </row>
    <row r="123" spans="3:7">
      <c r="C123" s="169" t="s">
        <v>892</v>
      </c>
    </row>
    <row r="124" spans="3:7">
      <c r="C124" s="377" t="s">
        <v>13</v>
      </c>
      <c r="D124" s="377"/>
      <c r="E124" s="295" t="s">
        <v>87</v>
      </c>
    </row>
    <row r="125" spans="3:7">
      <c r="C125" s="291" t="s">
        <v>246</v>
      </c>
      <c r="D125" s="83">
        <f>D111+D118</f>
        <v>4650.6670532865728</v>
      </c>
      <c r="E125" s="83" t="s">
        <v>74</v>
      </c>
      <c r="F125" s="78">
        <f>D125*Stats!$D$19</f>
        <v>437298.26547123393</v>
      </c>
      <c r="G125" s="34" t="str">
        <f>Stats!$E$19</f>
        <v>American homes</v>
      </c>
    </row>
    <row r="126" spans="3:7">
      <c r="C126" s="291" t="s">
        <v>247</v>
      </c>
      <c r="D126" s="83">
        <f>D112+D119</f>
        <v>392981366.00271547</v>
      </c>
      <c r="E126" s="83" t="s">
        <v>205</v>
      </c>
      <c r="F126" s="78"/>
    </row>
    <row r="127" spans="3:7">
      <c r="C127" s="291" t="s">
        <v>248</v>
      </c>
      <c r="D127" s="83">
        <f>D113+D120</f>
        <v>1813760.1507817635</v>
      </c>
      <c r="E127" s="83" t="s">
        <v>714</v>
      </c>
      <c r="F127" s="78">
        <f>D127*Stats!$D$18</f>
        <v>404468.51362433325</v>
      </c>
      <c r="G127" s="256" t="str">
        <f>Stats!$E$18</f>
        <v>Gas power cars avoided annually</v>
      </c>
    </row>
    <row r="128" spans="3:7" ht="22.05" customHeight="1">
      <c r="C128" s="380" t="s">
        <v>838</v>
      </c>
      <c r="D128" s="380"/>
      <c r="E128" s="380"/>
      <c r="F128" s="380"/>
      <c r="G128" s="380"/>
    </row>
    <row r="129" spans="3:7">
      <c r="C129" s="263"/>
    </row>
    <row r="130" spans="3:7" ht="27">
      <c r="C130" s="35" t="s">
        <v>878</v>
      </c>
    </row>
    <row r="131" spans="3:7">
      <c r="C131" s="38"/>
    </row>
    <row r="132" spans="3:7">
      <c r="C132" s="38" t="s">
        <v>739</v>
      </c>
    </row>
    <row r="133" spans="3:7">
      <c r="C133" s="377" t="s">
        <v>13</v>
      </c>
      <c r="D133" s="377"/>
      <c r="E133" s="295" t="s">
        <v>87</v>
      </c>
    </row>
    <row r="134" spans="3:7" ht="30">
      <c r="C134" s="292" t="s">
        <v>162</v>
      </c>
      <c r="D134" s="266">
        <f>Stats!D30</f>
        <v>2.2000000000000002</v>
      </c>
      <c r="E134" s="42" t="str">
        <f>Stats!E31</f>
        <v>million mi</v>
      </c>
      <c r="F134" s="176" t="s">
        <v>176</v>
      </c>
    </row>
    <row r="135" spans="3:7" ht="30">
      <c r="C135" s="293" t="s">
        <v>746</v>
      </c>
      <c r="D135" s="83">
        <f>Stats!D32</f>
        <v>12000</v>
      </c>
      <c r="E135" s="42" t="str">
        <f>Stats!E32</f>
        <v>miles</v>
      </c>
      <c r="F135" s="176" t="s">
        <v>394</v>
      </c>
    </row>
    <row r="137" spans="3:7">
      <c r="C137" s="38" t="s">
        <v>740</v>
      </c>
    </row>
    <row r="138" spans="3:7">
      <c r="C138" s="377" t="s">
        <v>13</v>
      </c>
      <c r="D138" s="377"/>
      <c r="E138" s="295" t="s">
        <v>87</v>
      </c>
    </row>
    <row r="139" spans="3:7" ht="30">
      <c r="C139" s="233" t="s">
        <v>424</v>
      </c>
      <c r="D139" s="266">
        <f>Stats!D41</f>
        <v>0.8</v>
      </c>
      <c r="E139" s="83" t="str">
        <f>Stats!E41</f>
        <v>million mi</v>
      </c>
      <c r="F139" s="68" t="s">
        <v>649</v>
      </c>
    </row>
    <row r="140" spans="3:7" ht="30">
      <c r="C140" s="293" t="s">
        <v>745</v>
      </c>
      <c r="D140" s="83">
        <f>Stats!D42</f>
        <v>4700</v>
      </c>
      <c r="E140" s="42" t="s">
        <v>195</v>
      </c>
      <c r="F140" s="68" t="s">
        <v>649</v>
      </c>
    </row>
    <row r="142" spans="3:7">
      <c r="C142" s="207"/>
      <c r="D142" s="207"/>
      <c r="E142" s="207"/>
      <c r="F142" s="207"/>
      <c r="G142" s="207"/>
    </row>
    <row r="143" spans="3:7">
      <c r="C143" s="38" t="s">
        <v>750</v>
      </c>
    </row>
    <row r="144" spans="3:7">
      <c r="C144" s="377" t="s">
        <v>13</v>
      </c>
      <c r="D144" s="377"/>
      <c r="E144" s="295" t="s">
        <v>87</v>
      </c>
    </row>
    <row r="145" spans="3:8">
      <c r="C145" s="291" t="s">
        <v>245</v>
      </c>
      <c r="D145" s="83">
        <f>'Calc - Piping '!D144</f>
        <v>58103.179199999984</v>
      </c>
      <c r="E145" s="83" t="str">
        <f>'Calc - Piping '!E144</f>
        <v>Million gallons</v>
      </c>
    </row>
    <row r="146" spans="3:8">
      <c r="C146" s="291" t="s">
        <v>246</v>
      </c>
      <c r="D146" s="83">
        <f>'Calc - Piping '!D145/1000000</f>
        <v>81.925482671999973</v>
      </c>
      <c r="E146" s="83" t="s">
        <v>74</v>
      </c>
      <c r="F146" s="78">
        <f>D146*Stats!$D$19</f>
        <v>7703.3834200282063</v>
      </c>
      <c r="G146" s="34" t="str">
        <f>Stats!$E$19</f>
        <v>American homes</v>
      </c>
    </row>
    <row r="147" spans="3:8">
      <c r="C147" s="291" t="s">
        <v>247</v>
      </c>
      <c r="D147" s="83">
        <f>SUM('Calc - Piping '!D146:D147)</f>
        <v>615970703.28578401</v>
      </c>
      <c r="E147" s="83" t="str">
        <f>'Calc - Piping '!E146</f>
        <v>$</v>
      </c>
    </row>
    <row r="148" spans="3:8">
      <c r="C148" s="291" t="s">
        <v>248</v>
      </c>
      <c r="D148" s="83">
        <f>'Calc - Piping '!D148</f>
        <v>31950.938242079988</v>
      </c>
      <c r="E148" s="83" t="str">
        <f>'Calc - Piping '!E148</f>
        <v>Metric tons CO2</v>
      </c>
      <c r="F148" s="78">
        <f>D148*Stats!$D$18</f>
        <v>7125.0592279838374</v>
      </c>
      <c r="G148" s="256" t="str">
        <f>Stats!$E$18</f>
        <v>Gas power cars avoided annually</v>
      </c>
    </row>
    <row r="149" spans="3:8" ht="18" customHeight="1">
      <c r="C149" s="380" t="s">
        <v>748</v>
      </c>
      <c r="D149" s="380"/>
      <c r="E149" s="380"/>
      <c r="F149" s="380"/>
      <c r="G149" s="380"/>
      <c r="H149" s="380"/>
    </row>
    <row r="150" spans="3:8">
      <c r="C150" s="270"/>
    </row>
    <row r="151" spans="3:8">
      <c r="C151" s="38" t="s">
        <v>751</v>
      </c>
    </row>
    <row r="152" spans="3:8">
      <c r="C152" s="377" t="s">
        <v>13</v>
      </c>
      <c r="D152" s="377"/>
      <c r="E152" s="295" t="s">
        <v>87</v>
      </c>
    </row>
    <row r="153" spans="3:8">
      <c r="C153" s="291" t="s">
        <v>245</v>
      </c>
      <c r="D153" s="83">
        <f>'Calc - Piping '!D151</f>
        <v>1423500</v>
      </c>
      <c r="E153" s="83" t="s">
        <v>384</v>
      </c>
    </row>
    <row r="154" spans="3:8">
      <c r="C154" s="291" t="s">
        <v>246</v>
      </c>
      <c r="D154" s="83">
        <f>'Calc - Piping '!D152/1000000</f>
        <v>2007.135</v>
      </c>
      <c r="E154" s="83" t="s">
        <v>74</v>
      </c>
      <c r="F154" s="78">
        <f>D154*Stats!$D$19</f>
        <v>188729.19605077573</v>
      </c>
      <c r="G154" s="34" t="str">
        <f>Stats!$E$19</f>
        <v>American homes</v>
      </c>
    </row>
    <row r="155" spans="3:8">
      <c r="C155" s="291" t="s">
        <v>247</v>
      </c>
      <c r="D155" s="83">
        <f>'Calc - Piping '!D153</f>
        <v>169602907.5</v>
      </c>
      <c r="E155" s="83" t="s">
        <v>205</v>
      </c>
    </row>
    <row r="156" spans="3:8">
      <c r="C156" s="291" t="s">
        <v>248</v>
      </c>
      <c r="D156" s="83">
        <f>'Calc - Piping '!D154</f>
        <v>782782.65</v>
      </c>
      <c r="E156" s="83" t="s">
        <v>637</v>
      </c>
      <c r="F156" s="78">
        <f>D156*Stats!$D$18</f>
        <v>174560.53095000001</v>
      </c>
      <c r="G156" s="256" t="str">
        <f>Stats!$E$18</f>
        <v>Gas power cars avoided annually</v>
      </c>
    </row>
    <row r="157" spans="3:8" ht="16.05" customHeight="1">
      <c r="C157" s="380" t="s">
        <v>748</v>
      </c>
      <c r="D157" s="380"/>
      <c r="E157" s="380"/>
      <c r="F157" s="380"/>
      <c r="G157" s="380"/>
      <c r="H157" s="380"/>
    </row>
    <row r="158" spans="3:8">
      <c r="C158" s="267"/>
      <c r="D158" s="267"/>
      <c r="E158" s="267"/>
      <c r="F158" s="267"/>
      <c r="G158" s="267"/>
      <c r="H158" s="267"/>
    </row>
    <row r="159" spans="3:8">
      <c r="C159" s="38" t="s">
        <v>752</v>
      </c>
    </row>
    <row r="160" spans="3:8">
      <c r="C160" s="377" t="s">
        <v>13</v>
      </c>
      <c r="D160" s="377"/>
      <c r="E160" s="295" t="s">
        <v>87</v>
      </c>
    </row>
    <row r="161" spans="3:8">
      <c r="C161" s="291" t="s">
        <v>246</v>
      </c>
      <c r="D161" s="87">
        <f>'Calc - Piping '!D175/1000000</f>
        <v>7278.5855999999994</v>
      </c>
      <c r="E161" s="87" t="s">
        <v>74</v>
      </c>
      <c r="F161" s="78">
        <f>D161*Stats!$D$19</f>
        <v>684399.21015514806</v>
      </c>
      <c r="G161" s="34" t="str">
        <f>Stats!$E$19</f>
        <v>American homes</v>
      </c>
    </row>
    <row r="162" spans="3:8">
      <c r="C162" s="291" t="s">
        <v>247</v>
      </c>
      <c r="D162" s="259">
        <f>'Calc - Piping '!D176</f>
        <v>615040483.19999993</v>
      </c>
      <c r="E162" s="87" t="s">
        <v>205</v>
      </c>
    </row>
    <row r="163" spans="3:8">
      <c r="C163" s="291" t="s">
        <v>248</v>
      </c>
      <c r="D163" s="87">
        <f>'Calc - Piping '!D177</f>
        <v>2838648.3839999996</v>
      </c>
      <c r="E163" s="87" t="s">
        <v>637</v>
      </c>
      <c r="F163" s="78">
        <f>D163*Stats!$D$18</f>
        <v>633018.58963199996</v>
      </c>
      <c r="G163" s="256" t="str">
        <f>Stats!$E$18</f>
        <v>Gas power cars avoided annually</v>
      </c>
    </row>
    <row r="164" spans="3:8" ht="30.45" customHeight="1">
      <c r="C164" s="380" t="s">
        <v>748</v>
      </c>
      <c r="D164" s="380"/>
      <c r="E164" s="380"/>
      <c r="F164" s="380"/>
      <c r="G164" s="380"/>
      <c r="H164" s="380"/>
    </row>
    <row r="165" spans="3:8">
      <c r="C165"/>
      <c r="D165" s="86"/>
    </row>
    <row r="166" spans="3:8">
      <c r="C166" s="38" t="s">
        <v>893</v>
      </c>
    </row>
    <row r="167" spans="3:8">
      <c r="C167" s="377" t="s">
        <v>13</v>
      </c>
      <c r="D167" s="377"/>
      <c r="E167" s="295" t="s">
        <v>87</v>
      </c>
    </row>
    <row r="168" spans="3:8">
      <c r="C168" s="291" t="s">
        <v>245</v>
      </c>
      <c r="D168" s="83">
        <f>D145+D153</f>
        <v>1481603.1791999999</v>
      </c>
      <c r="E168" s="83" t="s">
        <v>636</v>
      </c>
    </row>
    <row r="169" spans="3:8">
      <c r="C169" s="291" t="s">
        <v>246</v>
      </c>
      <c r="D169" s="87">
        <f>D146+D154+D161</f>
        <v>9367.6460826719995</v>
      </c>
      <c r="E169" s="83" t="s">
        <v>74</v>
      </c>
      <c r="F169" s="78">
        <f>D169*Stats!$D$19</f>
        <v>880831.7896259519</v>
      </c>
      <c r="G169" s="34" t="str">
        <f>Stats!$E$19</f>
        <v>American homes</v>
      </c>
    </row>
    <row r="170" spans="3:8">
      <c r="C170" s="291" t="s">
        <v>247</v>
      </c>
      <c r="D170" s="87">
        <f>D147+D155+D162</f>
        <v>1400614093.9857841</v>
      </c>
      <c r="E170" s="83" t="s">
        <v>205</v>
      </c>
    </row>
    <row r="171" spans="3:8">
      <c r="C171" s="291" t="s">
        <v>248</v>
      </c>
      <c r="D171" s="87">
        <f>D148+D156+D163</f>
        <v>3653381.9722420797</v>
      </c>
      <c r="E171" s="83" t="s">
        <v>637</v>
      </c>
      <c r="F171" s="78">
        <f>D171*Stats!$D$18</f>
        <v>814704.17980998382</v>
      </c>
      <c r="G171" s="256" t="str">
        <f>Stats!$E$18</f>
        <v>Gas power cars avoided annually</v>
      </c>
    </row>
    <row r="172" spans="3:8">
      <c r="C172" s="380" t="s">
        <v>748</v>
      </c>
      <c r="D172" s="380"/>
      <c r="E172" s="380"/>
      <c r="F172" s="380"/>
      <c r="G172" s="380"/>
      <c r="H172" s="380"/>
    </row>
    <row r="173" spans="3:8">
      <c r="C173"/>
      <c r="D173" s="86"/>
    </row>
    <row r="174" spans="3:8">
      <c r="C174" s="271" t="s">
        <v>759</v>
      </c>
      <c r="D174" s="86"/>
    </row>
    <row r="175" spans="3:8">
      <c r="C175"/>
      <c r="D175" s="86"/>
    </row>
    <row r="176" spans="3:8">
      <c r="C176" s="38" t="s">
        <v>756</v>
      </c>
    </row>
    <row r="177" spans="3:8">
      <c r="C177" s="377" t="s">
        <v>13</v>
      </c>
      <c r="D177" s="377"/>
      <c r="E177" s="86"/>
    </row>
    <row r="178" spans="3:8">
      <c r="C178" s="291" t="s">
        <v>821</v>
      </c>
      <c r="D178" s="289" t="s">
        <v>755</v>
      </c>
    </row>
    <row r="179" spans="3:8">
      <c r="C179" s="291" t="s">
        <v>822</v>
      </c>
      <c r="D179" s="72" t="s">
        <v>754</v>
      </c>
      <c r="E179" s="86"/>
    </row>
    <row r="180" spans="3:8" ht="16.05" customHeight="1">
      <c r="C180" s="313" t="s">
        <v>879</v>
      </c>
      <c r="D180" s="86"/>
      <c r="E180" s="86"/>
      <c r="F180" s="86"/>
      <c r="G180" s="86"/>
    </row>
    <row r="181" spans="3:8">
      <c r="C181" s="285" t="s">
        <v>840</v>
      </c>
      <c r="D181" s="68"/>
      <c r="E181" s="68"/>
      <c r="F181" s="68"/>
      <c r="G181" s="68"/>
      <c r="H181" s="68"/>
    </row>
    <row r="182" spans="3:8">
      <c r="C182" s="285" t="s">
        <v>841</v>
      </c>
      <c r="D182" s="68"/>
      <c r="E182" s="68"/>
      <c r="F182" s="68"/>
      <c r="G182" s="68"/>
      <c r="H182" s="68"/>
    </row>
    <row r="183" spans="3:8" ht="16.05" customHeight="1">
      <c r="C183" s="285" t="s">
        <v>839</v>
      </c>
      <c r="D183" s="68"/>
      <c r="E183" s="68"/>
      <c r="F183" s="68"/>
      <c r="G183" s="68"/>
      <c r="H183" s="68"/>
    </row>
    <row r="184" spans="3:8">
      <c r="C184" s="285" t="s">
        <v>851</v>
      </c>
      <c r="D184" s="68"/>
      <c r="E184" s="68"/>
      <c r="F184" s="68"/>
      <c r="G184" s="68"/>
      <c r="H184" s="68"/>
    </row>
    <row r="185" spans="3:8">
      <c r="C185" s="37"/>
    </row>
    <row r="186" spans="3:8" ht="27">
      <c r="C186" s="35" t="s">
        <v>894</v>
      </c>
    </row>
    <row r="187" spans="3:8">
      <c r="C187" s="86"/>
      <c r="D187" s="86"/>
      <c r="E187" s="86"/>
    </row>
    <row r="188" spans="3:8">
      <c r="C188" s="377" t="s">
        <v>13</v>
      </c>
      <c r="D188" s="377"/>
      <c r="E188" s="295" t="s">
        <v>87</v>
      </c>
    </row>
    <row r="189" spans="3:8">
      <c r="C189" s="291" t="s">
        <v>245</v>
      </c>
      <c r="D189" s="83">
        <f>D168</f>
        <v>1481603.1791999999</v>
      </c>
      <c r="E189" s="83" t="s">
        <v>636</v>
      </c>
    </row>
    <row r="190" spans="3:8">
      <c r="C190" s="291" t="s">
        <v>246</v>
      </c>
      <c r="D190" s="83">
        <f>D61+D125+D169</f>
        <v>18996.58724313409</v>
      </c>
      <c r="E190" s="83" t="s">
        <v>74</v>
      </c>
      <c r="F190" s="78">
        <f>D190*Stats!$D$19</f>
        <v>1786232.9330638542</v>
      </c>
      <c r="G190" s="34" t="str">
        <f>Stats!$E$19</f>
        <v>American homes</v>
      </c>
    </row>
    <row r="191" spans="3:8">
      <c r="C191" s="291" t="s">
        <v>247</v>
      </c>
      <c r="D191" s="83">
        <f>D62+D126+D170</f>
        <v>2214259622.0448308</v>
      </c>
      <c r="E191" s="83" t="s">
        <v>205</v>
      </c>
    </row>
    <row r="192" spans="3:8">
      <c r="C192" s="291" t="s">
        <v>248</v>
      </c>
      <c r="D192" s="83">
        <f>D63+D127+D171</f>
        <v>7408669.0248222956</v>
      </c>
      <c r="E192" s="83" t="s">
        <v>637</v>
      </c>
      <c r="F192" s="78">
        <f>D192*Stats!$D$18</f>
        <v>1652133.192535372</v>
      </c>
      <c r="G192" s="256" t="str">
        <f>Stats!$E$18</f>
        <v>Gas power cars avoided annually</v>
      </c>
    </row>
    <row r="193" spans="3:3">
      <c r="C193" s="37"/>
    </row>
    <row r="226" ht="40.5" customHeight="1"/>
  </sheetData>
  <mergeCells count="39">
    <mergeCell ref="C3:H3"/>
    <mergeCell ref="C6:H6"/>
    <mergeCell ref="C149:H149"/>
    <mergeCell ref="C157:H157"/>
    <mergeCell ref="C164:H164"/>
    <mergeCell ref="C68:H68"/>
    <mergeCell ref="C21:H21"/>
    <mergeCell ref="D86:E86"/>
    <mergeCell ref="C93:G93"/>
    <mergeCell ref="D87:E87"/>
    <mergeCell ref="D88:E88"/>
    <mergeCell ref="D89:E89"/>
    <mergeCell ref="D90:E90"/>
    <mergeCell ref="C107:G107"/>
    <mergeCell ref="C32:D32"/>
    <mergeCell ref="C39:D39"/>
    <mergeCell ref="C46:D46"/>
    <mergeCell ref="C53:D53"/>
    <mergeCell ref="C60:D60"/>
    <mergeCell ref="C188:D188"/>
    <mergeCell ref="C96:D96"/>
    <mergeCell ref="C103:D103"/>
    <mergeCell ref="C110:D110"/>
    <mergeCell ref="C117:D117"/>
    <mergeCell ref="C124:D124"/>
    <mergeCell ref="C172:H172"/>
    <mergeCell ref="C100:G100"/>
    <mergeCell ref="C114:G114"/>
    <mergeCell ref="C121:G121"/>
    <mergeCell ref="C128:G128"/>
    <mergeCell ref="C133:D133"/>
    <mergeCell ref="C138:D138"/>
    <mergeCell ref="C160:D160"/>
    <mergeCell ref="C167:D167"/>
    <mergeCell ref="C144:D144"/>
    <mergeCell ref="C152:D152"/>
    <mergeCell ref="D91:E91"/>
    <mergeCell ref="D92:E92"/>
    <mergeCell ref="C177:D177"/>
  </mergeCells>
  <hyperlinks>
    <hyperlink ref="C182" r:id="rId1" display="https://pvc4pipes.com/wp-content/uploads/2019/06/PVC-U_pipe_competitiveness_TCO_Althesys-fact-sheet_final.pdf" xr:uid="{875EA5E4-C175-4DF2-8484-93FA7930DCFA}"/>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255A-F79A-43AB-B652-F753F93994A6}">
  <sheetPr>
    <tabColor theme="3" tint="0.89999084444715716"/>
  </sheetPr>
  <dimension ref="A1:Z103"/>
  <sheetViews>
    <sheetView showGridLines="0" zoomScaleNormal="100" workbookViewId="0"/>
  </sheetViews>
  <sheetFormatPr defaultColWidth="8.77734375" defaultRowHeight="16.8"/>
  <cols>
    <col min="1" max="1" width="3" style="90" customWidth="1"/>
    <col min="2" max="2" width="3.21875" style="90" customWidth="1"/>
    <col min="3" max="3" width="34.109375" style="90" customWidth="1"/>
    <col min="4" max="5" width="25.6640625" style="90" customWidth="1"/>
    <col min="6" max="6" width="23.6640625" style="90" customWidth="1"/>
    <col min="7" max="7" width="16.6640625" style="90" customWidth="1"/>
    <col min="8" max="8" width="16.109375" style="90" customWidth="1"/>
    <col min="9" max="9" width="17.21875" style="90" customWidth="1"/>
    <col min="10" max="12" width="25.6640625" style="90" customWidth="1"/>
    <col min="13" max="13" width="15.44140625" style="90" bestFit="1" customWidth="1"/>
    <col min="14" max="26" width="8.77734375" style="90"/>
    <col min="27" max="16384" width="8.77734375" style="97"/>
  </cols>
  <sheetData>
    <row r="1" spans="1:26">
      <c r="A1" s="14"/>
      <c r="B1" s="96"/>
      <c r="C1" s="96"/>
      <c r="D1" s="96"/>
      <c r="E1" s="96"/>
      <c r="F1" s="96"/>
      <c r="G1" s="96"/>
      <c r="H1" s="96"/>
      <c r="I1" s="96"/>
      <c r="J1" s="96"/>
      <c r="K1" s="96"/>
      <c r="L1" s="96"/>
      <c r="M1" s="96"/>
      <c r="N1" s="96"/>
      <c r="O1" s="96"/>
      <c r="P1" s="96"/>
      <c r="Q1" s="96"/>
      <c r="R1" s="96"/>
      <c r="S1" s="96"/>
      <c r="T1" s="96"/>
      <c r="U1" s="96"/>
      <c r="V1" s="96"/>
      <c r="W1" s="96"/>
      <c r="X1" s="96"/>
      <c r="Y1" s="96"/>
      <c r="Z1" s="96"/>
    </row>
    <row r="2" spans="1:26" ht="20.399999999999999">
      <c r="A2" s="14"/>
      <c r="B2" s="96"/>
      <c r="C2" s="369" t="s">
        <v>250</v>
      </c>
      <c r="D2" s="96"/>
      <c r="E2" s="96"/>
      <c r="F2" s="96"/>
      <c r="G2" s="96"/>
      <c r="H2" s="96"/>
      <c r="I2" s="96"/>
      <c r="J2" s="96"/>
      <c r="K2" s="96"/>
      <c r="L2" s="96"/>
      <c r="M2" s="96"/>
      <c r="N2" s="96"/>
      <c r="O2" s="96"/>
      <c r="P2" s="96"/>
      <c r="Q2" s="96"/>
      <c r="R2" s="96"/>
      <c r="S2" s="96"/>
      <c r="T2" s="96"/>
      <c r="U2" s="96"/>
      <c r="V2" s="96"/>
      <c r="W2" s="96"/>
      <c r="X2" s="96"/>
      <c r="Y2" s="96"/>
      <c r="Z2" s="96"/>
    </row>
    <row r="3" spans="1:26">
      <c r="A3" s="14"/>
      <c r="B3" s="96"/>
      <c r="C3" s="386"/>
      <c r="D3" s="386"/>
      <c r="E3" s="386"/>
      <c r="F3" s="386"/>
      <c r="G3" s="386"/>
      <c r="H3" s="386"/>
      <c r="I3" s="386"/>
      <c r="J3" s="96"/>
      <c r="K3" s="96"/>
      <c r="L3" s="96"/>
      <c r="M3" s="96"/>
      <c r="N3" s="96"/>
      <c r="O3" s="96"/>
      <c r="P3" s="96"/>
      <c r="Q3" s="96"/>
      <c r="R3" s="96"/>
      <c r="S3" s="96"/>
      <c r="T3" s="96"/>
      <c r="U3" s="96"/>
      <c r="V3" s="96"/>
      <c r="W3" s="96"/>
      <c r="X3" s="96"/>
      <c r="Y3" s="96"/>
      <c r="Z3" s="96"/>
    </row>
    <row r="4" spans="1:26" ht="16.5" customHeight="1">
      <c r="A4" s="14"/>
      <c r="B4" s="96"/>
      <c r="C4" s="386" t="s">
        <v>253</v>
      </c>
      <c r="D4" s="386"/>
      <c r="E4" s="386"/>
      <c r="F4" s="386"/>
      <c r="G4" s="386"/>
      <c r="H4" s="386"/>
      <c r="I4" s="386"/>
      <c r="J4" s="101"/>
      <c r="K4" s="101"/>
      <c r="L4" s="101"/>
      <c r="M4" s="96"/>
      <c r="N4" s="96"/>
      <c r="O4" s="96"/>
      <c r="P4" s="96"/>
      <c r="Q4" s="96"/>
      <c r="R4" s="96"/>
      <c r="S4" s="96"/>
      <c r="T4" s="96"/>
      <c r="U4" s="96"/>
      <c r="V4" s="96"/>
      <c r="W4" s="96"/>
      <c r="X4" s="96"/>
      <c r="Y4" s="96"/>
      <c r="Z4" s="96"/>
    </row>
    <row r="5" spans="1:26" ht="34.950000000000003" customHeight="1">
      <c r="A5" s="14"/>
      <c r="B5" s="96"/>
      <c r="C5" s="386" t="s">
        <v>254</v>
      </c>
      <c r="D5" s="386"/>
      <c r="E5" s="386"/>
      <c r="F5" s="386"/>
      <c r="G5" s="386"/>
      <c r="H5" s="386"/>
      <c r="I5" s="386"/>
      <c r="J5" s="386"/>
      <c r="K5" s="386"/>
      <c r="L5" s="386"/>
      <c r="M5" s="96"/>
      <c r="N5" s="96"/>
      <c r="O5" s="96"/>
      <c r="P5" s="96"/>
      <c r="Q5" s="96"/>
      <c r="R5" s="96"/>
      <c r="S5" s="96"/>
      <c r="T5" s="96"/>
      <c r="U5" s="96"/>
      <c r="V5" s="96"/>
      <c r="W5" s="96"/>
      <c r="X5" s="96"/>
      <c r="Y5" s="96"/>
      <c r="Z5" s="96"/>
    </row>
    <row r="6" spans="1:26">
      <c r="A6" s="14"/>
      <c r="B6" s="96"/>
      <c r="C6" s="377" t="s">
        <v>13</v>
      </c>
      <c r="D6" s="377"/>
      <c r="E6" s="295" t="s">
        <v>87</v>
      </c>
      <c r="F6" s="98"/>
      <c r="G6" s="98"/>
      <c r="H6" s="98"/>
      <c r="I6" s="98"/>
      <c r="J6" s="96"/>
      <c r="K6" s="96"/>
      <c r="L6" s="96"/>
      <c r="M6" s="96"/>
      <c r="N6" s="96"/>
      <c r="O6" s="96"/>
      <c r="P6" s="96"/>
      <c r="Q6" s="96"/>
      <c r="R6" s="96"/>
      <c r="S6" s="96"/>
      <c r="T6" s="96"/>
      <c r="U6" s="96"/>
      <c r="V6" s="96"/>
      <c r="W6" s="96"/>
      <c r="X6" s="96"/>
      <c r="Y6" s="96"/>
      <c r="Z6" s="96"/>
    </row>
    <row r="7" spans="1:26">
      <c r="A7" s="14"/>
      <c r="B7" s="96"/>
      <c r="C7" s="100" t="s">
        <v>835</v>
      </c>
      <c r="D7" s="299">
        <f>D32/F39*J39</f>
        <v>21250.341606104652</v>
      </c>
      <c r="E7" s="300" t="s">
        <v>74</v>
      </c>
      <c r="F7" s="98"/>
      <c r="G7" s="98"/>
      <c r="H7" s="98"/>
      <c r="I7" s="98"/>
      <c r="J7" s="96"/>
      <c r="K7" s="96"/>
      <c r="L7" s="96"/>
      <c r="M7" s="96"/>
      <c r="N7" s="96"/>
      <c r="O7" s="96"/>
      <c r="P7" s="96"/>
      <c r="Q7" s="96"/>
      <c r="R7" s="96"/>
      <c r="S7" s="96"/>
      <c r="T7" s="96"/>
      <c r="U7" s="96"/>
      <c r="V7" s="96"/>
      <c r="W7" s="96"/>
      <c r="X7" s="96"/>
      <c r="Y7" s="96"/>
      <c r="Z7" s="96"/>
    </row>
    <row r="8" spans="1:26" ht="17.55" customHeight="1">
      <c r="A8" s="14"/>
      <c r="B8" s="96"/>
      <c r="C8" s="100" t="s">
        <v>836</v>
      </c>
      <c r="D8" s="301">
        <f>D72/1000000</f>
        <v>35348.899491515862</v>
      </c>
      <c r="E8" s="300" t="s">
        <v>74</v>
      </c>
      <c r="F8" s="98"/>
      <c r="G8" s="98"/>
      <c r="H8" s="98"/>
      <c r="I8" s="98"/>
      <c r="J8" s="96"/>
      <c r="K8" s="96"/>
      <c r="L8" s="96"/>
      <c r="M8" s="96"/>
      <c r="N8" s="96"/>
      <c r="O8" s="96"/>
      <c r="P8" s="96"/>
      <c r="Q8" s="96"/>
      <c r="R8" s="96"/>
      <c r="S8" s="96"/>
      <c r="T8" s="96"/>
      <c r="U8" s="96"/>
      <c r="V8" s="96"/>
      <c r="W8" s="96"/>
      <c r="X8" s="96"/>
      <c r="Y8" s="96"/>
      <c r="Z8" s="96"/>
    </row>
    <row r="9" spans="1:26">
      <c r="A9" s="14"/>
      <c r="B9" s="96"/>
      <c r="C9" s="98"/>
      <c r="D9" s="98"/>
      <c r="E9" s="98"/>
      <c r="F9" s="98"/>
      <c r="G9" s="98"/>
      <c r="H9" s="98"/>
      <c r="I9" s="98"/>
      <c r="J9" s="96"/>
      <c r="K9" s="96"/>
      <c r="L9" s="96"/>
      <c r="M9" s="96"/>
      <c r="N9" s="96"/>
      <c r="O9" s="96"/>
      <c r="P9" s="96"/>
      <c r="Q9" s="96"/>
      <c r="R9" s="96"/>
      <c r="S9" s="96"/>
      <c r="T9" s="96"/>
      <c r="U9" s="96"/>
      <c r="V9" s="96"/>
      <c r="W9" s="96"/>
      <c r="X9" s="96"/>
      <c r="Y9" s="96"/>
      <c r="Z9" s="96"/>
    </row>
    <row r="10" spans="1:26">
      <c r="A10" s="14"/>
      <c r="B10" s="96"/>
      <c r="C10" s="98"/>
      <c r="D10" s="98"/>
      <c r="E10" s="98"/>
      <c r="F10" s="98"/>
      <c r="G10" s="98"/>
      <c r="H10" s="98"/>
      <c r="I10" s="98"/>
      <c r="J10" s="96"/>
      <c r="K10" s="96"/>
      <c r="L10" s="96"/>
      <c r="M10" s="96"/>
      <c r="N10" s="96"/>
      <c r="O10" s="96"/>
      <c r="P10" s="96"/>
      <c r="Q10" s="96"/>
      <c r="R10" s="96"/>
      <c r="S10" s="96"/>
      <c r="T10" s="96"/>
      <c r="U10" s="96"/>
      <c r="V10" s="96"/>
      <c r="W10" s="96"/>
      <c r="X10" s="96"/>
      <c r="Y10" s="96"/>
      <c r="Z10" s="96"/>
    </row>
    <row r="11" spans="1:26">
      <c r="A11" s="14"/>
      <c r="B11" s="96"/>
      <c r="C11" s="16" t="s">
        <v>816</v>
      </c>
      <c r="D11" s="14"/>
      <c r="E11" s="14"/>
      <c r="F11" s="14"/>
      <c r="G11" s="14"/>
      <c r="H11" s="14"/>
      <c r="I11" s="14"/>
      <c r="J11" s="14"/>
      <c r="K11" s="14"/>
      <c r="L11" s="14"/>
      <c r="M11" s="14"/>
      <c r="N11" s="14"/>
      <c r="O11" s="14"/>
      <c r="P11" s="14"/>
      <c r="Q11" s="14"/>
      <c r="R11" s="14"/>
      <c r="S11" s="14"/>
      <c r="T11" s="14"/>
      <c r="U11" s="14"/>
      <c r="V11" s="14"/>
      <c r="W11" s="14"/>
      <c r="X11" s="14"/>
      <c r="Y11" s="14"/>
      <c r="Z11" s="14"/>
    </row>
    <row r="12" spans="1:26">
      <c r="A12" s="14"/>
      <c r="B12" s="96"/>
      <c r="C12" s="178" t="s">
        <v>805</v>
      </c>
      <c r="D12" s="96"/>
      <c r="E12" s="96"/>
      <c r="F12" s="96"/>
      <c r="G12" s="96"/>
      <c r="H12" s="96"/>
      <c r="I12" s="96"/>
      <c r="J12" s="96"/>
      <c r="K12" s="96"/>
      <c r="L12" s="96"/>
      <c r="M12" s="96"/>
      <c r="N12" s="96"/>
      <c r="O12" s="96"/>
      <c r="P12" s="96"/>
      <c r="Q12" s="96"/>
      <c r="R12" s="96"/>
      <c r="S12" s="96"/>
      <c r="T12" s="96"/>
      <c r="U12" s="96"/>
      <c r="V12" s="96"/>
      <c r="W12" s="96"/>
      <c r="X12" s="96"/>
      <c r="Y12" s="96"/>
      <c r="Z12" s="96"/>
    </row>
    <row r="13" spans="1:26" ht="34.5" customHeight="1">
      <c r="A13" s="14"/>
      <c r="B13" s="96"/>
      <c r="C13" s="386" t="s">
        <v>255</v>
      </c>
      <c r="D13" s="386"/>
      <c r="E13" s="386"/>
      <c r="F13" s="386"/>
      <c r="G13" s="386"/>
      <c r="H13" s="386"/>
      <c r="I13" s="386"/>
      <c r="J13" s="101"/>
      <c r="K13" s="101"/>
      <c r="L13" s="101"/>
      <c r="M13" s="96"/>
      <c r="N13" s="96"/>
      <c r="O13" s="96"/>
      <c r="P13" s="96"/>
      <c r="Q13" s="96"/>
      <c r="R13" s="96"/>
      <c r="S13" s="96"/>
      <c r="T13" s="96"/>
      <c r="U13" s="96"/>
      <c r="V13" s="96"/>
      <c r="W13" s="96"/>
      <c r="X13" s="96"/>
      <c r="Y13" s="96"/>
      <c r="Z13" s="96"/>
    </row>
    <row r="14" spans="1:26" ht="37.049999999999997" customHeight="1">
      <c r="A14" s="14"/>
      <c r="B14" s="96"/>
      <c r="C14" s="386" t="s">
        <v>802</v>
      </c>
      <c r="D14" s="386"/>
      <c r="E14" s="386"/>
      <c r="F14" s="386"/>
      <c r="G14" s="386"/>
      <c r="H14" s="386"/>
      <c r="I14" s="386"/>
      <c r="J14" s="386"/>
      <c r="K14" s="386"/>
      <c r="L14" s="386"/>
      <c r="M14" s="96"/>
      <c r="N14" s="96"/>
      <c r="O14" s="96"/>
      <c r="P14" s="96"/>
      <c r="Q14" s="96"/>
      <c r="R14" s="96"/>
      <c r="S14" s="96"/>
      <c r="T14" s="96"/>
      <c r="U14" s="96"/>
      <c r="V14" s="96"/>
      <c r="W14" s="96"/>
      <c r="X14" s="96"/>
      <c r="Y14" s="96"/>
      <c r="Z14" s="96"/>
    </row>
    <row r="15" spans="1:26">
      <c r="A15" s="14"/>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spans="1:26">
      <c r="A16" s="14"/>
      <c r="B16" s="96"/>
      <c r="C16" s="388" t="s">
        <v>799</v>
      </c>
      <c r="D16" s="388"/>
      <c r="E16" s="388"/>
      <c r="F16" s="96"/>
      <c r="G16" s="101"/>
      <c r="H16" s="101"/>
      <c r="I16" s="106"/>
      <c r="J16" s="96"/>
      <c r="K16" s="96"/>
      <c r="L16" s="96"/>
      <c r="M16" s="96"/>
      <c r="N16" s="96"/>
      <c r="O16" s="96"/>
      <c r="P16" s="96"/>
      <c r="Q16" s="96"/>
      <c r="R16" s="96"/>
      <c r="S16" s="96"/>
      <c r="T16" s="96"/>
      <c r="U16" s="96"/>
      <c r="V16" s="96"/>
      <c r="W16" s="96"/>
      <c r="X16" s="96"/>
      <c r="Y16" s="96"/>
      <c r="Z16" s="96"/>
    </row>
    <row r="17" spans="1:26" ht="45">
      <c r="A17" s="14"/>
      <c r="B17" s="96"/>
      <c r="C17" s="303" t="s">
        <v>798</v>
      </c>
      <c r="D17" s="303" t="s">
        <v>796</v>
      </c>
      <c r="E17" s="303" t="s">
        <v>797</v>
      </c>
      <c r="F17" s="96"/>
      <c r="G17" s="101"/>
      <c r="H17" s="101"/>
      <c r="I17" s="106"/>
      <c r="J17" s="96"/>
      <c r="K17" s="96"/>
      <c r="L17" s="96"/>
      <c r="M17" s="96"/>
      <c r="N17" s="96"/>
      <c r="O17" s="96"/>
      <c r="P17" s="96"/>
      <c r="Q17" s="96"/>
      <c r="R17" s="96"/>
      <c r="S17" s="96"/>
      <c r="T17" s="96"/>
      <c r="U17" s="96"/>
      <c r="V17" s="96"/>
      <c r="W17" s="96"/>
      <c r="X17" s="96"/>
      <c r="Y17" s="96"/>
      <c r="Z17" s="96"/>
    </row>
    <row r="18" spans="1:26">
      <c r="A18" s="14"/>
      <c r="B18" s="96"/>
      <c r="C18" s="10" t="s">
        <v>788</v>
      </c>
      <c r="D18" s="148">
        <v>2320</v>
      </c>
      <c r="E18" s="59">
        <f>D18/$D$26</f>
        <v>8.3160083160083165E-2</v>
      </c>
      <c r="F18" s="96"/>
      <c r="G18" s="101"/>
      <c r="H18" s="101"/>
      <c r="I18" s="106"/>
      <c r="J18" s="96"/>
      <c r="K18" s="96"/>
      <c r="L18" s="96"/>
      <c r="M18" s="96"/>
      <c r="N18" s="96"/>
      <c r="O18" s="96"/>
      <c r="P18" s="96"/>
      <c r="Q18" s="96"/>
      <c r="R18" s="96"/>
      <c r="S18" s="96"/>
      <c r="T18" s="96"/>
      <c r="U18" s="96"/>
      <c r="V18" s="96"/>
      <c r="W18" s="96"/>
      <c r="X18" s="96"/>
      <c r="Y18" s="96"/>
      <c r="Z18" s="96"/>
    </row>
    <row r="19" spans="1:26">
      <c r="A19" s="14"/>
      <c r="B19" s="96"/>
      <c r="C19" s="10" t="s">
        <v>789</v>
      </c>
      <c r="D19" s="148">
        <v>4868</v>
      </c>
      <c r="E19" s="59">
        <f t="shared" ref="E19:E26" si="0">D19/$D$26</f>
        <v>0.17449279518245037</v>
      </c>
      <c r="F19" s="96"/>
      <c r="G19" s="101"/>
      <c r="H19" s="101"/>
      <c r="I19" s="106"/>
      <c r="J19" s="96"/>
      <c r="K19" s="96"/>
      <c r="L19" s="96"/>
      <c r="M19" s="96"/>
      <c r="N19" s="96"/>
      <c r="O19" s="96"/>
      <c r="P19" s="96"/>
      <c r="Q19" s="96"/>
      <c r="R19" s="96"/>
      <c r="S19" s="96"/>
      <c r="T19" s="96"/>
      <c r="U19" s="96"/>
      <c r="V19" s="96"/>
      <c r="W19" s="96"/>
      <c r="X19" s="96"/>
      <c r="Y19" s="96"/>
      <c r="Z19" s="96"/>
    </row>
    <row r="20" spans="1:26">
      <c r="A20" s="14"/>
      <c r="B20" s="96"/>
      <c r="C20" s="10" t="s">
        <v>790</v>
      </c>
      <c r="D20" s="148">
        <v>74</v>
      </c>
      <c r="E20" s="59">
        <f t="shared" si="0"/>
        <v>2.6525198938992041E-3</v>
      </c>
      <c r="F20" s="96"/>
      <c r="G20" s="101"/>
      <c r="H20" s="101"/>
      <c r="I20" s="106"/>
      <c r="J20" s="96"/>
      <c r="K20" s="96"/>
      <c r="L20" s="96"/>
      <c r="M20" s="96"/>
      <c r="N20" s="96"/>
      <c r="O20" s="96"/>
      <c r="P20" s="96"/>
      <c r="Q20" s="96"/>
      <c r="R20" s="96"/>
      <c r="S20" s="96"/>
      <c r="T20" s="96"/>
      <c r="U20" s="96"/>
      <c r="V20" s="96"/>
      <c r="W20" s="96"/>
      <c r="X20" s="96"/>
      <c r="Y20" s="96"/>
      <c r="Z20" s="96"/>
    </row>
    <row r="21" spans="1:26">
      <c r="A21" s="14"/>
      <c r="B21" s="96"/>
      <c r="C21" s="10" t="s">
        <v>791</v>
      </c>
      <c r="D21" s="148">
        <v>3022</v>
      </c>
      <c r="E21" s="59">
        <f t="shared" si="0"/>
        <v>0.10832317728869453</v>
      </c>
      <c r="F21" s="96"/>
      <c r="G21" s="101"/>
      <c r="H21" s="101"/>
      <c r="I21" s="106"/>
      <c r="J21" s="96"/>
      <c r="K21" s="96"/>
      <c r="L21" s="96"/>
      <c r="M21" s="96"/>
      <c r="N21" s="96"/>
      <c r="O21" s="96"/>
      <c r="P21" s="96"/>
      <c r="Q21" s="96"/>
      <c r="R21" s="96"/>
      <c r="S21" s="96"/>
      <c r="T21" s="96"/>
      <c r="U21" s="96"/>
      <c r="V21" s="96"/>
      <c r="W21" s="96"/>
      <c r="X21" s="96"/>
      <c r="Y21" s="96"/>
      <c r="Z21" s="96"/>
    </row>
    <row r="22" spans="1:26">
      <c r="A22" s="14"/>
      <c r="B22" s="96"/>
      <c r="C22" s="10" t="s">
        <v>89</v>
      </c>
      <c r="D22" s="148" t="s">
        <v>23</v>
      </c>
      <c r="E22" s="59" t="s">
        <v>23</v>
      </c>
      <c r="F22" s="96"/>
      <c r="G22" s="101"/>
      <c r="H22" s="101"/>
      <c r="I22" s="106"/>
      <c r="J22" s="96"/>
      <c r="K22" s="96"/>
      <c r="L22" s="96"/>
      <c r="M22" s="96"/>
      <c r="N22" s="96"/>
      <c r="O22" s="96"/>
      <c r="P22" s="96"/>
      <c r="Q22" s="96"/>
      <c r="R22" s="96"/>
      <c r="S22" s="96"/>
      <c r="T22" s="96"/>
      <c r="U22" s="96"/>
      <c r="V22" s="96"/>
      <c r="W22" s="96"/>
      <c r="X22" s="96"/>
      <c r="Y22" s="96"/>
      <c r="Z22" s="96"/>
    </row>
    <row r="23" spans="1:26">
      <c r="A23" s="14"/>
      <c r="B23" s="96"/>
      <c r="C23" s="10" t="s">
        <v>792</v>
      </c>
      <c r="D23" s="148">
        <v>17357</v>
      </c>
      <c r="E23" s="59">
        <f t="shared" si="0"/>
        <v>0.62215929457308772</v>
      </c>
      <c r="F23" s="96"/>
      <c r="G23" s="101"/>
      <c r="H23" s="101"/>
      <c r="I23" s="106"/>
      <c r="J23" s="96"/>
      <c r="K23" s="96"/>
      <c r="L23" s="96"/>
      <c r="M23" s="96"/>
      <c r="N23" s="96"/>
      <c r="O23" s="96"/>
      <c r="P23" s="96"/>
      <c r="Q23" s="96"/>
      <c r="R23" s="96"/>
      <c r="S23" s="96"/>
      <c r="T23" s="96"/>
      <c r="U23" s="96"/>
      <c r="V23" s="96"/>
      <c r="W23" s="96"/>
      <c r="X23" s="96"/>
      <c r="Y23" s="96"/>
      <c r="Z23" s="96"/>
    </row>
    <row r="24" spans="1:26">
      <c r="A24" s="14"/>
      <c r="B24" s="96"/>
      <c r="C24" s="10" t="s">
        <v>793</v>
      </c>
      <c r="D24" s="148" t="s">
        <v>795</v>
      </c>
      <c r="E24" s="59" t="s">
        <v>795</v>
      </c>
      <c r="F24" s="96"/>
      <c r="G24" s="101"/>
      <c r="H24" s="101"/>
      <c r="I24" s="106"/>
      <c r="J24" s="96"/>
      <c r="K24" s="96"/>
      <c r="L24" s="96"/>
      <c r="M24" s="96"/>
      <c r="N24" s="96"/>
      <c r="O24" s="96"/>
      <c r="P24" s="96"/>
      <c r="Q24" s="96"/>
      <c r="R24" s="96"/>
      <c r="S24" s="96"/>
      <c r="T24" s="96"/>
      <c r="U24" s="96"/>
      <c r="V24" s="96"/>
      <c r="W24" s="96"/>
      <c r="X24" s="96"/>
      <c r="Y24" s="96"/>
      <c r="Z24" s="96"/>
    </row>
    <row r="25" spans="1:26">
      <c r="A25" s="14"/>
      <c r="B25" s="96"/>
      <c r="C25" s="10" t="s">
        <v>794</v>
      </c>
      <c r="D25" s="148" t="s">
        <v>795</v>
      </c>
      <c r="E25" s="59" t="s">
        <v>795</v>
      </c>
      <c r="F25" s="96"/>
      <c r="G25" s="101"/>
      <c r="H25" s="101"/>
      <c r="I25" s="106"/>
      <c r="J25" s="96"/>
      <c r="K25" s="96"/>
      <c r="L25" s="96"/>
      <c r="M25" s="96"/>
      <c r="N25" s="96"/>
      <c r="O25" s="96"/>
      <c r="P25" s="96"/>
      <c r="Q25" s="96"/>
      <c r="R25" s="96"/>
      <c r="S25" s="96"/>
      <c r="T25" s="96"/>
      <c r="U25" s="96"/>
      <c r="V25" s="96"/>
      <c r="W25" s="96"/>
      <c r="X25" s="96"/>
      <c r="Y25" s="96"/>
      <c r="Z25" s="96"/>
    </row>
    <row r="26" spans="1:26">
      <c r="A26" s="14"/>
      <c r="B26" s="96"/>
      <c r="C26" s="10" t="s">
        <v>90</v>
      </c>
      <c r="D26" s="148">
        <v>27898</v>
      </c>
      <c r="E26" s="59">
        <f t="shared" si="0"/>
        <v>1</v>
      </c>
      <c r="F26" s="96"/>
      <c r="G26" s="101"/>
      <c r="H26" s="101"/>
      <c r="I26" s="106"/>
      <c r="J26" s="96"/>
      <c r="K26" s="96"/>
      <c r="L26" s="96"/>
      <c r="M26" s="96"/>
      <c r="N26" s="96"/>
      <c r="O26" s="96"/>
      <c r="P26" s="96"/>
      <c r="Q26" s="96"/>
      <c r="R26" s="96"/>
      <c r="S26" s="96"/>
      <c r="T26" s="96"/>
      <c r="U26" s="96"/>
      <c r="V26" s="96"/>
      <c r="W26" s="96"/>
      <c r="X26" s="96"/>
      <c r="Y26" s="96"/>
      <c r="Z26" s="96"/>
    </row>
    <row r="27" spans="1:26" ht="27" customHeight="1">
      <c r="A27" s="14"/>
      <c r="B27" s="96"/>
      <c r="C27" s="389" t="s">
        <v>804</v>
      </c>
      <c r="D27" s="389"/>
      <c r="E27" s="389"/>
      <c r="F27" s="389"/>
      <c r="G27" s="101"/>
      <c r="H27" s="101"/>
      <c r="I27" s="106"/>
      <c r="J27" s="96"/>
      <c r="K27" s="96"/>
      <c r="L27" s="96"/>
      <c r="M27" s="96"/>
      <c r="N27" s="96"/>
      <c r="O27" s="96"/>
      <c r="P27" s="96"/>
      <c r="Q27" s="96"/>
      <c r="R27" s="96"/>
      <c r="S27" s="96"/>
      <c r="T27" s="96"/>
      <c r="U27" s="96"/>
      <c r="V27" s="96"/>
      <c r="W27" s="96"/>
      <c r="X27" s="96"/>
      <c r="Y27" s="96"/>
      <c r="Z27" s="96"/>
    </row>
    <row r="28" spans="1:26">
      <c r="A28" s="14"/>
      <c r="B28" s="96"/>
      <c r="C28" s="275" t="s">
        <v>803</v>
      </c>
      <c r="D28" s="96"/>
      <c r="E28" s="96"/>
      <c r="F28" s="96"/>
      <c r="G28" s="101"/>
      <c r="H28" s="101"/>
      <c r="I28" s="106"/>
      <c r="J28" s="96"/>
      <c r="K28" s="96"/>
      <c r="L28" s="96"/>
      <c r="M28" s="96"/>
      <c r="N28" s="96"/>
      <c r="O28" s="96"/>
      <c r="P28" s="96"/>
      <c r="Q28" s="96"/>
      <c r="R28" s="96"/>
      <c r="S28" s="96"/>
      <c r="T28" s="96"/>
      <c r="U28" s="96"/>
      <c r="V28" s="96"/>
      <c r="W28" s="96"/>
      <c r="X28" s="96"/>
      <c r="Y28" s="96"/>
      <c r="Z28" s="96"/>
    </row>
    <row r="29" spans="1:26">
      <c r="A29" s="14"/>
      <c r="B29" s="96"/>
      <c r="C29" s="105"/>
      <c r="D29" s="96"/>
      <c r="E29" s="96"/>
      <c r="F29" s="96"/>
      <c r="G29" s="101"/>
      <c r="H29" s="101"/>
      <c r="I29" s="106"/>
      <c r="J29" s="96"/>
      <c r="K29" s="96"/>
      <c r="L29" s="96"/>
      <c r="M29" s="96"/>
      <c r="N29" s="96"/>
      <c r="O29" s="96"/>
      <c r="P29" s="96"/>
      <c r="Q29" s="96"/>
      <c r="R29" s="96"/>
      <c r="S29" s="96"/>
      <c r="T29" s="96"/>
      <c r="U29" s="96"/>
      <c r="V29" s="96"/>
      <c r="W29" s="96"/>
      <c r="X29" s="96"/>
      <c r="Y29" s="96"/>
      <c r="Z29" s="96"/>
    </row>
    <row r="30" spans="1:26">
      <c r="A30" s="14"/>
      <c r="B30" s="96"/>
      <c r="C30" s="388" t="s">
        <v>800</v>
      </c>
      <c r="D30" s="388"/>
      <c r="E30" s="388"/>
      <c r="F30" s="96"/>
      <c r="G30" s="96"/>
      <c r="H30" s="96"/>
      <c r="I30" s="96"/>
      <c r="J30" s="96"/>
      <c r="K30" s="96"/>
      <c r="L30" s="96"/>
      <c r="M30" s="96"/>
      <c r="N30" s="96"/>
      <c r="O30" s="96"/>
      <c r="P30" s="96"/>
      <c r="Q30" s="96"/>
      <c r="R30" s="96"/>
      <c r="S30" s="96"/>
      <c r="T30" s="96"/>
      <c r="U30" s="96"/>
      <c r="V30" s="96"/>
      <c r="W30" s="96"/>
      <c r="X30" s="96"/>
      <c r="Y30" s="96"/>
      <c r="Z30" s="96"/>
    </row>
    <row r="31" spans="1:26">
      <c r="A31" s="14"/>
      <c r="B31" s="96"/>
      <c r="C31" s="304" t="s">
        <v>256</v>
      </c>
      <c r="D31" s="304" t="s">
        <v>801</v>
      </c>
      <c r="E31" s="304" t="s">
        <v>87</v>
      </c>
      <c r="F31" s="96"/>
      <c r="G31" s="96"/>
      <c r="H31" s="96"/>
      <c r="I31" s="96"/>
      <c r="J31" s="96"/>
      <c r="K31" s="96"/>
      <c r="L31" s="96"/>
      <c r="M31" s="96"/>
      <c r="N31" s="96"/>
      <c r="O31" s="96"/>
      <c r="P31" s="96"/>
      <c r="Q31" s="96"/>
      <c r="R31" s="96"/>
      <c r="S31" s="96"/>
      <c r="T31" s="96"/>
      <c r="U31" s="96"/>
      <c r="V31" s="96"/>
      <c r="W31" s="96"/>
      <c r="X31" s="96"/>
      <c r="Y31" s="96"/>
      <c r="Z31" s="96"/>
    </row>
    <row r="32" spans="1:26">
      <c r="A32" s="14"/>
      <c r="B32" s="96"/>
      <c r="C32" s="276">
        <v>2018</v>
      </c>
      <c r="D32" s="148">
        <f>D23</f>
        <v>17357</v>
      </c>
      <c r="E32" s="103" t="s">
        <v>74</v>
      </c>
      <c r="F32" s="96"/>
      <c r="G32" s="96"/>
      <c r="H32" s="96"/>
      <c r="I32" s="96"/>
      <c r="J32" s="96"/>
      <c r="K32" s="96"/>
      <c r="L32" s="96"/>
      <c r="M32" s="96"/>
      <c r="N32" s="96"/>
      <c r="O32" s="96"/>
      <c r="P32" s="96"/>
      <c r="Q32" s="96"/>
      <c r="R32" s="96"/>
      <c r="S32" s="96"/>
      <c r="T32" s="96"/>
      <c r="U32" s="96"/>
      <c r="V32" s="96"/>
      <c r="W32" s="96"/>
      <c r="X32" s="96"/>
      <c r="Y32" s="96"/>
      <c r="Z32" s="96"/>
    </row>
    <row r="33" spans="1:26">
      <c r="A33" s="14"/>
      <c r="B33" s="96"/>
      <c r="C33" s="276">
        <v>2022</v>
      </c>
      <c r="D33" s="148">
        <f>D32/F39*J39</f>
        <v>21250.341606104652</v>
      </c>
      <c r="E33" s="103" t="s">
        <v>74</v>
      </c>
      <c r="F33" s="96"/>
      <c r="G33" s="96"/>
      <c r="H33" s="96"/>
      <c r="I33" s="96"/>
      <c r="J33" s="96"/>
      <c r="K33" s="96"/>
      <c r="L33" s="96"/>
      <c r="M33" s="96"/>
      <c r="N33" s="96"/>
      <c r="O33" s="96"/>
      <c r="P33" s="96"/>
      <c r="Q33" s="96"/>
      <c r="R33" s="96"/>
      <c r="S33" s="96"/>
      <c r="T33" s="96"/>
      <c r="U33" s="96"/>
      <c r="V33" s="96"/>
      <c r="W33" s="96"/>
      <c r="X33" s="96"/>
      <c r="Y33" s="96"/>
      <c r="Z33" s="96"/>
    </row>
    <row r="34" spans="1:26">
      <c r="A34" s="14"/>
      <c r="B34" s="96"/>
      <c r="C34" s="275" t="s">
        <v>803</v>
      </c>
      <c r="D34" s="96"/>
      <c r="E34" s="96"/>
      <c r="F34" s="96"/>
      <c r="G34" s="101"/>
      <c r="H34" s="101"/>
      <c r="I34" s="106"/>
      <c r="J34" s="96"/>
      <c r="K34" s="96"/>
      <c r="L34" s="96"/>
      <c r="M34" s="96"/>
      <c r="N34" s="96"/>
      <c r="O34" s="96"/>
      <c r="P34" s="96"/>
      <c r="Q34" s="96"/>
      <c r="R34" s="96"/>
      <c r="S34" s="96"/>
      <c r="T34" s="96"/>
      <c r="U34" s="96"/>
      <c r="V34" s="96"/>
      <c r="W34" s="96"/>
      <c r="X34" s="96"/>
      <c r="Y34" s="96"/>
      <c r="Z34" s="96"/>
    </row>
    <row r="35" spans="1:26">
      <c r="A35" s="14"/>
      <c r="B35" s="96"/>
      <c r="C35" s="105"/>
      <c r="D35" s="96"/>
      <c r="E35" s="96"/>
      <c r="F35" s="96"/>
      <c r="G35" s="101"/>
      <c r="H35" s="101"/>
      <c r="I35" s="106"/>
      <c r="J35" s="96"/>
      <c r="K35" s="96"/>
      <c r="L35" s="96"/>
      <c r="M35" s="96"/>
      <c r="N35" s="96"/>
      <c r="O35" s="96"/>
      <c r="P35" s="96"/>
      <c r="Q35" s="96"/>
      <c r="R35" s="96"/>
      <c r="S35" s="96"/>
      <c r="T35" s="96"/>
      <c r="U35" s="96"/>
      <c r="V35" s="96"/>
      <c r="W35" s="96"/>
      <c r="X35" s="96"/>
      <c r="Y35" s="96"/>
      <c r="Z35" s="96"/>
    </row>
    <row r="36" spans="1:26">
      <c r="A36" s="14"/>
      <c r="B36" s="96"/>
      <c r="C36" s="105"/>
      <c r="D36" s="96"/>
      <c r="E36" s="96"/>
      <c r="F36" s="96"/>
      <c r="G36" s="101"/>
      <c r="H36" s="101"/>
      <c r="I36" s="106"/>
      <c r="J36" s="96"/>
      <c r="K36" s="96"/>
      <c r="L36" s="96"/>
      <c r="M36" s="96"/>
      <c r="N36" s="96"/>
      <c r="O36" s="96"/>
      <c r="P36" s="96"/>
      <c r="Q36" s="96"/>
      <c r="R36" s="96"/>
      <c r="S36" s="96"/>
      <c r="T36" s="96"/>
      <c r="U36" s="96"/>
      <c r="V36" s="96"/>
      <c r="W36" s="96"/>
      <c r="X36" s="96"/>
      <c r="Y36" s="96"/>
      <c r="Z36" s="96"/>
    </row>
    <row r="37" spans="1:26">
      <c r="A37" s="14"/>
      <c r="B37" s="96"/>
      <c r="C37" s="387" t="s">
        <v>257</v>
      </c>
      <c r="D37" s="387"/>
      <c r="E37" s="387"/>
      <c r="F37" s="387"/>
      <c r="G37" s="387"/>
      <c r="H37" s="387"/>
      <c r="I37" s="387"/>
      <c r="J37" s="387"/>
      <c r="K37" s="96"/>
      <c r="L37" s="96"/>
      <c r="M37" s="96"/>
      <c r="N37" s="96"/>
      <c r="O37" s="96"/>
      <c r="P37" s="96"/>
      <c r="Q37" s="96"/>
      <c r="R37" s="96"/>
      <c r="S37" s="96"/>
      <c r="T37" s="96"/>
      <c r="U37" s="96"/>
      <c r="V37" s="96"/>
      <c r="W37" s="96"/>
      <c r="X37" s="96"/>
      <c r="Y37" s="96"/>
      <c r="Z37" s="96"/>
    </row>
    <row r="38" spans="1:26">
      <c r="A38" s="14"/>
      <c r="B38" s="96"/>
      <c r="C38" s="305"/>
      <c r="D38" s="302">
        <v>2016</v>
      </c>
      <c r="E38" s="302">
        <v>2017</v>
      </c>
      <c r="F38" s="302">
        <v>2018</v>
      </c>
      <c r="G38" s="302">
        <v>2019</v>
      </c>
      <c r="H38" s="302">
        <v>2020</v>
      </c>
      <c r="I38" s="302">
        <v>2021</v>
      </c>
      <c r="J38" s="302">
        <v>2022</v>
      </c>
      <c r="K38" s="96"/>
      <c r="L38" s="96"/>
      <c r="M38" s="96"/>
      <c r="N38" s="96"/>
      <c r="O38" s="96"/>
      <c r="P38" s="96"/>
      <c r="Q38" s="96"/>
      <c r="R38" s="96"/>
      <c r="S38" s="96"/>
      <c r="T38" s="96"/>
      <c r="U38" s="96"/>
      <c r="V38" s="96"/>
      <c r="W38" s="96"/>
      <c r="X38" s="96"/>
      <c r="Y38" s="96"/>
      <c r="Z38" s="96"/>
    </row>
    <row r="39" spans="1:26">
      <c r="A39" s="14"/>
      <c r="B39" s="96"/>
      <c r="C39" s="107" t="s">
        <v>258</v>
      </c>
      <c r="D39" s="102">
        <f t="shared" ref="D39:J39" si="1">SUM(D40:D41)</f>
        <v>2538.8000000000002</v>
      </c>
      <c r="E39" s="102">
        <f t="shared" si="1"/>
        <v>2618.7000000000003</v>
      </c>
      <c r="F39" s="102">
        <f t="shared" si="1"/>
        <v>2752</v>
      </c>
      <c r="G39" s="102">
        <f t="shared" si="1"/>
        <v>2862.6000000000004</v>
      </c>
      <c r="H39" s="102">
        <f t="shared" si="1"/>
        <v>2847</v>
      </c>
      <c r="I39" s="102">
        <f t="shared" si="1"/>
        <v>3058.7</v>
      </c>
      <c r="J39" s="102">
        <f t="shared" si="1"/>
        <v>3369.3</v>
      </c>
      <c r="K39" s="96"/>
      <c r="L39" s="96"/>
      <c r="M39" s="96"/>
      <c r="N39" s="96"/>
      <c r="O39" s="96"/>
      <c r="P39" s="96"/>
      <c r="Q39" s="96"/>
      <c r="R39" s="96"/>
      <c r="S39" s="96"/>
      <c r="T39" s="96"/>
      <c r="U39" s="96"/>
      <c r="V39" s="96"/>
      <c r="W39" s="96"/>
      <c r="X39" s="96"/>
      <c r="Y39" s="96"/>
      <c r="Z39" s="96"/>
    </row>
    <row r="40" spans="1:26">
      <c r="A40" s="14"/>
      <c r="B40" s="96"/>
      <c r="C40" s="308" t="s">
        <v>259</v>
      </c>
      <c r="D40" s="108">
        <v>2204.9</v>
      </c>
      <c r="E40" s="108">
        <v>2274.3000000000002</v>
      </c>
      <c r="F40" s="108">
        <v>2386.8000000000002</v>
      </c>
      <c r="G40" s="108">
        <v>2487.3000000000002</v>
      </c>
      <c r="H40" s="108">
        <v>2512.6</v>
      </c>
      <c r="I40" s="108">
        <v>2680</v>
      </c>
      <c r="J40" s="108">
        <v>2939</v>
      </c>
      <c r="K40" s="96"/>
      <c r="L40" s="109"/>
      <c r="M40" s="96"/>
      <c r="N40" s="96"/>
      <c r="O40" s="96"/>
      <c r="P40" s="96"/>
      <c r="Q40" s="96"/>
      <c r="R40" s="96"/>
      <c r="S40" s="96"/>
      <c r="T40" s="96"/>
      <c r="U40" s="96"/>
      <c r="V40" s="96"/>
      <c r="W40" s="96"/>
      <c r="X40" s="96"/>
      <c r="Y40" s="96"/>
      <c r="Z40" s="96"/>
    </row>
    <row r="41" spans="1:26">
      <c r="A41" s="14"/>
      <c r="B41" s="96"/>
      <c r="C41" s="308" t="s">
        <v>260</v>
      </c>
      <c r="D41" s="108">
        <v>333.9</v>
      </c>
      <c r="E41" s="108">
        <v>344.4</v>
      </c>
      <c r="F41" s="108">
        <v>365.2</v>
      </c>
      <c r="G41" s="108">
        <v>375.3</v>
      </c>
      <c r="H41" s="108">
        <v>334.4</v>
      </c>
      <c r="I41" s="108">
        <v>378.7</v>
      </c>
      <c r="J41" s="108">
        <v>430.3</v>
      </c>
      <c r="K41" s="96"/>
      <c r="L41" s="96"/>
      <c r="M41" s="96"/>
      <c r="N41" s="96"/>
      <c r="O41" s="96"/>
      <c r="P41" s="96"/>
      <c r="Q41" s="96"/>
      <c r="R41" s="96"/>
      <c r="S41" s="96"/>
      <c r="T41" s="96"/>
      <c r="U41" s="96"/>
      <c r="V41" s="96"/>
      <c r="W41" s="96"/>
      <c r="X41" s="96"/>
      <c r="Y41" s="96"/>
      <c r="Z41" s="96"/>
    </row>
    <row r="42" spans="1:26">
      <c r="A42" s="14"/>
      <c r="B42" s="96"/>
      <c r="C42" s="104" t="s">
        <v>261</v>
      </c>
      <c r="D42" s="106"/>
      <c r="E42" s="106"/>
      <c r="F42" s="106"/>
      <c r="G42" s="106"/>
      <c r="H42" s="106"/>
      <c r="I42" s="106"/>
      <c r="J42" s="96"/>
      <c r="K42" s="96"/>
      <c r="L42" s="96"/>
      <c r="M42" s="96"/>
      <c r="N42" s="96"/>
      <c r="O42" s="96"/>
      <c r="P42" s="96"/>
      <c r="Q42" s="96"/>
      <c r="R42" s="96"/>
      <c r="S42" s="96"/>
      <c r="T42" s="96"/>
      <c r="U42" s="96"/>
      <c r="V42" s="96"/>
      <c r="W42" s="96"/>
      <c r="X42" s="96"/>
      <c r="Y42" s="96"/>
      <c r="Z42" s="96"/>
    </row>
    <row r="43" spans="1:26">
      <c r="A43" s="14"/>
      <c r="B43" s="96"/>
      <c r="C43" s="96"/>
      <c r="D43" s="106"/>
      <c r="E43" s="106"/>
      <c r="F43" s="106"/>
      <c r="G43" s="106"/>
      <c r="H43" s="106"/>
      <c r="I43" s="106"/>
      <c r="J43" s="96"/>
      <c r="K43" s="96"/>
      <c r="L43" s="96"/>
      <c r="M43" s="96"/>
      <c r="N43" s="96"/>
      <c r="O43" s="96"/>
      <c r="P43" s="96"/>
      <c r="Q43" s="96"/>
      <c r="R43" s="96"/>
      <c r="S43" s="96"/>
      <c r="T43" s="96"/>
      <c r="U43" s="96"/>
      <c r="V43" s="96"/>
      <c r="W43" s="96"/>
      <c r="X43" s="96"/>
      <c r="Y43" s="96"/>
      <c r="Z43" s="96"/>
    </row>
    <row r="44" spans="1:26">
      <c r="A44" s="14"/>
      <c r="B44" s="96"/>
      <c r="C44" s="105" t="s">
        <v>262</v>
      </c>
      <c r="D44" s="106"/>
      <c r="E44" s="106"/>
      <c r="F44" s="106"/>
      <c r="G44" s="106"/>
      <c r="H44" s="106"/>
      <c r="I44" s="106"/>
      <c r="J44" s="96"/>
      <c r="K44" s="96"/>
      <c r="L44" s="96"/>
      <c r="M44" s="96"/>
      <c r="N44" s="96"/>
      <c r="O44" s="96"/>
      <c r="P44" s="96"/>
      <c r="Q44" s="96"/>
      <c r="R44" s="96"/>
      <c r="S44" s="96"/>
      <c r="T44" s="96"/>
      <c r="U44" s="96"/>
      <c r="V44" s="96"/>
      <c r="W44" s="96"/>
      <c r="X44" s="96"/>
      <c r="Y44" s="96"/>
      <c r="Z44" s="96"/>
    </row>
    <row r="45" spans="1:26" ht="77.55" customHeight="1">
      <c r="A45" s="14"/>
      <c r="B45" s="96"/>
      <c r="C45" s="386" t="s">
        <v>880</v>
      </c>
      <c r="D45" s="386"/>
      <c r="E45" s="386"/>
      <c r="F45" s="386"/>
      <c r="G45" s="386"/>
      <c r="H45" s="386"/>
      <c r="I45" s="386"/>
      <c r="J45" s="98"/>
      <c r="K45" s="101"/>
      <c r="L45" s="101"/>
      <c r="M45" s="96"/>
      <c r="N45" s="96"/>
      <c r="O45" s="96"/>
      <c r="P45" s="96"/>
      <c r="Q45" s="96"/>
      <c r="R45" s="96"/>
      <c r="S45" s="96"/>
      <c r="T45" s="96"/>
      <c r="U45" s="96"/>
      <c r="V45" s="96"/>
      <c r="W45" s="96"/>
      <c r="X45" s="96"/>
      <c r="Y45" s="96"/>
      <c r="Z45" s="96"/>
    </row>
    <row r="46" spans="1:26">
      <c r="A46" s="14"/>
      <c r="B46" s="96"/>
      <c r="C46" s="386" t="s">
        <v>263</v>
      </c>
      <c r="D46" s="386"/>
      <c r="E46" s="386"/>
      <c r="F46" s="386"/>
      <c r="G46" s="386"/>
      <c r="H46" s="386"/>
      <c r="I46" s="386"/>
      <c r="J46" s="386"/>
      <c r="K46" s="386"/>
      <c r="L46" s="386"/>
      <c r="M46" s="96"/>
      <c r="N46" s="96"/>
      <c r="O46" s="96"/>
      <c r="P46" s="96"/>
      <c r="Q46" s="96"/>
      <c r="R46" s="96"/>
      <c r="S46" s="96"/>
      <c r="T46" s="96"/>
      <c r="U46" s="96"/>
      <c r="V46" s="96"/>
      <c r="W46" s="96"/>
      <c r="X46" s="96"/>
      <c r="Y46" s="96"/>
      <c r="Z46" s="96"/>
    </row>
    <row r="47" spans="1:26">
      <c r="A47" s="14"/>
      <c r="B47" s="96"/>
      <c r="C47" s="302" t="s">
        <v>1</v>
      </c>
      <c r="D47" s="302" t="s">
        <v>13</v>
      </c>
      <c r="E47" s="302" t="s">
        <v>167</v>
      </c>
      <c r="F47" s="106"/>
      <c r="G47" s="106"/>
      <c r="H47" s="106"/>
      <c r="I47" s="106"/>
      <c r="J47" s="96"/>
      <c r="K47" s="96"/>
      <c r="L47" s="96"/>
      <c r="M47" s="96"/>
      <c r="N47" s="96"/>
      <c r="O47" s="96"/>
      <c r="P47" s="96"/>
      <c r="Q47" s="96"/>
      <c r="R47" s="96"/>
      <c r="S47" s="96"/>
      <c r="T47" s="96"/>
      <c r="U47" s="96"/>
      <c r="V47" s="96"/>
      <c r="W47" s="96"/>
      <c r="X47" s="96"/>
      <c r="Y47" s="96"/>
      <c r="Z47" s="96"/>
    </row>
    <row r="48" spans="1:26">
      <c r="A48" s="14"/>
      <c r="B48" s="96"/>
      <c r="C48" s="107" t="s">
        <v>264</v>
      </c>
      <c r="D48" s="110">
        <f>438000</f>
        <v>438000</v>
      </c>
      <c r="E48" s="111" t="s">
        <v>265</v>
      </c>
      <c r="F48" s="106"/>
      <c r="G48" s="106"/>
      <c r="H48" s="106"/>
      <c r="I48" s="106"/>
      <c r="J48" s="96"/>
      <c r="K48" s="96"/>
      <c r="L48" s="96"/>
      <c r="M48" s="96"/>
      <c r="N48" s="96"/>
      <c r="O48" s="96"/>
      <c r="P48" s="96"/>
      <c r="Q48" s="96"/>
      <c r="R48" s="96"/>
      <c r="S48" s="96"/>
      <c r="T48" s="96"/>
      <c r="U48" s="96"/>
      <c r="V48" s="96"/>
      <c r="W48" s="96"/>
      <c r="X48" s="96"/>
      <c r="Y48" s="96"/>
      <c r="Z48" s="96"/>
    </row>
    <row r="49" spans="1:26" ht="30.6">
      <c r="A49" s="14"/>
      <c r="B49" s="96"/>
      <c r="C49" s="112" t="s">
        <v>266</v>
      </c>
      <c r="D49" s="110">
        <f>(D32/F39*D39*0.035)*1000</f>
        <v>560431.79723837215</v>
      </c>
      <c r="E49" s="111" t="s">
        <v>265</v>
      </c>
      <c r="F49" s="106"/>
      <c r="G49" s="106"/>
      <c r="H49" s="106"/>
      <c r="I49" s="106"/>
      <c r="J49" s="96"/>
      <c r="K49" s="96"/>
      <c r="L49" s="96"/>
      <c r="M49" s="96"/>
      <c r="N49" s="96"/>
      <c r="O49" s="96"/>
      <c r="P49" s="96"/>
      <c r="Q49" s="96"/>
      <c r="R49" s="96"/>
      <c r="S49" s="96"/>
      <c r="T49" s="96"/>
      <c r="U49" s="96"/>
      <c r="V49" s="96"/>
      <c r="W49" s="96"/>
      <c r="X49" s="96"/>
      <c r="Y49" s="96"/>
      <c r="Z49" s="96"/>
    </row>
    <row r="50" spans="1:26">
      <c r="A50" s="14"/>
      <c r="B50" s="96"/>
      <c r="C50" s="104" t="s">
        <v>94</v>
      </c>
      <c r="D50" s="106"/>
      <c r="E50" s="106"/>
      <c r="F50" s="106"/>
      <c r="G50" s="106"/>
      <c r="H50" s="106"/>
      <c r="I50" s="106"/>
      <c r="J50" s="96"/>
      <c r="K50" s="96"/>
      <c r="L50" s="96"/>
      <c r="M50" s="96"/>
      <c r="N50" s="96"/>
      <c r="O50" s="96"/>
      <c r="P50" s="96"/>
      <c r="Q50" s="96"/>
      <c r="R50" s="96"/>
      <c r="S50" s="96"/>
      <c r="T50" s="96"/>
      <c r="U50" s="96"/>
      <c r="V50" s="96"/>
      <c r="W50" s="96"/>
      <c r="X50" s="96"/>
      <c r="Y50" s="96"/>
      <c r="Z50" s="96"/>
    </row>
    <row r="51" spans="1:26">
      <c r="A51" s="14"/>
      <c r="B51" s="96"/>
      <c r="C51" s="104"/>
      <c r="D51" s="106"/>
      <c r="E51" s="106"/>
      <c r="F51" s="106"/>
      <c r="G51" s="106"/>
      <c r="H51" s="106"/>
      <c r="I51" s="106"/>
      <c r="J51" s="96"/>
      <c r="K51" s="96"/>
      <c r="L51" s="96"/>
      <c r="M51" s="96"/>
      <c r="N51" s="96"/>
      <c r="O51" s="96"/>
      <c r="P51" s="96"/>
      <c r="Q51" s="96"/>
      <c r="R51" s="96"/>
      <c r="S51" s="96"/>
      <c r="T51" s="96"/>
      <c r="U51" s="96"/>
      <c r="V51" s="96"/>
      <c r="W51" s="96"/>
      <c r="X51" s="96"/>
      <c r="Y51" s="96"/>
      <c r="Z51" s="96"/>
    </row>
    <row r="52" spans="1:26">
      <c r="A52" s="14"/>
      <c r="B52" s="96"/>
      <c r="C52" s="104"/>
      <c r="D52" s="106"/>
      <c r="E52" s="106"/>
      <c r="F52" s="106"/>
      <c r="G52" s="106"/>
      <c r="H52" s="106"/>
      <c r="I52" s="106"/>
      <c r="J52" s="96"/>
      <c r="K52" s="96"/>
      <c r="L52" s="96"/>
      <c r="M52" s="96"/>
      <c r="N52" s="96"/>
      <c r="O52" s="96"/>
      <c r="P52" s="96"/>
      <c r="Q52" s="96"/>
      <c r="R52" s="96"/>
      <c r="S52" s="96"/>
      <c r="T52" s="96"/>
      <c r="U52" s="96"/>
      <c r="V52" s="96"/>
      <c r="W52" s="96"/>
      <c r="X52" s="96"/>
      <c r="Y52" s="96"/>
      <c r="Z52" s="96"/>
    </row>
    <row r="53" spans="1:26">
      <c r="A53" s="14"/>
      <c r="B53" s="96"/>
      <c r="C53" s="104"/>
      <c r="D53" s="106"/>
      <c r="E53" s="106"/>
      <c r="F53" s="106"/>
      <c r="G53" s="106"/>
      <c r="H53" s="106"/>
      <c r="I53" s="106"/>
      <c r="J53" s="96"/>
      <c r="K53" s="96"/>
      <c r="L53" s="96"/>
      <c r="M53" s="96"/>
      <c r="N53" s="96"/>
      <c r="O53" s="96"/>
      <c r="P53" s="96"/>
      <c r="Q53" s="96"/>
      <c r="R53" s="96"/>
      <c r="S53" s="96"/>
      <c r="T53" s="96"/>
      <c r="U53" s="96"/>
      <c r="V53" s="96"/>
      <c r="W53" s="96"/>
      <c r="X53" s="96"/>
      <c r="Y53" s="96"/>
      <c r="Z53" s="96"/>
    </row>
    <row r="54" spans="1:26">
      <c r="A54" s="14"/>
      <c r="B54" s="96"/>
      <c r="C54" s="104"/>
      <c r="D54" s="106"/>
      <c r="E54" s="106"/>
      <c r="F54" s="106"/>
      <c r="G54" s="106"/>
      <c r="H54" s="106"/>
      <c r="I54" s="106"/>
      <c r="J54" s="96"/>
      <c r="K54" s="96"/>
      <c r="L54" s="96"/>
      <c r="M54" s="96"/>
      <c r="N54" s="96"/>
      <c r="O54" s="96"/>
      <c r="P54" s="96"/>
      <c r="Q54" s="96"/>
      <c r="R54" s="96"/>
      <c r="S54" s="96"/>
      <c r="T54" s="96"/>
      <c r="U54" s="96"/>
      <c r="V54" s="96"/>
      <c r="W54" s="96"/>
      <c r="X54" s="96"/>
      <c r="Y54" s="96"/>
      <c r="Z54" s="96"/>
    </row>
    <row r="55" spans="1:26">
      <c r="A55" s="14"/>
      <c r="B55" s="96"/>
      <c r="C55" s="2" t="s">
        <v>761</v>
      </c>
      <c r="D55" s="14"/>
      <c r="E55" s="14"/>
      <c r="F55" s="14"/>
      <c r="G55" s="14"/>
      <c r="H55" s="14"/>
      <c r="I55" s="14"/>
      <c r="J55" s="14"/>
      <c r="K55" s="14"/>
      <c r="L55" s="14"/>
      <c r="M55" s="14"/>
      <c r="N55" s="14"/>
      <c r="O55" s="14"/>
      <c r="P55" s="14"/>
      <c r="Q55" s="14"/>
      <c r="R55" s="14"/>
      <c r="S55" s="14"/>
      <c r="T55" s="14"/>
      <c r="U55" s="14"/>
      <c r="V55" s="14"/>
      <c r="W55" s="14"/>
      <c r="X55" s="14"/>
      <c r="Y55" s="14"/>
      <c r="Z55" s="14"/>
    </row>
    <row r="56" spans="1:26">
      <c r="A56" s="14"/>
      <c r="B56" s="96"/>
      <c r="C56" s="277" t="s">
        <v>779</v>
      </c>
      <c r="D56" s="234"/>
      <c r="E56" s="234"/>
      <c r="F56" s="234"/>
      <c r="G56" s="234"/>
      <c r="H56" s="234"/>
      <c r="I56" s="234"/>
      <c r="J56" s="234"/>
      <c r="K56" s="96"/>
      <c r="L56" s="96"/>
      <c r="M56" s="96"/>
      <c r="N56" s="96"/>
      <c r="O56" s="96"/>
      <c r="P56" s="96"/>
      <c r="Q56" s="96"/>
      <c r="R56" s="96"/>
      <c r="S56" s="96"/>
      <c r="T56" s="96"/>
      <c r="U56" s="96"/>
      <c r="V56" s="96"/>
      <c r="W56" s="96"/>
      <c r="X56" s="96"/>
      <c r="Y56" s="96"/>
      <c r="Z56" s="96"/>
    </row>
    <row r="57" spans="1:26" ht="36.450000000000003" customHeight="1">
      <c r="A57" s="14"/>
      <c r="B57" s="96"/>
      <c r="C57" s="386" t="s">
        <v>267</v>
      </c>
      <c r="D57" s="386"/>
      <c r="E57" s="386"/>
      <c r="F57" s="386"/>
      <c r="G57" s="386"/>
      <c r="H57" s="386"/>
      <c r="I57" s="101"/>
      <c r="J57" s="101"/>
      <c r="K57" s="101"/>
      <c r="L57" s="101"/>
      <c r="M57" s="96"/>
      <c r="N57" s="96"/>
      <c r="O57" s="96"/>
      <c r="P57" s="96"/>
      <c r="Q57" s="96"/>
      <c r="R57" s="96"/>
      <c r="S57" s="96"/>
      <c r="T57" s="96"/>
      <c r="U57" s="96"/>
      <c r="V57" s="96"/>
      <c r="W57" s="96"/>
      <c r="X57" s="96"/>
      <c r="Y57" s="96"/>
      <c r="Z57" s="96"/>
    </row>
    <row r="58" spans="1:26" ht="15" customHeight="1">
      <c r="A58" s="14"/>
      <c r="B58" s="96"/>
      <c r="C58" s="113"/>
      <c r="D58" s="113"/>
      <c r="E58" s="113"/>
      <c r="F58" s="113"/>
      <c r="G58" s="113"/>
      <c r="H58" s="113"/>
      <c r="I58" s="113"/>
      <c r="J58" s="96"/>
      <c r="K58" s="96"/>
      <c r="L58" s="96"/>
      <c r="M58" s="96"/>
      <c r="N58" s="96"/>
      <c r="O58" s="96"/>
      <c r="P58" s="96"/>
      <c r="Q58" s="96"/>
      <c r="R58" s="96"/>
      <c r="S58" s="96"/>
      <c r="T58" s="96"/>
      <c r="U58" s="96"/>
      <c r="V58" s="96"/>
      <c r="W58" s="96"/>
      <c r="X58" s="96"/>
      <c r="Y58" s="96"/>
      <c r="Z58" s="96"/>
    </row>
    <row r="59" spans="1:26" ht="15" customHeight="1">
      <c r="A59" s="14"/>
      <c r="B59" s="96"/>
      <c r="C59" s="384" t="s">
        <v>13</v>
      </c>
      <c r="D59" s="385"/>
      <c r="E59" s="306" t="s">
        <v>87</v>
      </c>
      <c r="F59" s="113"/>
      <c r="G59" s="113"/>
      <c r="H59" s="113"/>
      <c r="I59" s="113"/>
      <c r="J59" s="96"/>
      <c r="K59" s="96"/>
      <c r="L59" s="96"/>
      <c r="M59" s="96"/>
      <c r="N59" s="96"/>
      <c r="O59" s="96"/>
      <c r="P59" s="96"/>
      <c r="Q59" s="96"/>
      <c r="R59" s="96"/>
      <c r="S59" s="96"/>
      <c r="T59" s="96"/>
      <c r="U59" s="96"/>
      <c r="V59" s="96"/>
      <c r="W59" s="96"/>
      <c r="X59" s="96"/>
      <c r="Y59" s="96"/>
      <c r="Z59" s="96"/>
    </row>
    <row r="60" spans="1:26" ht="30.6">
      <c r="A60" s="14"/>
      <c r="B60" s="96"/>
      <c r="C60" s="118" t="s">
        <v>270</v>
      </c>
      <c r="D60" s="114">
        <f>'Research -Water Infrastructure'!D24*1000000000</f>
        <v>39200000000</v>
      </c>
      <c r="E60" s="115" t="s">
        <v>269</v>
      </c>
      <c r="F60" s="113"/>
      <c r="G60" s="113"/>
      <c r="H60" s="113"/>
      <c r="I60" s="113"/>
      <c r="J60" s="96"/>
      <c r="K60" s="96"/>
      <c r="L60" s="96"/>
      <c r="M60" s="96"/>
      <c r="N60" s="96"/>
      <c r="O60" s="96"/>
      <c r="P60" s="96"/>
      <c r="Q60" s="96"/>
      <c r="R60" s="96"/>
      <c r="S60" s="96"/>
      <c r="T60" s="96"/>
      <c r="U60" s="96"/>
      <c r="V60" s="96"/>
      <c r="W60" s="96"/>
      <c r="X60" s="96"/>
      <c r="Y60" s="96"/>
      <c r="Z60" s="96"/>
    </row>
    <row r="61" spans="1:26" ht="30.6">
      <c r="A61" s="14"/>
      <c r="B61" s="96"/>
      <c r="C61" s="118" t="s">
        <v>775</v>
      </c>
      <c r="D61" s="116">
        <f>'Research -Water Infrastructure'!D25</f>
        <v>0.8600000000000001</v>
      </c>
      <c r="E61" s="115"/>
      <c r="F61" s="113"/>
      <c r="G61" s="113"/>
      <c r="H61" s="113"/>
      <c r="I61" s="113"/>
      <c r="J61" s="96"/>
      <c r="K61" s="96"/>
      <c r="L61" s="96"/>
      <c r="M61" s="96"/>
      <c r="N61" s="96"/>
      <c r="O61" s="96"/>
      <c r="P61" s="96"/>
      <c r="Q61" s="96"/>
      <c r="R61" s="96"/>
      <c r="S61" s="96"/>
      <c r="T61" s="96"/>
      <c r="U61" s="96"/>
      <c r="V61" s="96"/>
      <c r="W61" s="96"/>
      <c r="X61" s="96"/>
      <c r="Y61" s="96"/>
      <c r="Z61" s="96"/>
    </row>
    <row r="62" spans="1:26" ht="15" customHeight="1">
      <c r="A62" s="14"/>
      <c r="B62" s="96"/>
      <c r="C62" s="178"/>
      <c r="D62" s="113"/>
      <c r="E62" s="113"/>
      <c r="F62" s="113"/>
      <c r="G62" s="113"/>
      <c r="H62" s="113"/>
      <c r="I62" s="113"/>
      <c r="J62" s="96"/>
      <c r="K62" s="96"/>
      <c r="L62" s="96"/>
      <c r="M62" s="96"/>
      <c r="N62" s="96"/>
      <c r="O62" s="96"/>
      <c r="P62" s="96"/>
      <c r="Q62" s="96"/>
      <c r="R62" s="96"/>
      <c r="S62" s="96"/>
      <c r="T62" s="96"/>
      <c r="U62" s="96"/>
      <c r="V62" s="96"/>
      <c r="W62" s="96"/>
      <c r="X62" s="96"/>
      <c r="Y62" s="96"/>
      <c r="Z62" s="96"/>
    </row>
    <row r="63" spans="1:26" ht="15" customHeight="1">
      <c r="A63" s="14"/>
      <c r="B63" s="96"/>
      <c r="C63" s="178"/>
      <c r="D63" s="113"/>
      <c r="E63" s="113"/>
      <c r="F63" s="113"/>
      <c r="G63" s="113"/>
      <c r="H63" s="113"/>
      <c r="I63" s="113"/>
      <c r="J63" s="96"/>
      <c r="K63" s="96"/>
      <c r="L63" s="96"/>
      <c r="M63" s="96"/>
      <c r="N63" s="96"/>
      <c r="O63" s="96"/>
      <c r="P63" s="96"/>
      <c r="Q63" s="96"/>
      <c r="R63" s="96"/>
      <c r="S63" s="96"/>
      <c r="T63" s="96"/>
      <c r="U63" s="96"/>
      <c r="V63" s="96"/>
      <c r="W63" s="96"/>
      <c r="X63" s="96"/>
      <c r="Y63" s="96"/>
      <c r="Z63" s="96"/>
    </row>
    <row r="64" spans="1:26" ht="15" customHeight="1">
      <c r="A64" s="14"/>
      <c r="B64" s="96"/>
      <c r="C64" s="117"/>
      <c r="D64" s="113"/>
      <c r="E64" s="113"/>
      <c r="F64" s="113"/>
      <c r="G64" s="113"/>
      <c r="H64" s="113"/>
      <c r="I64" s="113"/>
      <c r="J64" s="96"/>
      <c r="K64" s="96"/>
      <c r="L64" s="96"/>
      <c r="M64" s="96"/>
      <c r="N64" s="96"/>
      <c r="O64" s="96"/>
      <c r="P64" s="96"/>
      <c r="Q64" s="96"/>
      <c r="R64" s="96"/>
      <c r="S64" s="96"/>
      <c r="T64" s="96"/>
      <c r="U64" s="96"/>
      <c r="V64" s="96"/>
      <c r="W64" s="96"/>
      <c r="X64" s="96"/>
      <c r="Y64" s="96"/>
      <c r="Z64" s="96"/>
    </row>
    <row r="65" spans="1:26" ht="16.05" customHeight="1">
      <c r="A65" s="14"/>
      <c r="B65" s="96"/>
      <c r="C65" s="306" t="s">
        <v>268</v>
      </c>
      <c r="D65" s="306" t="s">
        <v>271</v>
      </c>
      <c r="E65" s="306" t="s">
        <v>272</v>
      </c>
      <c r="F65" s="306" t="s">
        <v>273</v>
      </c>
      <c r="G65" s="307" t="s">
        <v>274</v>
      </c>
      <c r="H65" s="113"/>
      <c r="I65" s="113"/>
      <c r="J65" s="96"/>
      <c r="K65" s="96"/>
      <c r="L65" s="96"/>
      <c r="M65" s="96"/>
      <c r="N65" s="96"/>
      <c r="O65" s="96"/>
      <c r="P65" s="96"/>
      <c r="Q65" s="96"/>
      <c r="R65" s="96"/>
      <c r="S65" s="96"/>
      <c r="T65" s="96"/>
      <c r="U65" s="96"/>
      <c r="V65" s="96"/>
      <c r="W65" s="96"/>
      <c r="X65" s="96"/>
      <c r="Y65" s="96"/>
      <c r="Z65" s="96"/>
    </row>
    <row r="67" spans="1:26" ht="45.6">
      <c r="A67" s="14"/>
      <c r="B67" s="96"/>
      <c r="C67" s="118" t="s">
        <v>275</v>
      </c>
      <c r="D67" s="119">
        <v>3895.3625489999999</v>
      </c>
      <c r="E67" s="288" t="s">
        <v>276</v>
      </c>
      <c r="F67" s="120" t="s">
        <v>277</v>
      </c>
      <c r="G67" s="120" t="s">
        <v>278</v>
      </c>
      <c r="H67" s="96"/>
      <c r="I67" s="96"/>
      <c r="J67" s="96"/>
      <c r="K67" s="96"/>
      <c r="L67" s="96"/>
      <c r="M67" s="96"/>
      <c r="N67" s="96"/>
      <c r="O67" s="96"/>
      <c r="P67" s="96"/>
      <c r="Q67" s="96"/>
      <c r="R67" s="96"/>
      <c r="S67" s="96"/>
      <c r="T67" s="96"/>
      <c r="U67" s="96"/>
      <c r="V67" s="96"/>
      <c r="W67" s="96"/>
      <c r="X67" s="96"/>
      <c r="Y67" s="96"/>
      <c r="Z67" s="96"/>
    </row>
    <row r="68" spans="1:26">
      <c r="A68" s="14"/>
      <c r="B68" s="96"/>
      <c r="C68" s="118" t="s">
        <v>279</v>
      </c>
      <c r="D68" s="119">
        <v>4084.5034179999998</v>
      </c>
      <c r="E68" s="274" t="s">
        <v>280</v>
      </c>
      <c r="F68" s="120" t="s">
        <v>281</v>
      </c>
      <c r="G68" s="120" t="s">
        <v>282</v>
      </c>
      <c r="H68" s="96"/>
      <c r="I68" s="96"/>
      <c r="J68" s="96"/>
      <c r="K68" s="96"/>
      <c r="L68" s="96"/>
      <c r="M68" s="96"/>
      <c r="N68" s="96"/>
      <c r="O68" s="96"/>
      <c r="P68" s="96"/>
      <c r="Q68" s="96"/>
      <c r="R68" s="96"/>
      <c r="S68" s="96"/>
      <c r="T68" s="96"/>
      <c r="U68" s="96"/>
      <c r="V68" s="96"/>
      <c r="W68" s="96"/>
      <c r="X68" s="96"/>
      <c r="Y68" s="96"/>
      <c r="Z68" s="96"/>
    </row>
    <row r="69" spans="1:26">
      <c r="A69" s="14"/>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c r="A70" s="14"/>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spans="1:26">
      <c r="A71" s="14"/>
      <c r="B71" s="96"/>
      <c r="C71" s="306" t="s">
        <v>776</v>
      </c>
      <c r="D71" s="306" t="s">
        <v>91</v>
      </c>
      <c r="E71" s="306" t="s">
        <v>87</v>
      </c>
      <c r="F71" s="113"/>
      <c r="G71" s="113"/>
      <c r="H71" s="106"/>
      <c r="I71" s="106"/>
      <c r="J71" s="96"/>
      <c r="K71" s="96"/>
      <c r="L71" s="96"/>
      <c r="M71" s="96"/>
      <c r="N71" s="96"/>
      <c r="O71" s="96"/>
      <c r="P71" s="96"/>
      <c r="Q71" s="96"/>
      <c r="R71" s="96"/>
      <c r="S71" s="96"/>
      <c r="T71" s="96"/>
      <c r="U71" s="96"/>
      <c r="V71" s="96"/>
      <c r="W71" s="96"/>
      <c r="X71" s="96"/>
      <c r="Y71" s="96"/>
      <c r="Z71" s="96"/>
    </row>
    <row r="72" spans="1:26" ht="33" customHeight="1">
      <c r="A72" s="14"/>
      <c r="B72" s="96"/>
      <c r="C72" s="273" t="s">
        <v>777</v>
      </c>
      <c r="D72" s="114">
        <f>D60*D61*(D68/D67)</f>
        <v>35348899491.515862</v>
      </c>
      <c r="E72" s="115" t="s">
        <v>269</v>
      </c>
      <c r="F72" s="113"/>
      <c r="G72" s="113"/>
      <c r="H72" s="106"/>
      <c r="I72" s="106"/>
      <c r="J72" s="96"/>
      <c r="K72" s="96"/>
      <c r="L72" s="96"/>
      <c r="M72" s="96"/>
      <c r="N72" s="96"/>
      <c r="O72" s="96"/>
      <c r="P72" s="96"/>
      <c r="Q72" s="96"/>
      <c r="R72" s="96"/>
      <c r="S72" s="96"/>
      <c r="T72" s="96"/>
      <c r="U72" s="96"/>
      <c r="V72" s="96"/>
      <c r="W72" s="96"/>
      <c r="X72" s="96"/>
      <c r="Y72" s="96"/>
      <c r="Z72" s="96"/>
    </row>
    <row r="73" spans="1:26">
      <c r="A73" s="14"/>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c r="A74" s="14"/>
      <c r="B74" s="96"/>
      <c r="C74" s="105" t="s">
        <v>262</v>
      </c>
      <c r="D74" s="106"/>
      <c r="E74" s="106"/>
      <c r="F74" s="106"/>
      <c r="G74" s="106"/>
      <c r="H74" s="106"/>
      <c r="I74" s="106"/>
      <c r="J74" s="96"/>
      <c r="K74" s="121"/>
      <c r="L74" s="122"/>
      <c r="M74" s="122"/>
      <c r="N74" s="96"/>
      <c r="O74" s="96"/>
      <c r="P74" s="96"/>
      <c r="Q74" s="96"/>
      <c r="R74" s="96"/>
      <c r="S74" s="96"/>
      <c r="T74" s="96"/>
      <c r="U74" s="96"/>
      <c r="V74" s="96"/>
      <c r="W74" s="96"/>
      <c r="X74" s="96"/>
      <c r="Y74" s="96"/>
      <c r="Z74" s="96"/>
    </row>
    <row r="75" spans="1:26">
      <c r="A75" s="14"/>
      <c r="B75" s="96"/>
      <c r="C75" s="386" t="s">
        <v>283</v>
      </c>
      <c r="D75" s="386"/>
      <c r="E75" s="386"/>
      <c r="F75" s="386"/>
      <c r="G75" s="386"/>
      <c r="H75" s="386"/>
      <c r="I75" s="386"/>
      <c r="J75" s="386"/>
      <c r="K75" s="386"/>
      <c r="L75" s="386"/>
      <c r="M75" s="96"/>
      <c r="N75" s="96"/>
      <c r="O75" s="96"/>
      <c r="P75" s="96"/>
      <c r="Q75" s="96"/>
      <c r="R75" s="96"/>
      <c r="S75" s="96"/>
      <c r="T75" s="96"/>
      <c r="U75" s="96"/>
      <c r="V75" s="96"/>
      <c r="W75" s="96"/>
      <c r="X75" s="96"/>
      <c r="Y75" s="96"/>
      <c r="Z75" s="96"/>
    </row>
    <row r="76" spans="1:26" ht="16.05" customHeight="1">
      <c r="A76" s="14"/>
      <c r="B76" s="96"/>
      <c r="C76" s="123" t="s">
        <v>284</v>
      </c>
      <c r="D76" s="113"/>
      <c r="E76" s="113"/>
      <c r="F76" s="113"/>
      <c r="G76" s="113"/>
      <c r="H76" s="113"/>
      <c r="I76" s="113"/>
      <c r="J76" s="96"/>
      <c r="K76" s="96"/>
      <c r="L76" s="96"/>
      <c r="M76" s="96"/>
      <c r="N76" s="96"/>
      <c r="O76" s="96"/>
      <c r="P76" s="96"/>
      <c r="Q76" s="96"/>
      <c r="R76" s="96"/>
      <c r="S76" s="96"/>
      <c r="T76" s="96"/>
      <c r="U76" s="96"/>
      <c r="V76" s="96"/>
      <c r="W76" s="96"/>
      <c r="X76" s="96"/>
      <c r="Y76" s="96"/>
      <c r="Z76" s="96"/>
    </row>
    <row r="77" spans="1:26" ht="16.05" customHeight="1">
      <c r="A77" s="14"/>
      <c r="B77" s="96"/>
      <c r="C77" s="96"/>
      <c r="D77" s="113"/>
      <c r="E77" s="113"/>
      <c r="F77" s="113"/>
      <c r="G77" s="113"/>
      <c r="H77" s="113"/>
      <c r="I77" s="113"/>
      <c r="J77" s="96"/>
      <c r="K77" s="96"/>
      <c r="L77" s="96"/>
      <c r="M77" s="96"/>
      <c r="N77" s="96"/>
      <c r="O77" s="96"/>
      <c r="P77" s="96"/>
      <c r="Q77" s="96"/>
      <c r="R77" s="96"/>
      <c r="S77" s="96"/>
      <c r="T77" s="96"/>
      <c r="U77" s="96"/>
      <c r="V77" s="96"/>
      <c r="W77" s="96"/>
      <c r="X77" s="96"/>
      <c r="Y77" s="96"/>
      <c r="Z77" s="96"/>
    </row>
    <row r="78" spans="1:26" ht="16.05" customHeight="1">
      <c r="A78" s="14"/>
      <c r="B78" s="96"/>
      <c r="C78" s="124"/>
      <c r="D78" s="113"/>
      <c r="E78" s="113"/>
      <c r="F78" s="113"/>
      <c r="G78" s="113"/>
      <c r="H78" s="113"/>
      <c r="I78" s="113"/>
      <c r="J78" s="96"/>
      <c r="K78" s="96"/>
      <c r="L78" s="96"/>
      <c r="M78" s="96"/>
      <c r="N78" s="96"/>
      <c r="O78" s="96"/>
      <c r="P78" s="96"/>
      <c r="Q78" s="96"/>
      <c r="R78" s="96"/>
      <c r="S78" s="96"/>
      <c r="T78" s="96"/>
      <c r="U78" s="96"/>
      <c r="V78" s="96"/>
      <c r="W78" s="96"/>
      <c r="X78" s="96"/>
      <c r="Y78" s="96"/>
      <c r="Z78" s="96"/>
    </row>
    <row r="79" spans="1:26" ht="16.05" customHeight="1">
      <c r="A79" s="14"/>
      <c r="B79" s="96"/>
      <c r="C79" s="96"/>
      <c r="D79" s="113"/>
      <c r="E79" s="113"/>
      <c r="F79" s="113"/>
      <c r="G79" s="113"/>
      <c r="H79" s="113"/>
      <c r="I79" s="113"/>
      <c r="J79" s="96"/>
      <c r="K79" s="96"/>
      <c r="L79" s="96"/>
      <c r="M79" s="96"/>
      <c r="N79" s="96"/>
      <c r="O79" s="96"/>
      <c r="P79" s="96"/>
      <c r="Q79" s="96"/>
      <c r="R79" s="96"/>
      <c r="S79" s="96"/>
      <c r="T79" s="96"/>
      <c r="U79" s="96"/>
      <c r="V79" s="96"/>
      <c r="W79" s="96"/>
      <c r="X79" s="96"/>
      <c r="Y79" s="96"/>
      <c r="Z79" s="96"/>
    </row>
    <row r="80" spans="1:26" ht="16.05" customHeight="1">
      <c r="A80" s="14"/>
      <c r="B80" s="96"/>
      <c r="C80" s="113"/>
      <c r="D80" s="125"/>
      <c r="E80" s="113"/>
      <c r="F80" s="113"/>
      <c r="G80" s="113"/>
      <c r="H80" s="113"/>
      <c r="I80" s="113"/>
      <c r="J80" s="96"/>
      <c r="K80" s="96"/>
      <c r="L80" s="96"/>
      <c r="M80" s="96"/>
      <c r="N80" s="96"/>
      <c r="O80" s="96"/>
      <c r="P80" s="96"/>
      <c r="Q80" s="96"/>
      <c r="R80" s="96"/>
      <c r="S80" s="96"/>
      <c r="T80" s="96"/>
      <c r="U80" s="96"/>
      <c r="V80" s="96"/>
      <c r="W80" s="96"/>
      <c r="X80" s="96"/>
      <c r="Y80" s="96"/>
      <c r="Z80" s="96"/>
    </row>
    <row r="81" spans="1:26" ht="16.05" customHeight="1">
      <c r="A81" s="14"/>
      <c r="B81" s="96"/>
      <c r="C81" s="96"/>
      <c r="D81" s="96"/>
      <c r="E81" s="96"/>
      <c r="F81" s="113"/>
      <c r="G81" s="113"/>
      <c r="H81" s="113"/>
      <c r="I81" s="113"/>
      <c r="J81" s="96"/>
      <c r="K81" s="96"/>
      <c r="L81" s="96"/>
      <c r="M81" s="96"/>
      <c r="N81" s="96"/>
      <c r="O81" s="96"/>
      <c r="P81" s="96"/>
      <c r="Q81" s="96"/>
      <c r="R81" s="96"/>
      <c r="S81" s="96"/>
      <c r="T81" s="96"/>
      <c r="U81" s="96"/>
      <c r="V81" s="96"/>
      <c r="W81" s="96"/>
      <c r="X81" s="96"/>
      <c r="Y81" s="96"/>
      <c r="Z81" s="96"/>
    </row>
    <row r="82" spans="1:26" ht="16.05" customHeight="1">
      <c r="A82" s="14"/>
      <c r="B82" s="96"/>
      <c r="C82" s="99"/>
      <c r="D82" s="113"/>
      <c r="E82" s="113"/>
      <c r="F82" s="113"/>
      <c r="G82" s="113"/>
      <c r="H82" s="113"/>
      <c r="I82" s="113"/>
      <c r="J82" s="96"/>
      <c r="K82" s="96"/>
      <c r="L82" s="96"/>
      <c r="M82" s="96"/>
      <c r="N82" s="96"/>
      <c r="O82" s="96"/>
      <c r="P82" s="96"/>
      <c r="Q82" s="96"/>
      <c r="R82" s="96"/>
      <c r="S82" s="96"/>
      <c r="T82" s="96"/>
      <c r="U82" s="96"/>
      <c r="V82" s="96"/>
      <c r="W82" s="96"/>
      <c r="X82" s="96"/>
      <c r="Y82" s="96"/>
      <c r="Z82" s="96"/>
    </row>
    <row r="83" spans="1:26">
      <c r="A83" s="14"/>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spans="1:26">
      <c r="A84" s="14"/>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c r="A85" s="14"/>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c r="A86" s="14"/>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c r="A87" s="14"/>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c r="A88" s="14"/>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c r="A89" s="14"/>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c r="A90" s="14"/>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c r="A91" s="14"/>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c r="A92" s="14"/>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c r="A93" s="14"/>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c r="A94" s="14"/>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c r="A95" s="14"/>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c r="A96" s="14"/>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c r="A97" s="14"/>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c r="A98" s="14"/>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c r="A99" s="14"/>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14"/>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c r="A101" s="14"/>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c r="A102" s="14"/>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14"/>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sheetData>
  <mergeCells count="17">
    <mergeCell ref="C3:I3"/>
    <mergeCell ref="C4:I4"/>
    <mergeCell ref="C5:I5"/>
    <mergeCell ref="C6:D6"/>
    <mergeCell ref="C30:E30"/>
    <mergeCell ref="C16:E16"/>
    <mergeCell ref="C27:F27"/>
    <mergeCell ref="C13:I13"/>
    <mergeCell ref="J5:L5"/>
    <mergeCell ref="C14:I14"/>
    <mergeCell ref="J14:L14"/>
    <mergeCell ref="C59:D59"/>
    <mergeCell ref="C75:L75"/>
    <mergeCell ref="C37:J37"/>
    <mergeCell ref="C46:L46"/>
    <mergeCell ref="C57:H57"/>
    <mergeCell ref="C45:I45"/>
  </mergeCells>
  <phoneticPr fontId="104" type="noConversion"/>
  <hyperlinks>
    <hyperlink ref="C42" r:id="rId1" xr:uid="{6BC8F7B4-6C81-40D5-B747-143B9B916A04}"/>
    <hyperlink ref="C28" r:id="rId2" display="https://motors.lbl.gov/analyze/7-0b2G" xr:uid="{26E414D7-A0B7-4AF4-86F1-067D0409E7F7}"/>
    <hyperlink ref="C34" r:id="rId3" display="https://motors.lbl.gov/analyze/7-0b2G" xr:uid="{D0BFA643-9EEA-4B7F-A021-381F1328CC60}"/>
    <hyperlink ref="C12" r:id="rId4" xr:uid="{E7CEB947-666C-43CF-AF1B-30CECA0CF836}"/>
    <hyperlink ref="C56" r:id="rId5" xr:uid="{7CB8DFE9-24DA-4469-B6DB-77483F59FE38}"/>
    <hyperlink ref="E67" r:id="rId6" location="/?id=8-AEO2012&amp;sourcekey=0" xr:uid="{379DE78A-67AC-4CD6-BD27-1149CBC8B742}"/>
  </hyperlinks>
  <pageMargins left="0.7" right="0.7" top="0.75" bottom="0.75" header="0.3" footer="0.3"/>
  <pageSetup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F87C-33E4-4947-B3EF-8D21D61DFF57}">
  <sheetPr>
    <tabColor theme="3" tint="0.89999084444715716"/>
  </sheetPr>
  <dimension ref="A1:Z216"/>
  <sheetViews>
    <sheetView showGridLines="0" zoomScaleNormal="100" workbookViewId="0"/>
  </sheetViews>
  <sheetFormatPr defaultColWidth="8.77734375" defaultRowHeight="16.8"/>
  <cols>
    <col min="1" max="1" width="3" style="97" customWidth="1"/>
    <col min="2" max="2" width="3.21875" style="97" customWidth="1"/>
    <col min="3" max="3" width="27.109375" style="97" customWidth="1"/>
    <col min="4" max="4" width="26.21875" style="97" customWidth="1"/>
    <col min="5" max="5" width="15.21875" style="97" customWidth="1"/>
    <col min="6" max="6" width="16.21875" style="97" customWidth="1"/>
    <col min="7" max="7" width="17.6640625" style="97" customWidth="1"/>
    <col min="8" max="11" width="12.77734375" style="97" customWidth="1"/>
    <col min="12" max="16384" width="8.77734375" style="97"/>
  </cols>
  <sheetData>
    <row r="1" spans="1:26" ht="13.5" customHeight="1">
      <c r="A1" s="14"/>
      <c r="B1" s="96"/>
      <c r="C1" s="96"/>
      <c r="D1" s="96"/>
      <c r="E1" s="96"/>
      <c r="F1" s="96"/>
      <c r="G1" s="96"/>
      <c r="H1" s="96"/>
      <c r="I1" s="96"/>
      <c r="J1" s="96"/>
      <c r="K1" s="96"/>
      <c r="L1" s="96"/>
      <c r="M1" s="96"/>
      <c r="N1" s="96"/>
      <c r="O1" s="96"/>
      <c r="P1" s="96"/>
      <c r="Q1" s="96"/>
      <c r="R1" s="96"/>
      <c r="S1" s="96"/>
      <c r="T1" s="96"/>
      <c r="U1" s="96"/>
      <c r="V1" s="96"/>
      <c r="W1" s="96"/>
      <c r="X1" s="96"/>
      <c r="Y1" s="96"/>
      <c r="Z1" s="96"/>
    </row>
    <row r="2" spans="1:26" ht="20.399999999999999">
      <c r="A2" s="14"/>
      <c r="B2" s="96"/>
      <c r="C2" s="369" t="s">
        <v>251</v>
      </c>
      <c r="D2" s="96"/>
      <c r="E2" s="96"/>
      <c r="F2" s="96"/>
      <c r="G2" s="96"/>
      <c r="H2" s="96"/>
      <c r="I2" s="96"/>
      <c r="J2" s="96"/>
      <c r="K2" s="96"/>
      <c r="L2" s="96"/>
      <c r="M2" s="96"/>
      <c r="N2" s="96"/>
      <c r="O2" s="96"/>
      <c r="P2" s="96"/>
      <c r="Q2" s="96"/>
      <c r="R2" s="96"/>
      <c r="S2" s="96"/>
      <c r="T2" s="96"/>
      <c r="U2" s="96"/>
      <c r="V2" s="96"/>
      <c r="W2" s="96"/>
      <c r="X2" s="96"/>
      <c r="Y2" s="96"/>
      <c r="Z2" s="96"/>
    </row>
    <row r="3" spans="1:26" ht="35.549999999999997" customHeight="1">
      <c r="A3" s="14"/>
      <c r="B3" s="96"/>
      <c r="C3" s="386" t="s">
        <v>852</v>
      </c>
      <c r="D3" s="386"/>
      <c r="E3" s="386"/>
      <c r="F3" s="386"/>
      <c r="G3" s="386"/>
      <c r="H3" s="386"/>
      <c r="I3" s="386"/>
      <c r="J3" s="386"/>
      <c r="K3" s="96"/>
      <c r="L3" s="96"/>
      <c r="M3" s="96"/>
      <c r="N3" s="96"/>
      <c r="O3" s="96"/>
      <c r="P3" s="96"/>
      <c r="Q3" s="96"/>
      <c r="R3" s="96"/>
      <c r="S3" s="96"/>
      <c r="T3" s="96"/>
      <c r="U3" s="96"/>
      <c r="V3" s="96"/>
      <c r="W3" s="96"/>
      <c r="X3" s="96"/>
      <c r="Y3" s="96"/>
      <c r="Z3" s="96"/>
    </row>
    <row r="4" spans="1:26">
      <c r="A4" s="14"/>
      <c r="B4" s="96"/>
      <c r="C4" s="98"/>
      <c r="D4" s="98"/>
      <c r="E4" s="98"/>
      <c r="F4" s="98"/>
      <c r="G4" s="98"/>
      <c r="H4" s="98"/>
      <c r="I4" s="98"/>
      <c r="J4" s="96"/>
      <c r="K4" s="96"/>
      <c r="L4" s="96"/>
      <c r="M4" s="96"/>
      <c r="N4" s="96"/>
      <c r="O4" s="96"/>
      <c r="P4" s="96"/>
      <c r="Q4" s="96"/>
      <c r="R4" s="96"/>
      <c r="S4" s="96"/>
      <c r="T4" s="96"/>
      <c r="U4" s="96"/>
      <c r="V4" s="96"/>
      <c r="W4" s="96"/>
      <c r="X4" s="96"/>
      <c r="Y4" s="96"/>
      <c r="Z4" s="96"/>
    </row>
    <row r="5" spans="1:26">
      <c r="A5" s="14"/>
      <c r="B5" s="96"/>
      <c r="C5" s="126" t="s">
        <v>285</v>
      </c>
      <c r="D5" s="14"/>
      <c r="E5" s="14"/>
      <c r="F5" s="14"/>
      <c r="G5" s="14"/>
      <c r="H5" s="14"/>
      <c r="I5" s="14"/>
      <c r="J5" s="14"/>
      <c r="K5" s="14"/>
      <c r="L5" s="14"/>
      <c r="M5" s="14"/>
      <c r="N5" s="14"/>
      <c r="O5" s="14"/>
      <c r="P5" s="14"/>
      <c r="Q5" s="14"/>
      <c r="R5" s="14"/>
      <c r="S5" s="14"/>
      <c r="T5" s="14"/>
      <c r="U5" s="14"/>
      <c r="V5" s="14"/>
      <c r="W5" s="14"/>
      <c r="X5" s="14"/>
      <c r="Y5" s="14"/>
      <c r="Z5" s="14"/>
    </row>
    <row r="6" spans="1:26" ht="14.55" customHeight="1">
      <c r="A6" s="14"/>
      <c r="B6" s="96"/>
      <c r="C6" s="96"/>
      <c r="D6" s="96"/>
      <c r="E6" s="96"/>
      <c r="F6" s="96"/>
      <c r="G6" s="96"/>
      <c r="H6" s="96"/>
      <c r="I6" s="96"/>
      <c r="J6" s="96"/>
      <c r="K6" s="96"/>
      <c r="L6" s="96"/>
      <c r="M6" s="96"/>
      <c r="N6" s="96"/>
      <c r="O6" s="96"/>
      <c r="P6" s="96"/>
      <c r="Q6" s="96"/>
      <c r="R6" s="96"/>
      <c r="S6" s="96"/>
      <c r="T6" s="96"/>
      <c r="U6" s="96"/>
      <c r="V6" s="96"/>
      <c r="W6" s="96"/>
      <c r="X6" s="96"/>
      <c r="Y6" s="96"/>
      <c r="Z6" s="96"/>
    </row>
    <row r="7" spans="1:26" ht="16.05" customHeight="1">
      <c r="A7" s="14"/>
      <c r="B7" s="96"/>
      <c r="C7" s="386" t="s">
        <v>842</v>
      </c>
      <c r="D7" s="386"/>
      <c r="E7" s="386"/>
      <c r="F7" s="386"/>
      <c r="G7" s="386"/>
      <c r="H7" s="386"/>
      <c r="I7" s="386"/>
      <c r="J7" s="386"/>
      <c r="K7" s="101"/>
      <c r="L7" s="101"/>
      <c r="M7" s="101"/>
      <c r="N7" s="101"/>
      <c r="O7" s="101"/>
      <c r="P7" s="101"/>
      <c r="Q7" s="101"/>
      <c r="R7" s="101"/>
      <c r="S7" s="101"/>
      <c r="T7" s="101"/>
      <c r="U7" s="101"/>
      <c r="V7" s="101"/>
      <c r="W7" s="101"/>
      <c r="X7" s="101"/>
      <c r="Y7" s="101"/>
      <c r="Z7" s="101"/>
    </row>
    <row r="8" spans="1:26">
      <c r="A8" s="14"/>
      <c r="B8" s="96"/>
      <c r="C8" s="128"/>
      <c r="D8" s="128"/>
      <c r="E8" s="128"/>
      <c r="F8" s="128"/>
      <c r="G8" s="128"/>
      <c r="H8" s="128"/>
      <c r="I8" s="128"/>
      <c r="J8" s="128"/>
      <c r="K8" s="128"/>
      <c r="L8" s="128"/>
      <c r="M8" s="128"/>
      <c r="N8" s="128"/>
      <c r="O8" s="128"/>
      <c r="P8" s="128"/>
      <c r="Q8" s="128"/>
      <c r="R8" s="128"/>
      <c r="S8" s="128"/>
      <c r="T8" s="128"/>
      <c r="U8" s="128"/>
      <c r="V8" s="128"/>
      <c r="W8" s="128"/>
      <c r="X8" s="128"/>
      <c r="Y8" s="128"/>
      <c r="Z8" s="128"/>
    </row>
    <row r="9" spans="1:26">
      <c r="A9" s="14"/>
      <c r="B9" s="96"/>
      <c r="C9" s="128"/>
      <c r="D9" s="128"/>
      <c r="E9" s="128"/>
      <c r="F9" s="128"/>
      <c r="G9" s="128"/>
      <c r="H9" s="128"/>
      <c r="I9" s="128"/>
      <c r="J9" s="128"/>
      <c r="K9" s="128"/>
      <c r="L9" s="128"/>
      <c r="M9" s="128"/>
      <c r="N9" s="128"/>
      <c r="O9" s="128"/>
      <c r="P9" s="128"/>
      <c r="Q9" s="128"/>
      <c r="R9" s="128"/>
      <c r="S9" s="128"/>
      <c r="T9" s="128"/>
      <c r="U9" s="128"/>
      <c r="V9" s="128"/>
      <c r="W9" s="128"/>
      <c r="X9" s="128"/>
      <c r="Y9" s="128"/>
      <c r="Z9" s="128"/>
    </row>
    <row r="10" spans="1:26">
      <c r="A10" s="14"/>
      <c r="B10" s="96"/>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c r="A11" s="14"/>
      <c r="B11" s="96"/>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c r="A12" s="14"/>
      <c r="B12" s="96"/>
      <c r="C12" s="128" t="s">
        <v>286</v>
      </c>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c r="A13" s="14"/>
      <c r="B13" s="96"/>
      <c r="C13" s="129" t="s">
        <v>287</v>
      </c>
      <c r="D13" s="130" t="s">
        <v>288</v>
      </c>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c r="A14" s="14"/>
      <c r="B14" s="96"/>
      <c r="C14" s="129" t="s">
        <v>515</v>
      </c>
      <c r="D14" s="130" t="s">
        <v>516</v>
      </c>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c r="A15" s="14"/>
      <c r="B15" s="96"/>
      <c r="C15" s="129" t="s">
        <v>289</v>
      </c>
      <c r="D15" s="130" t="s">
        <v>290</v>
      </c>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c r="A16" s="14"/>
      <c r="B16" s="96"/>
      <c r="C16" s="131" t="s">
        <v>291</v>
      </c>
      <c r="D16" s="130" t="s">
        <v>292</v>
      </c>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c r="A17" s="14"/>
      <c r="B17" s="96"/>
      <c r="C17" s="129" t="s">
        <v>293</v>
      </c>
      <c r="D17" s="128" t="s">
        <v>294</v>
      </c>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c r="A18" s="14"/>
      <c r="B18" s="96"/>
      <c r="C18" s="129" t="s">
        <v>295</v>
      </c>
      <c r="D18" s="397" t="s">
        <v>296</v>
      </c>
      <c r="E18" s="397"/>
      <c r="F18" s="397"/>
      <c r="G18" s="397"/>
      <c r="H18" s="397"/>
      <c r="I18" s="397"/>
      <c r="J18" s="397"/>
      <c r="K18" s="128"/>
      <c r="L18" s="128"/>
      <c r="M18" s="128"/>
      <c r="N18" s="128"/>
      <c r="O18" s="128"/>
      <c r="P18" s="128"/>
      <c r="Q18" s="128"/>
      <c r="R18" s="128"/>
      <c r="S18" s="128"/>
      <c r="T18" s="128"/>
      <c r="U18" s="128"/>
      <c r="V18" s="128"/>
      <c r="W18" s="128"/>
      <c r="X18" s="128"/>
      <c r="Y18" s="128"/>
      <c r="Z18" s="128"/>
    </row>
    <row r="19" spans="1:26">
      <c r="A19" s="14"/>
      <c r="B19" s="96"/>
      <c r="C19" s="129" t="s">
        <v>297</v>
      </c>
      <c r="D19" s="130" t="s">
        <v>298</v>
      </c>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c r="A20" s="14"/>
      <c r="B20" s="96"/>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52.5" customHeight="1">
      <c r="A21" s="14"/>
      <c r="B21" s="96"/>
      <c r="C21" s="386" t="s">
        <v>517</v>
      </c>
      <c r="D21" s="386"/>
      <c r="E21" s="386"/>
      <c r="F21" s="386"/>
      <c r="G21" s="386"/>
      <c r="H21" s="386"/>
      <c r="I21" s="386"/>
      <c r="J21" s="386"/>
      <c r="K21" s="128"/>
      <c r="L21" s="128"/>
      <c r="M21" s="128"/>
      <c r="N21" s="128"/>
      <c r="O21" s="128"/>
      <c r="P21" s="128"/>
      <c r="Q21" s="128"/>
      <c r="R21" s="128"/>
      <c r="S21" s="128"/>
      <c r="T21" s="128"/>
      <c r="U21" s="128"/>
      <c r="V21" s="128"/>
      <c r="W21" s="128"/>
      <c r="X21" s="128"/>
      <c r="Y21" s="128"/>
      <c r="Z21" s="128"/>
    </row>
    <row r="22" spans="1:26">
      <c r="A22" s="14"/>
      <c r="B22" s="96"/>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c r="A23" s="14"/>
      <c r="B23" s="96"/>
      <c r="C23" s="132" t="s">
        <v>72</v>
      </c>
      <c r="D23" s="133"/>
      <c r="E23" s="133"/>
      <c r="F23" s="133"/>
      <c r="G23" s="133"/>
      <c r="H23" s="133"/>
      <c r="I23" s="133"/>
      <c r="J23" s="133"/>
      <c r="K23" s="133"/>
      <c r="L23" s="133"/>
      <c r="M23" s="128"/>
      <c r="N23" s="128"/>
      <c r="O23" s="128"/>
      <c r="P23" s="128"/>
      <c r="Q23" s="128"/>
      <c r="R23" s="128"/>
      <c r="S23" s="128"/>
      <c r="T23" s="128"/>
      <c r="U23" s="128"/>
      <c r="V23" s="128"/>
      <c r="W23" s="128"/>
      <c r="X23" s="128"/>
      <c r="Y23" s="128"/>
      <c r="Z23" s="128"/>
    </row>
    <row r="24" spans="1:26">
      <c r="A24" s="14"/>
      <c r="B24" s="96"/>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c r="A25" s="14"/>
      <c r="B25" s="96"/>
      <c r="C25" s="390" t="s">
        <v>299</v>
      </c>
      <c r="D25" s="390"/>
      <c r="E25" s="134">
        <f>'Calc - Pump Energy Consumption'!D7</f>
        <v>21250.341606104652</v>
      </c>
      <c r="F25" s="128" t="s">
        <v>74</v>
      </c>
      <c r="G25" s="128"/>
      <c r="H25" s="128"/>
      <c r="I25" s="128"/>
      <c r="J25" s="128"/>
      <c r="K25" s="128"/>
      <c r="L25" s="128"/>
      <c r="M25" s="128"/>
      <c r="N25" s="128"/>
      <c r="O25" s="128"/>
      <c r="P25" s="128"/>
      <c r="Q25" s="128"/>
      <c r="R25" s="128"/>
      <c r="S25" s="128"/>
      <c r="T25" s="128"/>
      <c r="U25" s="128"/>
      <c r="V25" s="128"/>
      <c r="W25" s="128"/>
      <c r="X25" s="128"/>
      <c r="Y25" s="128"/>
      <c r="Z25" s="128"/>
    </row>
    <row r="26" spans="1:26">
      <c r="A26" s="14"/>
      <c r="B26" s="96"/>
      <c r="C26" s="390" t="s">
        <v>300</v>
      </c>
      <c r="D26" s="390"/>
      <c r="E26" s="116">
        <f>'Research - Pumps'!E46</f>
        <v>0.85782618718303361</v>
      </c>
      <c r="F26" s="128"/>
      <c r="G26" s="128"/>
      <c r="H26" s="128"/>
      <c r="I26" s="128"/>
      <c r="J26" s="128"/>
      <c r="K26" s="128"/>
      <c r="L26" s="128"/>
      <c r="M26" s="128"/>
      <c r="N26" s="128"/>
      <c r="O26" s="128"/>
      <c r="P26" s="128"/>
      <c r="Q26" s="128"/>
      <c r="R26" s="128"/>
      <c r="S26" s="128"/>
      <c r="T26" s="128"/>
      <c r="U26" s="128"/>
      <c r="V26" s="128"/>
      <c r="W26" s="128"/>
      <c r="X26" s="128"/>
      <c r="Y26" s="128"/>
      <c r="Z26" s="128"/>
    </row>
    <row r="27" spans="1:26">
      <c r="A27" s="14"/>
      <c r="B27" s="96"/>
      <c r="C27" s="314"/>
      <c r="D27" s="315" t="s">
        <v>301</v>
      </c>
      <c r="E27" s="116">
        <f>'Research - Pumps'!D83</f>
        <v>0.94944444444444442</v>
      </c>
      <c r="F27" s="128"/>
      <c r="G27" s="128"/>
      <c r="H27" s="128"/>
      <c r="I27" s="128"/>
      <c r="J27" s="128"/>
      <c r="K27" s="128"/>
      <c r="L27" s="128"/>
      <c r="M27" s="128"/>
      <c r="N27" s="128"/>
      <c r="O27" s="128"/>
      <c r="P27" s="128"/>
      <c r="Q27" s="128"/>
      <c r="R27" s="128"/>
      <c r="S27" s="128"/>
      <c r="T27" s="128"/>
      <c r="U27" s="128"/>
      <c r="V27" s="128"/>
      <c r="W27" s="128"/>
      <c r="X27" s="128"/>
      <c r="Y27" s="128"/>
      <c r="Z27" s="128"/>
    </row>
    <row r="28" spans="1:26">
      <c r="A28" s="14"/>
      <c r="B28" s="96"/>
      <c r="C28" s="314"/>
      <c r="D28" s="315" t="s">
        <v>302</v>
      </c>
      <c r="E28" s="116">
        <f>'Research - Pumps'!E56</f>
        <v>0.85</v>
      </c>
      <c r="F28" s="128"/>
      <c r="G28" s="128"/>
      <c r="H28" s="128"/>
      <c r="I28" s="128"/>
      <c r="J28" s="128"/>
      <c r="K28" s="128"/>
      <c r="L28" s="128"/>
      <c r="M28" s="128"/>
      <c r="N28" s="128"/>
      <c r="O28" s="128"/>
      <c r="P28" s="128"/>
      <c r="Q28" s="128"/>
      <c r="R28" s="128"/>
      <c r="S28" s="128"/>
      <c r="T28" s="128"/>
      <c r="U28" s="128"/>
      <c r="V28" s="128"/>
      <c r="W28" s="128"/>
      <c r="X28" s="128"/>
      <c r="Y28" s="128"/>
      <c r="Z28" s="128"/>
    </row>
    <row r="29" spans="1:26">
      <c r="A29" s="14"/>
      <c r="B29" s="9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c r="A30" s="14"/>
      <c r="B30" s="96"/>
      <c r="C30" s="395" t="s">
        <v>303</v>
      </c>
      <c r="D30" s="391" t="s">
        <v>294</v>
      </c>
      <c r="E30" s="391" t="s">
        <v>304</v>
      </c>
      <c r="F30" s="391"/>
      <c r="G30" s="391" t="s">
        <v>305</v>
      </c>
      <c r="H30" s="128"/>
      <c r="I30" s="128"/>
      <c r="J30" s="128"/>
      <c r="K30" s="128"/>
      <c r="L30" s="128"/>
      <c r="M30" s="128"/>
      <c r="N30" s="128"/>
      <c r="O30" s="128"/>
      <c r="P30" s="128"/>
      <c r="Q30" s="128"/>
      <c r="R30" s="128"/>
      <c r="S30" s="128"/>
      <c r="T30" s="128"/>
      <c r="U30" s="128"/>
      <c r="V30" s="128"/>
      <c r="W30" s="128"/>
      <c r="X30" s="128"/>
      <c r="Y30" s="128"/>
      <c r="Z30" s="128"/>
    </row>
    <row r="31" spans="1:26" ht="16.05" customHeight="1">
      <c r="A31" s="14"/>
      <c r="B31" s="96"/>
      <c r="C31" s="395"/>
      <c r="D31" s="391"/>
      <c r="E31" s="391"/>
      <c r="F31" s="391"/>
      <c r="G31" s="391"/>
      <c r="H31" s="128"/>
      <c r="I31" s="128"/>
      <c r="J31" s="128"/>
      <c r="K31" s="128"/>
      <c r="L31" s="128"/>
      <c r="M31" s="128"/>
      <c r="N31" s="128"/>
      <c r="O31" s="128"/>
      <c r="P31" s="128"/>
      <c r="Q31" s="128"/>
      <c r="R31" s="128"/>
      <c r="S31" s="128"/>
      <c r="T31" s="128"/>
      <c r="U31" s="128"/>
      <c r="V31" s="128"/>
      <c r="W31" s="128"/>
      <c r="X31" s="128"/>
      <c r="Y31" s="128"/>
      <c r="Z31" s="128"/>
    </row>
    <row r="32" spans="1:26">
      <c r="A32" s="14"/>
      <c r="B32" s="96"/>
      <c r="C32" s="392" t="s">
        <v>72</v>
      </c>
      <c r="D32" s="138">
        <f>'Research - Pumps'!E13</f>
        <v>0.4</v>
      </c>
      <c r="E32" s="393">
        <f>'Research - Pumps'!G13/SUM('Research - Pumps'!$G$13:$G$18)</f>
        <v>0</v>
      </c>
      <c r="F32" s="394"/>
      <c r="G32" s="134">
        <f>($E$25*$E32*$E$27*($E$28)*(1-$D32^2.1)*$E$26)+($E$25*$E32*$E$27*(1-$E$28)*(1-$D32)*$E$26)</f>
        <v>0</v>
      </c>
      <c r="H32" s="128"/>
      <c r="I32" s="128"/>
      <c r="J32" s="128"/>
      <c r="K32" s="128"/>
      <c r="L32" s="128"/>
      <c r="M32" s="128"/>
      <c r="N32" s="128"/>
      <c r="O32" s="128"/>
      <c r="P32" s="128"/>
      <c r="Q32" s="128"/>
      <c r="R32" s="128"/>
      <c r="S32" s="128"/>
      <c r="T32" s="128"/>
      <c r="U32" s="128"/>
      <c r="V32" s="128"/>
      <c r="W32" s="128"/>
      <c r="X32" s="128"/>
      <c r="Y32" s="128"/>
      <c r="Z32" s="128"/>
    </row>
    <row r="33" spans="1:26">
      <c r="A33" s="14"/>
      <c r="B33" s="96"/>
      <c r="C33" s="392"/>
      <c r="D33" s="138">
        <f>'Research - Pumps'!E14</f>
        <v>0.75</v>
      </c>
      <c r="E33" s="393">
        <f>'Research - Pumps'!G14/SUM('Research - Pumps'!$G$13:$G$18)</f>
        <v>3.8215870953772872E-2</v>
      </c>
      <c r="F33" s="394"/>
      <c r="G33" s="134">
        <f t="shared" ref="G33:G34" si="0">($E$25*$E33*$E$27*($E$28)*(1-$D33^2.1)*$E$26)+($E$25*$E33*$E$27*(1-$E$28)*(1-$D33)*$E$26)</f>
        <v>279.7376762249948</v>
      </c>
      <c r="H33" s="128"/>
      <c r="I33" s="128"/>
      <c r="J33" s="128"/>
      <c r="K33" s="128"/>
      <c r="L33" s="128"/>
      <c r="M33" s="128"/>
      <c r="N33" s="128"/>
      <c r="O33" s="128"/>
      <c r="P33" s="128"/>
      <c r="Q33" s="128"/>
      <c r="R33" s="128"/>
      <c r="S33" s="128"/>
      <c r="T33" s="128"/>
      <c r="U33" s="128"/>
      <c r="V33" s="128"/>
      <c r="W33" s="128"/>
      <c r="X33" s="128"/>
      <c r="Y33" s="128"/>
      <c r="Z33" s="128"/>
    </row>
    <row r="34" spans="1:26">
      <c r="A34" s="14"/>
      <c r="B34" s="96"/>
      <c r="C34" s="392"/>
      <c r="D34" s="138">
        <f>'Research - Pumps'!E15</f>
        <v>0.9</v>
      </c>
      <c r="E34" s="393">
        <f>'Research - Pumps'!G15/SUM('Research - Pumps'!$G$13:$G$18)</f>
        <v>0.35769189130670132</v>
      </c>
      <c r="F34" s="394"/>
      <c r="G34" s="134">
        <f t="shared" si="0"/>
        <v>1137.3413465287811</v>
      </c>
      <c r="H34" s="128"/>
      <c r="I34" s="128"/>
      <c r="J34" s="128"/>
      <c r="K34" s="128"/>
      <c r="L34" s="128"/>
      <c r="M34" s="128"/>
      <c r="N34" s="128"/>
      <c r="O34" s="128"/>
      <c r="P34" s="128"/>
      <c r="Q34" s="128"/>
      <c r="R34" s="128"/>
      <c r="S34" s="128"/>
      <c r="T34" s="128"/>
      <c r="U34" s="128"/>
      <c r="V34" s="128"/>
      <c r="W34" s="128"/>
      <c r="X34" s="128"/>
      <c r="Y34" s="128"/>
      <c r="Z34" s="128"/>
    </row>
    <row r="35" spans="1:26">
      <c r="A35" s="14"/>
      <c r="B35" s="96"/>
      <c r="C35" s="390" t="s">
        <v>179</v>
      </c>
      <c r="D35" s="390"/>
      <c r="E35" s="390"/>
      <c r="F35" s="390"/>
      <c r="G35" s="316">
        <f>SUM(G32:G34)</f>
        <v>1417.0790227537759</v>
      </c>
      <c r="H35" s="15"/>
      <c r="I35" s="128"/>
      <c r="J35" s="128"/>
      <c r="K35" s="128"/>
      <c r="L35" s="128"/>
      <c r="M35" s="128"/>
      <c r="N35" s="128"/>
      <c r="O35" s="128"/>
      <c r="P35" s="128"/>
      <c r="Q35" s="128"/>
      <c r="R35" s="128"/>
      <c r="S35" s="128"/>
      <c r="T35" s="128"/>
      <c r="U35" s="128"/>
      <c r="V35" s="128"/>
      <c r="W35" s="128"/>
      <c r="X35" s="128"/>
      <c r="Y35" s="128"/>
      <c r="Z35" s="128"/>
    </row>
    <row r="36" spans="1:26">
      <c r="A36" s="14"/>
      <c r="B36" s="96"/>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c r="A37" s="14"/>
      <c r="B37" s="96"/>
      <c r="C37" s="319" t="s">
        <v>306</v>
      </c>
      <c r="D37" s="319" t="s">
        <v>13</v>
      </c>
      <c r="E37" s="319" t="s">
        <v>87</v>
      </c>
      <c r="F37" s="128"/>
      <c r="G37" s="128"/>
      <c r="H37" s="128"/>
      <c r="I37" s="128"/>
      <c r="J37" s="128"/>
      <c r="K37" s="128"/>
      <c r="L37" s="128"/>
      <c r="M37" s="128"/>
      <c r="N37" s="128"/>
      <c r="O37" s="128"/>
      <c r="P37" s="128"/>
      <c r="Q37" s="128"/>
      <c r="R37" s="128"/>
      <c r="S37" s="128"/>
      <c r="T37" s="128"/>
      <c r="U37" s="128"/>
      <c r="V37" s="128"/>
      <c r="W37" s="128"/>
      <c r="X37" s="128"/>
      <c r="Y37" s="128"/>
      <c r="Z37" s="128"/>
    </row>
    <row r="38" spans="1:26">
      <c r="A38" s="14"/>
      <c r="B38" s="96"/>
      <c r="C38" s="208" t="s">
        <v>307</v>
      </c>
      <c r="D38" s="143">
        <f>G35</f>
        <v>1417.0790227537759</v>
      </c>
      <c r="E38" s="317" t="s">
        <v>74</v>
      </c>
      <c r="F38" s="128"/>
      <c r="G38" s="128"/>
      <c r="H38" s="128"/>
      <c r="I38" s="128"/>
      <c r="J38" s="128"/>
      <c r="K38" s="128"/>
      <c r="L38" s="128"/>
      <c r="M38" s="128"/>
      <c r="N38" s="128"/>
      <c r="O38" s="128"/>
      <c r="P38" s="128"/>
      <c r="Q38" s="128"/>
      <c r="R38" s="128"/>
      <c r="S38" s="128"/>
      <c r="T38" s="128"/>
      <c r="U38" s="128"/>
      <c r="V38" s="128"/>
      <c r="W38" s="128"/>
      <c r="X38" s="128"/>
      <c r="Y38" s="128"/>
      <c r="Z38" s="128"/>
    </row>
    <row r="39" spans="1:26">
      <c r="A39" s="14"/>
      <c r="B39" s="96"/>
      <c r="C39" s="208" t="s">
        <v>308</v>
      </c>
      <c r="D39" s="318">
        <f>D38*1000000*('Calc - Piping '!$D$11)</f>
        <v>119743177.42269407</v>
      </c>
      <c r="E39" s="115" t="s">
        <v>205</v>
      </c>
      <c r="F39" s="128"/>
      <c r="G39" s="128"/>
      <c r="H39" s="128"/>
      <c r="I39" s="128"/>
      <c r="J39" s="128"/>
      <c r="K39" s="128"/>
      <c r="L39" s="128"/>
      <c r="M39" s="128"/>
      <c r="N39" s="128"/>
      <c r="O39" s="128"/>
      <c r="P39" s="128"/>
      <c r="Q39" s="128"/>
      <c r="R39" s="128"/>
      <c r="S39" s="128"/>
      <c r="T39" s="128"/>
      <c r="U39" s="128"/>
      <c r="V39" s="128"/>
      <c r="W39" s="128"/>
      <c r="X39" s="128"/>
      <c r="Y39" s="128"/>
      <c r="Z39" s="128"/>
    </row>
    <row r="40" spans="1:26">
      <c r="A40" s="14"/>
      <c r="B40" s="96"/>
      <c r="C40" s="208" t="s">
        <v>67</v>
      </c>
      <c r="D40" s="143">
        <f>D38*1000000*'Calc - Piping '!$D$13</f>
        <v>552660.81887397252</v>
      </c>
      <c r="E40" s="115" t="s">
        <v>881</v>
      </c>
      <c r="F40" s="128"/>
      <c r="G40" s="128"/>
      <c r="H40" s="128"/>
      <c r="I40" s="128"/>
      <c r="J40" s="128"/>
      <c r="K40" s="128"/>
      <c r="L40" s="128"/>
      <c r="M40" s="128"/>
      <c r="N40" s="128"/>
      <c r="O40" s="128"/>
      <c r="P40" s="128"/>
      <c r="Q40" s="128"/>
      <c r="R40" s="128"/>
      <c r="S40" s="128"/>
      <c r="T40" s="128"/>
      <c r="U40" s="128"/>
      <c r="V40" s="128"/>
      <c r="W40" s="128"/>
      <c r="X40" s="128"/>
      <c r="Y40" s="128"/>
      <c r="Z40" s="128"/>
    </row>
    <row r="41" spans="1:26">
      <c r="A41" s="14"/>
      <c r="B41" s="96"/>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c r="A42" s="14"/>
      <c r="B42" s="96"/>
      <c r="C42" s="132" t="s">
        <v>310</v>
      </c>
      <c r="D42" s="133"/>
      <c r="E42" s="133"/>
      <c r="F42" s="133"/>
      <c r="G42" s="133"/>
      <c r="H42" s="133"/>
      <c r="I42" s="133"/>
      <c r="J42" s="133"/>
      <c r="K42" s="133"/>
      <c r="L42" s="133"/>
      <c r="M42" s="128"/>
      <c r="N42" s="128"/>
      <c r="O42" s="128"/>
      <c r="P42" s="128"/>
      <c r="Q42" s="128"/>
      <c r="R42" s="128"/>
      <c r="S42" s="128"/>
      <c r="T42" s="128"/>
      <c r="U42" s="128"/>
      <c r="V42" s="128"/>
      <c r="W42" s="128"/>
      <c r="X42" s="128"/>
      <c r="Y42" s="128"/>
      <c r="Z42" s="128"/>
    </row>
    <row r="43" spans="1:26">
      <c r="A43" s="14"/>
      <c r="B43" s="9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6.05" customHeight="1">
      <c r="A44" s="14"/>
      <c r="B44" s="96"/>
      <c r="C44" s="390" t="s">
        <v>720</v>
      </c>
      <c r="D44" s="390"/>
      <c r="E44" s="134">
        <f>'Calc - Pump Energy Consumption'!D8</f>
        <v>35348.899491515862</v>
      </c>
      <c r="F44" s="128" t="s">
        <v>74</v>
      </c>
      <c r="G44" s="128"/>
      <c r="H44" s="128"/>
      <c r="I44" s="257"/>
      <c r="J44" s="128"/>
      <c r="K44" s="128"/>
      <c r="L44" s="128"/>
      <c r="M44" s="128"/>
      <c r="N44" s="128"/>
      <c r="O44" s="128"/>
      <c r="P44" s="128"/>
      <c r="Q44" s="128"/>
      <c r="R44" s="128"/>
      <c r="S44" s="128"/>
      <c r="T44" s="128"/>
      <c r="U44" s="128"/>
      <c r="V44" s="128"/>
      <c r="W44" s="128"/>
      <c r="X44" s="128"/>
      <c r="Y44" s="128"/>
      <c r="Z44" s="128"/>
    </row>
    <row r="45" spans="1:26">
      <c r="A45" s="14"/>
      <c r="B45" s="96"/>
      <c r="C45" s="390" t="s">
        <v>300</v>
      </c>
      <c r="D45" s="390"/>
      <c r="E45" s="116">
        <f>'Research - Pumps'!F46</f>
        <v>0.5</v>
      </c>
      <c r="F45" s="128"/>
      <c r="G45" s="128"/>
      <c r="H45" s="128"/>
      <c r="I45" s="128"/>
      <c r="J45" s="128"/>
      <c r="K45" s="128"/>
      <c r="L45" s="128"/>
      <c r="M45" s="128"/>
      <c r="N45" s="128"/>
      <c r="O45" s="128"/>
      <c r="P45" s="128"/>
      <c r="Q45" s="128"/>
      <c r="R45" s="128"/>
      <c r="S45" s="128"/>
      <c r="T45" s="128"/>
      <c r="U45" s="128"/>
      <c r="V45" s="128"/>
      <c r="W45" s="128"/>
      <c r="X45" s="128"/>
      <c r="Y45" s="128"/>
      <c r="Z45" s="128"/>
    </row>
    <row r="46" spans="1:26">
      <c r="A46" s="14"/>
      <c r="B46" s="96"/>
      <c r="C46" s="314"/>
      <c r="D46" s="320" t="s">
        <v>882</v>
      </c>
      <c r="E46" s="116">
        <f>'Research - Pumps'!D83</f>
        <v>0.94944444444444442</v>
      </c>
      <c r="F46" s="128"/>
      <c r="G46" s="128"/>
      <c r="H46" s="128"/>
      <c r="I46" s="128"/>
      <c r="J46" s="128"/>
      <c r="K46" s="128"/>
      <c r="L46" s="128"/>
      <c r="M46" s="128"/>
      <c r="N46" s="128"/>
      <c r="O46" s="128"/>
      <c r="P46" s="128"/>
      <c r="Q46" s="128"/>
      <c r="R46" s="128"/>
      <c r="S46" s="128"/>
      <c r="T46" s="128"/>
      <c r="U46" s="128"/>
      <c r="V46" s="128"/>
      <c r="W46" s="128"/>
      <c r="X46" s="128"/>
      <c r="Y46" s="128"/>
      <c r="Z46" s="128"/>
    </row>
    <row r="47" spans="1:26">
      <c r="A47" s="14"/>
      <c r="B47" s="96"/>
      <c r="C47" s="314"/>
      <c r="D47" s="320" t="s">
        <v>302</v>
      </c>
      <c r="E47" s="116">
        <f>'Research - Pumps'!F56</f>
        <v>0.9</v>
      </c>
      <c r="F47" s="128"/>
      <c r="G47" s="128"/>
      <c r="H47" s="128"/>
      <c r="I47" s="128"/>
      <c r="J47" s="128"/>
      <c r="K47" s="128"/>
      <c r="L47" s="128"/>
      <c r="M47" s="128"/>
      <c r="N47" s="128"/>
      <c r="O47" s="128"/>
      <c r="P47" s="128"/>
      <c r="Q47" s="128"/>
      <c r="R47" s="128"/>
      <c r="S47" s="128"/>
      <c r="T47" s="128"/>
      <c r="U47" s="128"/>
      <c r="V47" s="128"/>
      <c r="W47" s="128"/>
      <c r="X47" s="128"/>
      <c r="Y47" s="128"/>
      <c r="Z47" s="128"/>
    </row>
    <row r="48" spans="1:26">
      <c r="A48" s="14"/>
      <c r="B48" s="96"/>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6.05" customHeight="1">
      <c r="A49" s="14"/>
      <c r="B49" s="96"/>
      <c r="C49" s="395" t="s">
        <v>303</v>
      </c>
      <c r="D49" s="391" t="s">
        <v>294</v>
      </c>
      <c r="E49" s="391" t="s">
        <v>304</v>
      </c>
      <c r="F49" s="391"/>
      <c r="G49" s="391" t="s">
        <v>305</v>
      </c>
      <c r="H49" s="128"/>
      <c r="I49" s="128"/>
      <c r="J49" s="128"/>
      <c r="K49" s="128"/>
      <c r="L49" s="128"/>
      <c r="M49" s="128"/>
      <c r="N49" s="128"/>
      <c r="O49" s="128"/>
      <c r="P49" s="128"/>
      <c r="Q49" s="128"/>
      <c r="R49" s="128"/>
      <c r="S49" s="128"/>
      <c r="T49" s="128"/>
      <c r="U49" s="128"/>
      <c r="V49" s="128"/>
      <c r="W49" s="128"/>
      <c r="X49" s="128"/>
      <c r="Y49" s="128"/>
      <c r="Z49" s="128"/>
    </row>
    <row r="50" spans="1:26">
      <c r="A50" s="14"/>
      <c r="B50" s="96"/>
      <c r="C50" s="395"/>
      <c r="D50" s="391"/>
      <c r="E50" s="391"/>
      <c r="F50" s="391"/>
      <c r="G50" s="391"/>
      <c r="H50" s="90"/>
      <c r="I50" s="90"/>
      <c r="J50" s="90"/>
      <c r="K50" s="90"/>
      <c r="L50" s="90"/>
      <c r="M50" s="90"/>
      <c r="N50" s="128"/>
      <c r="O50" s="128"/>
      <c r="P50" s="128"/>
      <c r="Q50" s="128"/>
      <c r="R50" s="128"/>
      <c r="S50" s="128"/>
      <c r="T50" s="128"/>
      <c r="U50" s="128"/>
      <c r="V50" s="128"/>
      <c r="W50" s="128"/>
      <c r="X50" s="128"/>
      <c r="Y50" s="128"/>
      <c r="Z50" s="128"/>
    </row>
    <row r="51" spans="1:26">
      <c r="A51" s="14"/>
      <c r="B51" s="96"/>
      <c r="C51" s="392" t="s">
        <v>72</v>
      </c>
      <c r="D51" s="138">
        <f>'Research - Pumps'!E13</f>
        <v>0.4</v>
      </c>
      <c r="E51" s="393">
        <f>'Research - Pumps'!H13/SUM('Research - Pumps'!$H$13:$H$18)</f>
        <v>0</v>
      </c>
      <c r="F51" s="394"/>
      <c r="G51" s="211">
        <f>($E$44*$E51*$E$46*($E$47)*(1-$D51^2.1)*$E$45)+($E$44*$E51*$E$46*(1-$E$47)*(1-$D51)*$E$45)</f>
        <v>0</v>
      </c>
      <c r="H51" s="128"/>
      <c r="I51" s="128"/>
      <c r="J51" s="128"/>
      <c r="K51" s="128"/>
      <c r="L51" s="128"/>
      <c r="M51" s="128"/>
      <c r="N51" s="128"/>
      <c r="O51" s="128"/>
      <c r="P51" s="128"/>
      <c r="Q51" s="128"/>
      <c r="R51" s="128"/>
      <c r="S51" s="128"/>
      <c r="T51" s="128"/>
      <c r="U51" s="128"/>
      <c r="V51" s="128"/>
      <c r="W51" s="128"/>
      <c r="X51" s="128"/>
      <c r="Y51" s="128"/>
      <c r="Z51" s="128"/>
    </row>
    <row r="52" spans="1:26">
      <c r="A52" s="14"/>
      <c r="B52" s="96"/>
      <c r="C52" s="392"/>
      <c r="D52" s="138">
        <f>'Research - Pumps'!E14</f>
        <v>0.75</v>
      </c>
      <c r="E52" s="393">
        <f>'Research - Pumps'!H14/SUM('Research - Pumps'!$H$13:$H$18)</f>
        <v>9.5000000000000015E-2</v>
      </c>
      <c r="F52" s="394"/>
      <c r="G52" s="211">
        <f t="shared" ref="G52:G53" si="1">($E$44*$E52*$E$46*($E$47)*(1-$D52^2.1)*$E$45)+($E$44*$E52*$E$46*(1-$E$47)*(1-$D52)*$E$45)</f>
        <v>690.45229399271886</v>
      </c>
      <c r="H52" s="128"/>
      <c r="I52" s="128"/>
      <c r="J52" s="128"/>
      <c r="K52" s="128"/>
      <c r="L52" s="128"/>
      <c r="M52" s="128"/>
      <c r="N52" s="128"/>
      <c r="O52" s="128"/>
      <c r="P52" s="128"/>
      <c r="Q52" s="128"/>
      <c r="R52" s="128"/>
      <c r="S52" s="128"/>
      <c r="T52" s="128"/>
      <c r="U52" s="128"/>
      <c r="V52" s="128"/>
      <c r="W52" s="128"/>
      <c r="X52" s="128"/>
      <c r="Y52" s="128"/>
      <c r="Z52" s="128"/>
    </row>
    <row r="53" spans="1:26">
      <c r="A53" s="14"/>
      <c r="B53" s="96"/>
      <c r="C53" s="392"/>
      <c r="D53" s="138">
        <f>'Research - Pumps'!E15</f>
        <v>0.9</v>
      </c>
      <c r="E53" s="393">
        <f>'Research - Pumps'!H15/SUM('Research - Pumps'!$H$13:$H$18)</f>
        <v>0.40500000000000008</v>
      </c>
      <c r="F53" s="394"/>
      <c r="G53" s="211">
        <f t="shared" si="1"/>
        <v>1282.0510871207664</v>
      </c>
      <c r="H53" s="128"/>
      <c r="I53" s="128"/>
      <c r="J53" s="128"/>
      <c r="K53" s="128"/>
      <c r="L53" s="128"/>
      <c r="M53" s="128"/>
      <c r="N53" s="128"/>
      <c r="O53" s="128"/>
      <c r="P53" s="128"/>
      <c r="Q53" s="128"/>
      <c r="R53" s="128"/>
      <c r="S53" s="128"/>
      <c r="T53" s="128"/>
      <c r="U53" s="128"/>
      <c r="V53" s="128"/>
      <c r="W53" s="128"/>
      <c r="X53" s="128"/>
      <c r="Y53" s="128"/>
      <c r="Z53" s="128"/>
    </row>
    <row r="54" spans="1:26">
      <c r="A54" s="14"/>
      <c r="B54" s="96"/>
      <c r="C54" s="390" t="s">
        <v>179</v>
      </c>
      <c r="D54" s="390"/>
      <c r="E54" s="390"/>
      <c r="F54" s="390"/>
      <c r="G54" s="316">
        <f>SUM(G51:G53)</f>
        <v>1972.5033811134854</v>
      </c>
      <c r="H54" s="139" t="s">
        <v>74</v>
      </c>
      <c r="I54" s="128"/>
      <c r="J54" s="128"/>
      <c r="K54" s="128"/>
      <c r="L54" s="128"/>
      <c r="M54" s="128"/>
      <c r="N54" s="128"/>
      <c r="O54" s="128"/>
      <c r="P54" s="128"/>
      <c r="Q54" s="128"/>
      <c r="R54" s="128"/>
      <c r="S54" s="128"/>
      <c r="T54" s="128"/>
      <c r="U54" s="128"/>
      <c r="V54" s="128"/>
      <c r="W54" s="128"/>
      <c r="X54" s="128"/>
      <c r="Y54" s="128"/>
      <c r="Z54" s="128"/>
    </row>
    <row r="55" spans="1:26">
      <c r="A55" s="14"/>
      <c r="B55" s="96"/>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c r="A56" s="14"/>
      <c r="B56" s="96"/>
      <c r="C56" s="319" t="s">
        <v>306</v>
      </c>
      <c r="D56" s="319" t="s">
        <v>13</v>
      </c>
      <c r="E56" s="319" t="s">
        <v>87</v>
      </c>
      <c r="F56" s="128"/>
      <c r="G56" s="128"/>
      <c r="H56" s="128"/>
      <c r="I56" s="128"/>
      <c r="J56" s="128"/>
      <c r="K56" s="128"/>
      <c r="L56" s="128"/>
      <c r="M56" s="128"/>
      <c r="N56" s="128"/>
      <c r="O56" s="128"/>
      <c r="P56" s="128"/>
      <c r="Q56" s="128"/>
      <c r="R56" s="128"/>
      <c r="S56" s="128"/>
      <c r="T56" s="128"/>
      <c r="U56" s="128"/>
      <c r="V56" s="128"/>
      <c r="W56" s="128"/>
      <c r="X56" s="128"/>
      <c r="Y56" s="128"/>
      <c r="Z56" s="128"/>
    </row>
    <row r="57" spans="1:26">
      <c r="A57" s="14"/>
      <c r="B57" s="96"/>
      <c r="C57" s="208" t="s">
        <v>307</v>
      </c>
      <c r="D57" s="143">
        <f>G54</f>
        <v>1972.5033811134854</v>
      </c>
      <c r="E57" s="321" t="s">
        <v>74</v>
      </c>
      <c r="F57" s="128"/>
      <c r="G57" s="128"/>
      <c r="H57" s="128"/>
      <c r="I57" s="128"/>
      <c r="J57" s="128"/>
      <c r="K57" s="128"/>
      <c r="L57" s="128"/>
      <c r="M57" s="128"/>
      <c r="N57" s="128"/>
      <c r="O57" s="128"/>
      <c r="P57" s="128"/>
      <c r="Q57" s="128"/>
      <c r="R57" s="128"/>
      <c r="S57" s="128"/>
      <c r="T57" s="128"/>
      <c r="U57" s="128"/>
      <c r="V57" s="128"/>
      <c r="W57" s="128"/>
      <c r="X57" s="128"/>
      <c r="Y57" s="128"/>
      <c r="Z57" s="128"/>
    </row>
    <row r="58" spans="1:26">
      <c r="A58" s="14"/>
      <c r="B58" s="96"/>
      <c r="C58" s="208" t="s">
        <v>308</v>
      </c>
      <c r="D58" s="322">
        <f>D57*1000000*('Calc - Piping '!$D$11)</f>
        <v>166676535.70408952</v>
      </c>
      <c r="E58" s="323" t="s">
        <v>205</v>
      </c>
      <c r="F58" s="128"/>
      <c r="G58" s="128"/>
      <c r="H58" s="128"/>
      <c r="I58" s="128"/>
      <c r="J58" s="128"/>
      <c r="K58" s="128"/>
      <c r="L58" s="128"/>
      <c r="M58" s="128"/>
      <c r="N58" s="128"/>
      <c r="O58" s="128"/>
      <c r="P58" s="128"/>
      <c r="Q58" s="128"/>
      <c r="R58" s="128"/>
      <c r="S58" s="128"/>
      <c r="T58" s="128"/>
      <c r="U58" s="128"/>
      <c r="V58" s="128"/>
      <c r="W58" s="128"/>
      <c r="X58" s="128"/>
      <c r="Y58" s="128"/>
      <c r="Z58" s="128"/>
    </row>
    <row r="59" spans="1:26">
      <c r="A59" s="14"/>
      <c r="B59" s="96"/>
      <c r="C59" s="208" t="s">
        <v>67</v>
      </c>
      <c r="D59" s="143">
        <f>D57*1000000*'Calc - Piping '!$D$13</f>
        <v>769276.31863425928</v>
      </c>
      <c r="E59" s="323" t="s">
        <v>881</v>
      </c>
      <c r="F59" s="128"/>
      <c r="G59" s="128"/>
      <c r="H59" s="128"/>
      <c r="I59" s="128"/>
      <c r="J59" s="128"/>
      <c r="K59" s="128"/>
      <c r="L59" s="128"/>
      <c r="M59" s="128"/>
      <c r="N59" s="128"/>
      <c r="O59" s="128"/>
      <c r="P59" s="128"/>
      <c r="Q59" s="128"/>
      <c r="R59" s="128"/>
      <c r="S59" s="128"/>
      <c r="T59" s="128"/>
      <c r="U59" s="128"/>
      <c r="V59" s="128"/>
      <c r="W59" s="128"/>
      <c r="X59" s="128"/>
      <c r="Y59" s="128"/>
      <c r="Z59" s="128"/>
    </row>
    <row r="60" spans="1:26">
      <c r="A60" s="14"/>
      <c r="B60" s="96"/>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c r="A61" s="14"/>
      <c r="B61" s="96"/>
      <c r="C61" s="126" t="s">
        <v>312</v>
      </c>
      <c r="D61" s="14"/>
      <c r="E61" s="14"/>
      <c r="F61" s="14"/>
      <c r="G61" s="14"/>
      <c r="H61" s="14"/>
      <c r="I61" s="14"/>
      <c r="J61" s="14"/>
      <c r="K61" s="14"/>
      <c r="L61" s="14"/>
      <c r="M61" s="14"/>
      <c r="N61" s="14"/>
      <c r="O61" s="14"/>
      <c r="P61" s="14"/>
      <c r="Q61" s="14"/>
      <c r="R61" s="14"/>
      <c r="S61" s="14"/>
      <c r="T61" s="14"/>
      <c r="U61" s="14"/>
      <c r="V61" s="14"/>
      <c r="W61" s="14"/>
      <c r="X61" s="14"/>
      <c r="Y61" s="14"/>
      <c r="Z61" s="14"/>
    </row>
    <row r="62" spans="1:26">
      <c r="A62" s="14"/>
      <c r="B62" s="96"/>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c r="A63" s="14"/>
      <c r="B63" s="96"/>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c r="A64" s="14"/>
      <c r="B64" s="9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c r="A65" s="14"/>
      <c r="B65" s="96"/>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c r="A66" s="14"/>
      <c r="B66" s="96"/>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c r="A67" s="14"/>
      <c r="B67" s="96"/>
      <c r="C67" s="128" t="s">
        <v>513</v>
      </c>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c r="A68" s="14"/>
      <c r="B68" s="96"/>
      <c r="C68" s="129" t="s">
        <v>287</v>
      </c>
      <c r="D68" s="130" t="s">
        <v>288</v>
      </c>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c r="A69" s="14"/>
      <c r="B69" s="96"/>
      <c r="C69" s="129" t="s">
        <v>297</v>
      </c>
      <c r="D69" s="130" t="s">
        <v>514</v>
      </c>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c r="A70" s="14"/>
      <c r="B70" s="96"/>
      <c r="C70" s="129" t="s">
        <v>289</v>
      </c>
      <c r="D70" s="130" t="s">
        <v>290</v>
      </c>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c r="A71" s="14"/>
      <c r="B71" s="96"/>
      <c r="C71" s="131" t="s">
        <v>291</v>
      </c>
      <c r="D71" s="130" t="s">
        <v>292</v>
      </c>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c r="A72" s="14"/>
      <c r="B72" s="96"/>
      <c r="C72" s="129" t="s">
        <v>515</v>
      </c>
      <c r="D72" s="130" t="s">
        <v>516</v>
      </c>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c r="A73" s="14"/>
      <c r="B73" s="96"/>
      <c r="C73" s="210" t="s">
        <v>518</v>
      </c>
      <c r="D73" s="130" t="s">
        <v>519</v>
      </c>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c r="A74" s="14"/>
      <c r="B74" s="96"/>
      <c r="C74" s="210" t="s">
        <v>520</v>
      </c>
      <c r="D74" s="130" t="s">
        <v>521</v>
      </c>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c r="A75" s="14"/>
      <c r="B75" s="96"/>
      <c r="C75" s="129"/>
      <c r="D75" s="130"/>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33" customHeight="1">
      <c r="A76" s="14"/>
      <c r="B76" s="96"/>
      <c r="C76" s="396" t="s">
        <v>883</v>
      </c>
      <c r="D76" s="396"/>
      <c r="E76" s="396"/>
      <c r="F76" s="396"/>
      <c r="G76" s="396"/>
      <c r="H76" s="396"/>
      <c r="I76" s="396"/>
      <c r="J76" s="396"/>
      <c r="K76" s="128"/>
      <c r="L76" s="128"/>
      <c r="M76" s="128"/>
      <c r="N76" s="128"/>
      <c r="O76" s="128"/>
      <c r="P76" s="128"/>
      <c r="Q76" s="128"/>
      <c r="R76" s="128"/>
      <c r="S76" s="128"/>
      <c r="T76" s="128"/>
      <c r="U76" s="128"/>
      <c r="V76" s="128"/>
      <c r="W76" s="128"/>
      <c r="X76" s="128"/>
      <c r="Y76" s="128"/>
      <c r="Z76" s="128"/>
    </row>
    <row r="77" spans="1:26">
      <c r="A77" s="14"/>
      <c r="B77" s="96"/>
      <c r="C77" s="129"/>
      <c r="D77" s="130"/>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c r="A78" s="14"/>
      <c r="B78" s="96"/>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c r="A79" s="14"/>
      <c r="B79" s="96"/>
      <c r="C79" s="132" t="s">
        <v>72</v>
      </c>
      <c r="D79" s="133"/>
      <c r="E79" s="133"/>
      <c r="F79" s="133"/>
      <c r="G79" s="133"/>
      <c r="H79" s="133"/>
      <c r="I79" s="133"/>
      <c r="J79" s="133"/>
      <c r="K79" s="133"/>
      <c r="L79" s="133"/>
      <c r="M79" s="128"/>
      <c r="N79" s="128"/>
      <c r="O79" s="128"/>
      <c r="P79" s="128"/>
      <c r="Q79" s="128"/>
      <c r="R79" s="128"/>
      <c r="S79" s="128"/>
      <c r="T79" s="128"/>
      <c r="U79" s="128"/>
      <c r="V79" s="128"/>
      <c r="W79" s="128"/>
      <c r="X79" s="128"/>
      <c r="Y79" s="128"/>
      <c r="Z79" s="128"/>
    </row>
    <row r="80" spans="1:26">
      <c r="A80" s="14"/>
      <c r="B80" s="96"/>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c r="A81" s="14"/>
      <c r="B81" s="96"/>
      <c r="C81" s="390" t="s">
        <v>299</v>
      </c>
      <c r="D81" s="390"/>
      <c r="E81" s="134">
        <f>'Calc - Pump Energy Consumption'!D7</f>
        <v>21250.341606104652</v>
      </c>
      <c r="F81" s="128"/>
      <c r="G81" s="128"/>
      <c r="H81" s="128"/>
      <c r="I81" s="128"/>
      <c r="J81" s="128"/>
      <c r="K81" s="128"/>
      <c r="L81" s="128"/>
      <c r="M81" s="128"/>
      <c r="N81" s="128"/>
      <c r="O81" s="128"/>
      <c r="P81" s="128"/>
      <c r="Q81" s="128"/>
      <c r="R81" s="128"/>
      <c r="S81" s="128"/>
      <c r="T81" s="128"/>
      <c r="U81" s="128"/>
      <c r="V81" s="128"/>
      <c r="W81" s="128"/>
      <c r="X81" s="128"/>
      <c r="Y81" s="128"/>
      <c r="Z81" s="128"/>
    </row>
    <row r="82" spans="1:26">
      <c r="A82" s="14"/>
      <c r="B82" s="96"/>
      <c r="C82" s="390" t="s">
        <v>300</v>
      </c>
      <c r="D82" s="390"/>
      <c r="E82" s="116">
        <f>'Research - Pumps'!E46</f>
        <v>0.85782618718303361</v>
      </c>
      <c r="F82" s="128"/>
      <c r="G82" s="128"/>
      <c r="H82" s="128"/>
      <c r="I82" s="128"/>
      <c r="J82" s="128"/>
      <c r="K82" s="128"/>
      <c r="L82" s="128"/>
      <c r="M82" s="128"/>
      <c r="N82" s="128"/>
      <c r="O82" s="128"/>
      <c r="P82" s="128"/>
      <c r="Q82" s="128"/>
      <c r="R82" s="128"/>
      <c r="S82" s="128"/>
      <c r="T82" s="128"/>
      <c r="U82" s="128"/>
      <c r="V82" s="128"/>
      <c r="W82" s="128"/>
      <c r="X82" s="128"/>
      <c r="Y82" s="128"/>
      <c r="Z82" s="128"/>
    </row>
    <row r="83" spans="1:26">
      <c r="A83" s="14"/>
      <c r="B83" s="96"/>
      <c r="C83" s="390" t="s">
        <v>302</v>
      </c>
      <c r="D83" s="390"/>
      <c r="E83" s="116">
        <f>'Research - Pumps'!E56</f>
        <v>0.85</v>
      </c>
      <c r="F83" s="128"/>
      <c r="G83" s="128"/>
      <c r="H83" s="128"/>
      <c r="I83" s="128"/>
      <c r="J83" s="128"/>
      <c r="K83" s="128"/>
      <c r="L83" s="128"/>
      <c r="M83" s="128"/>
      <c r="N83" s="128"/>
      <c r="O83" s="128"/>
      <c r="P83" s="128"/>
      <c r="Q83" s="128"/>
      <c r="R83" s="128"/>
      <c r="S83" s="128"/>
      <c r="T83" s="128"/>
      <c r="U83" s="128"/>
      <c r="V83" s="128"/>
      <c r="W83" s="128"/>
      <c r="X83" s="128"/>
      <c r="Y83" s="128"/>
      <c r="Z83" s="128"/>
    </row>
    <row r="84" spans="1:26">
      <c r="A84" s="14"/>
      <c r="B84" s="96"/>
      <c r="C84" s="314"/>
      <c r="D84" s="320" t="s">
        <v>882</v>
      </c>
      <c r="E84" s="116">
        <f>'Research - Pumps'!D83</f>
        <v>0.94944444444444442</v>
      </c>
      <c r="F84" s="128"/>
      <c r="G84" s="128"/>
      <c r="H84" s="128"/>
      <c r="I84" s="128"/>
      <c r="J84" s="128"/>
      <c r="K84" s="128"/>
      <c r="L84" s="128"/>
      <c r="M84" s="128"/>
      <c r="N84" s="128"/>
      <c r="O84" s="128"/>
      <c r="P84" s="128"/>
      <c r="Q84" s="128"/>
      <c r="R84" s="128"/>
      <c r="S84" s="128"/>
      <c r="T84" s="128"/>
      <c r="U84" s="128"/>
      <c r="V84" s="128"/>
      <c r="W84" s="128"/>
      <c r="X84" s="128"/>
      <c r="Y84" s="128"/>
      <c r="Z84" s="128"/>
    </row>
    <row r="85" spans="1:26">
      <c r="A85" s="14"/>
      <c r="B85" s="96"/>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c r="A86" s="14"/>
      <c r="B86" s="96"/>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6.05" customHeight="1">
      <c r="A87" s="14"/>
      <c r="B87" s="96"/>
      <c r="C87" s="395" t="s">
        <v>313</v>
      </c>
      <c r="D87" s="391" t="s">
        <v>294</v>
      </c>
      <c r="E87" s="391" t="s">
        <v>304</v>
      </c>
      <c r="F87" s="391"/>
      <c r="G87" s="391" t="s">
        <v>314</v>
      </c>
      <c r="H87" s="391" t="s">
        <v>315</v>
      </c>
      <c r="I87" s="391" t="s">
        <v>305</v>
      </c>
      <c r="J87" s="128"/>
      <c r="K87" s="128"/>
      <c r="L87" s="128"/>
      <c r="M87" s="128"/>
      <c r="N87" s="128"/>
      <c r="O87" s="128"/>
      <c r="P87" s="128"/>
      <c r="Q87" s="128"/>
      <c r="R87" s="128"/>
      <c r="S87" s="128"/>
      <c r="T87" s="128"/>
      <c r="U87" s="128"/>
      <c r="V87" s="128"/>
      <c r="W87" s="128"/>
      <c r="X87" s="128"/>
      <c r="Y87" s="128"/>
      <c r="Z87" s="128"/>
    </row>
    <row r="88" spans="1:26" ht="16.05" customHeight="1">
      <c r="A88" s="14"/>
      <c r="B88" s="96"/>
      <c r="C88" s="395"/>
      <c r="D88" s="391"/>
      <c r="E88" s="391"/>
      <c r="F88" s="391"/>
      <c r="G88" s="391"/>
      <c r="H88" s="391"/>
      <c r="I88" s="391"/>
      <c r="J88" s="128"/>
      <c r="K88" s="128"/>
      <c r="L88" s="128"/>
      <c r="M88" s="128"/>
      <c r="N88" s="128"/>
      <c r="O88" s="128"/>
      <c r="P88" s="128"/>
      <c r="Q88" s="128"/>
      <c r="R88" s="128"/>
      <c r="S88" s="128"/>
      <c r="T88" s="128"/>
      <c r="U88" s="128"/>
      <c r="V88" s="128"/>
      <c r="W88" s="128"/>
      <c r="X88" s="128"/>
      <c r="Y88" s="128"/>
      <c r="Z88" s="128"/>
    </row>
    <row r="89" spans="1:26">
      <c r="A89" s="14"/>
      <c r="B89" s="96"/>
      <c r="C89" s="392" t="s">
        <v>316</v>
      </c>
      <c r="D89" s="138">
        <f>'Research - Pumps'!E16</f>
        <v>0.4</v>
      </c>
      <c r="E89" s="393">
        <f>'Research - Pumps'!G16/SUM('Research - Pumps'!$G$13:$G$18)</f>
        <v>5.835227887842373E-2</v>
      </c>
      <c r="F89" s="394"/>
      <c r="G89" s="140">
        <f>'Research - Pumps'!D139</f>
        <v>0.76661749999999995</v>
      </c>
      <c r="H89" s="141">
        <f>'Research - Pumps'!E139</f>
        <v>0.22102526250000001</v>
      </c>
      <c r="I89" s="143">
        <f>(($E$81*$E$82*$E$83*E89*$E$84)/G89)*(G89-H89)</f>
        <v>610.94339581859902</v>
      </c>
      <c r="J89" s="128"/>
      <c r="K89" s="128"/>
      <c r="L89" s="128"/>
      <c r="M89" s="128"/>
      <c r="N89" s="128"/>
      <c r="O89" s="128"/>
      <c r="P89" s="128"/>
      <c r="Q89" s="128"/>
      <c r="R89" s="128"/>
      <c r="S89" s="128"/>
      <c r="T89" s="128"/>
      <c r="U89" s="128"/>
      <c r="V89" s="128"/>
      <c r="W89" s="128"/>
      <c r="X89" s="128"/>
      <c r="Y89" s="128"/>
      <c r="Z89" s="128"/>
    </row>
    <row r="90" spans="1:26">
      <c r="A90" s="14"/>
      <c r="B90" s="96"/>
      <c r="C90" s="392"/>
      <c r="D90" s="138">
        <f>'Research - Pumps'!E17</f>
        <v>0.75</v>
      </c>
      <c r="E90" s="393">
        <f>'Research - Pumps'!G17/SUM('Research - Pumps'!$G$13:$G$18)</f>
        <v>0.45967305402186859</v>
      </c>
      <c r="F90" s="394"/>
      <c r="G90" s="140">
        <f>'Research - Pumps'!D140</f>
        <v>0.90883800000000003</v>
      </c>
      <c r="H90" s="141">
        <f>'Research - Pumps'!E140</f>
        <v>0.61720458750000007</v>
      </c>
      <c r="I90" s="143">
        <f t="shared" ref="I90:I91" si="2">(($E$81*$E$82*$E$83*E90*$E$84)/G90)*(G90-H90)</f>
        <v>2169.9690908447592</v>
      </c>
      <c r="J90" s="128"/>
      <c r="K90" s="128"/>
      <c r="L90" s="128"/>
      <c r="M90" s="128"/>
      <c r="N90" s="128"/>
      <c r="O90" s="128"/>
      <c r="P90" s="128"/>
      <c r="Q90" s="128"/>
      <c r="R90" s="128"/>
      <c r="S90" s="128"/>
      <c r="T90" s="128"/>
      <c r="U90" s="128"/>
      <c r="V90" s="128"/>
      <c r="W90" s="128"/>
      <c r="X90" s="128"/>
      <c r="Y90" s="128"/>
      <c r="Z90" s="128"/>
    </row>
    <row r="91" spans="1:26">
      <c r="A91" s="14"/>
      <c r="B91" s="96"/>
      <c r="C91" s="392"/>
      <c r="D91" s="138">
        <f>'Research - Pumps'!E18</f>
        <v>0.9</v>
      </c>
      <c r="E91" s="393">
        <f>'Research - Pumps'!G18/SUM('Research - Pumps'!$G$13:$G$18)</f>
        <v>8.6066904839233516E-2</v>
      </c>
      <c r="F91" s="394"/>
      <c r="G91" s="140">
        <f>'Research - Pumps'!D141</f>
        <v>0.96373568401826482</v>
      </c>
      <c r="H91" s="141">
        <f>'Research - Pumps'!E141</f>
        <v>0.85151742989868728</v>
      </c>
      <c r="I91" s="143">
        <f t="shared" si="2"/>
        <v>147.43325439297774</v>
      </c>
      <c r="J91" s="128"/>
      <c r="K91" s="128"/>
      <c r="L91" s="128"/>
      <c r="M91" s="128"/>
      <c r="N91" s="128"/>
      <c r="O91" s="128"/>
      <c r="P91" s="128"/>
      <c r="Q91" s="128"/>
      <c r="R91" s="128"/>
      <c r="S91" s="128"/>
      <c r="T91" s="128"/>
      <c r="U91" s="128"/>
      <c r="V91" s="128"/>
      <c r="W91" s="128"/>
      <c r="X91" s="128"/>
      <c r="Y91" s="128"/>
      <c r="Z91" s="128"/>
    </row>
    <row r="92" spans="1:26">
      <c r="A92" s="14"/>
      <c r="B92" s="96"/>
      <c r="C92" s="390" t="s">
        <v>179</v>
      </c>
      <c r="D92" s="390"/>
      <c r="E92" s="390"/>
      <c r="F92" s="390"/>
      <c r="G92" s="390"/>
      <c r="H92" s="390"/>
      <c r="I92" s="316">
        <f>SUM(I89:I91)</f>
        <v>2928.345741056336</v>
      </c>
      <c r="J92" s="139" t="s">
        <v>74</v>
      </c>
      <c r="K92" s="128"/>
      <c r="L92" s="128"/>
      <c r="M92" s="128"/>
      <c r="N92" s="128"/>
      <c r="O92" s="128"/>
      <c r="P92" s="128"/>
      <c r="Q92" s="128"/>
      <c r="R92" s="128"/>
      <c r="S92" s="128"/>
      <c r="T92" s="128"/>
      <c r="U92" s="128"/>
      <c r="V92" s="128"/>
      <c r="W92" s="128"/>
      <c r="X92" s="128"/>
      <c r="Y92" s="128"/>
      <c r="Z92" s="128"/>
    </row>
    <row r="93" spans="1:26">
      <c r="A93" s="14"/>
      <c r="B93" s="96"/>
      <c r="C93" s="128"/>
      <c r="D93" s="128"/>
      <c r="E93" s="128"/>
      <c r="F93" s="128"/>
      <c r="G93" s="128"/>
      <c r="H93" s="128"/>
      <c r="I93" s="142"/>
      <c r="J93" s="128"/>
      <c r="K93" s="128"/>
      <c r="L93" s="128"/>
      <c r="M93" s="128"/>
      <c r="N93" s="128"/>
      <c r="O93" s="128"/>
      <c r="P93" s="128"/>
      <c r="Q93" s="128"/>
      <c r="R93" s="128"/>
      <c r="S93" s="128"/>
      <c r="T93" s="128"/>
      <c r="U93" s="128"/>
      <c r="V93" s="128"/>
      <c r="W93" s="128"/>
      <c r="X93" s="128"/>
      <c r="Y93" s="128"/>
      <c r="Z93" s="128"/>
    </row>
    <row r="94" spans="1:26">
      <c r="A94" s="14"/>
      <c r="B94" s="96"/>
      <c r="C94" s="319" t="s">
        <v>306</v>
      </c>
      <c r="D94" s="319" t="s">
        <v>13</v>
      </c>
      <c r="E94" s="319" t="s">
        <v>87</v>
      </c>
      <c r="F94" s="128"/>
      <c r="G94" s="128"/>
      <c r="H94" s="128"/>
      <c r="I94" s="128"/>
      <c r="J94" s="128"/>
      <c r="K94" s="128"/>
      <c r="L94" s="128"/>
      <c r="M94" s="128"/>
      <c r="N94" s="128"/>
      <c r="O94" s="128"/>
      <c r="P94" s="128"/>
      <c r="Q94" s="128"/>
      <c r="R94" s="128"/>
      <c r="S94" s="128"/>
      <c r="T94" s="128"/>
      <c r="U94" s="128"/>
      <c r="V94" s="128"/>
      <c r="W94" s="128"/>
      <c r="X94" s="128"/>
      <c r="Y94" s="128"/>
      <c r="Z94" s="128"/>
    </row>
    <row r="95" spans="1:26">
      <c r="A95" s="14"/>
      <c r="B95" s="96"/>
      <c r="C95" s="208" t="s">
        <v>307</v>
      </c>
      <c r="D95" s="143">
        <f>I92</f>
        <v>2928.345741056336</v>
      </c>
      <c r="E95" s="317" t="s">
        <v>74</v>
      </c>
      <c r="F95" s="128"/>
      <c r="G95" s="128"/>
      <c r="H95" s="128"/>
      <c r="I95" s="128"/>
      <c r="J95" s="128"/>
      <c r="K95" s="128"/>
      <c r="L95" s="128"/>
      <c r="M95" s="128"/>
      <c r="N95" s="128"/>
      <c r="O95" s="128"/>
      <c r="P95" s="128"/>
      <c r="Q95" s="128"/>
      <c r="R95" s="128"/>
      <c r="S95" s="128"/>
      <c r="T95" s="128"/>
      <c r="U95" s="128"/>
      <c r="V95" s="128"/>
      <c r="W95" s="128"/>
      <c r="X95" s="128"/>
      <c r="Y95" s="128"/>
      <c r="Z95" s="128"/>
    </row>
    <row r="96" spans="1:26">
      <c r="A96" s="14"/>
      <c r="B96" s="96"/>
      <c r="C96" s="208" t="s">
        <v>308</v>
      </c>
      <c r="D96" s="318">
        <f>D95*1000000*('Calc - Piping '!$D$11)</f>
        <v>247445215.1192604</v>
      </c>
      <c r="E96" s="115" t="s">
        <v>205</v>
      </c>
      <c r="F96" s="128"/>
      <c r="G96" s="128"/>
      <c r="H96" s="128"/>
      <c r="I96" s="128"/>
      <c r="J96" s="128"/>
      <c r="K96" s="128"/>
      <c r="L96" s="128"/>
      <c r="M96" s="128"/>
      <c r="N96" s="128"/>
      <c r="O96" s="128"/>
      <c r="P96" s="128"/>
      <c r="Q96" s="128"/>
      <c r="R96" s="128"/>
      <c r="S96" s="128"/>
      <c r="T96" s="128"/>
      <c r="U96" s="128"/>
      <c r="V96" s="128"/>
      <c r="W96" s="128"/>
      <c r="X96" s="128"/>
      <c r="Y96" s="128"/>
      <c r="Z96" s="128"/>
    </row>
    <row r="97" spans="1:26">
      <c r="A97" s="14"/>
      <c r="B97" s="96"/>
      <c r="C97" s="208" t="s">
        <v>67</v>
      </c>
      <c r="D97" s="143">
        <f>D95*1000000*'Calc - Piping '!$D$13</f>
        <v>1142054.8390119709</v>
      </c>
      <c r="E97" s="115" t="s">
        <v>881</v>
      </c>
      <c r="F97" s="128"/>
      <c r="G97" s="128"/>
      <c r="H97" s="128"/>
      <c r="I97" s="128"/>
      <c r="J97" s="128"/>
      <c r="K97" s="128"/>
      <c r="L97" s="128"/>
      <c r="M97" s="128"/>
      <c r="N97" s="128"/>
      <c r="O97" s="128"/>
      <c r="P97" s="128"/>
      <c r="Q97" s="128"/>
      <c r="R97" s="128"/>
      <c r="S97" s="128"/>
      <c r="T97" s="128"/>
      <c r="U97" s="128"/>
      <c r="V97" s="128"/>
      <c r="W97" s="128"/>
      <c r="X97" s="128"/>
      <c r="Y97" s="128"/>
      <c r="Z97" s="128"/>
    </row>
    <row r="98" spans="1:26">
      <c r="A98" s="14"/>
      <c r="B98" s="96"/>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c r="A99" s="14"/>
      <c r="B99" s="96"/>
      <c r="C99" s="132" t="s">
        <v>310</v>
      </c>
      <c r="D99" s="133"/>
      <c r="E99" s="133"/>
      <c r="F99" s="133"/>
      <c r="G99" s="133"/>
      <c r="H99" s="133"/>
      <c r="I99" s="133"/>
      <c r="J99" s="133"/>
      <c r="K99" s="133"/>
      <c r="L99" s="133"/>
      <c r="M99" s="128"/>
      <c r="N99" s="128"/>
      <c r="O99" s="128"/>
      <c r="P99" s="128"/>
      <c r="Q99" s="128"/>
      <c r="R99" s="128"/>
      <c r="S99" s="128"/>
      <c r="T99" s="128"/>
      <c r="U99" s="128"/>
      <c r="V99" s="128"/>
      <c r="W99" s="128"/>
      <c r="X99" s="128"/>
      <c r="Y99" s="128"/>
      <c r="Z99" s="128"/>
    </row>
    <row r="100" spans="1:26">
      <c r="A100" s="14"/>
      <c r="B100" s="96"/>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6.05" customHeight="1">
      <c r="A101" s="14"/>
      <c r="B101" s="96"/>
      <c r="C101" s="390" t="s">
        <v>311</v>
      </c>
      <c r="D101" s="390"/>
      <c r="E101" s="134">
        <f>'Calc - Pump Energy Consumption'!D8</f>
        <v>35348.899491515862</v>
      </c>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c r="A102" s="14"/>
      <c r="B102" s="96"/>
      <c r="C102" s="390" t="s">
        <v>300</v>
      </c>
      <c r="D102" s="390"/>
      <c r="E102" s="116">
        <f>'Research - Pumps'!F46</f>
        <v>0.5</v>
      </c>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c r="A103" s="14"/>
      <c r="B103" s="96"/>
      <c r="C103" s="390" t="s">
        <v>302</v>
      </c>
      <c r="D103" s="390"/>
      <c r="E103" s="116">
        <f>'Research - Pumps'!F56</f>
        <v>0.9</v>
      </c>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c r="A104" s="14"/>
      <c r="B104" s="96"/>
      <c r="C104" s="314"/>
      <c r="D104" s="320" t="s">
        <v>882</v>
      </c>
      <c r="E104" s="116">
        <f>'Research - Pumps'!D83</f>
        <v>0.94944444444444442</v>
      </c>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c r="A105" s="14"/>
      <c r="B105" s="96"/>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c r="A106" s="14"/>
      <c r="B106" s="96"/>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6.05" customHeight="1">
      <c r="A107" s="14"/>
      <c r="B107" s="96"/>
      <c r="C107" s="395" t="s">
        <v>303</v>
      </c>
      <c r="D107" s="391" t="s">
        <v>294</v>
      </c>
      <c r="E107" s="391" t="s">
        <v>317</v>
      </c>
      <c r="F107" s="391"/>
      <c r="G107" s="391" t="s">
        <v>314</v>
      </c>
      <c r="H107" s="391" t="s">
        <v>315</v>
      </c>
      <c r="I107" s="391" t="s">
        <v>305</v>
      </c>
      <c r="J107" s="128"/>
      <c r="K107" s="128"/>
      <c r="L107" s="128"/>
      <c r="M107" s="128"/>
      <c r="N107" s="128"/>
      <c r="O107" s="128"/>
      <c r="P107" s="128"/>
      <c r="Q107" s="128"/>
      <c r="R107" s="128"/>
      <c r="S107" s="128"/>
      <c r="T107" s="128"/>
      <c r="U107" s="128"/>
      <c r="V107" s="128"/>
      <c r="W107" s="128"/>
      <c r="X107" s="128"/>
      <c r="Y107" s="128"/>
      <c r="Z107" s="128"/>
    </row>
    <row r="108" spans="1:26" ht="16.05" customHeight="1">
      <c r="A108" s="14"/>
      <c r="B108" s="96"/>
      <c r="C108" s="395"/>
      <c r="D108" s="391"/>
      <c r="E108" s="391"/>
      <c r="F108" s="391"/>
      <c r="G108" s="391"/>
      <c r="H108" s="391"/>
      <c r="I108" s="391"/>
      <c r="J108" s="128"/>
      <c r="K108" s="128"/>
      <c r="L108" s="128"/>
      <c r="M108" s="128"/>
      <c r="N108" s="128"/>
      <c r="O108" s="128"/>
      <c r="P108" s="128"/>
      <c r="Q108" s="128"/>
      <c r="R108" s="128"/>
      <c r="S108" s="128"/>
      <c r="T108" s="128"/>
      <c r="U108" s="128"/>
      <c r="V108" s="128"/>
      <c r="W108" s="128"/>
      <c r="X108" s="128"/>
      <c r="Y108" s="128"/>
      <c r="Z108" s="128"/>
    </row>
    <row r="109" spans="1:26">
      <c r="A109" s="14"/>
      <c r="B109" s="96"/>
      <c r="C109" s="392" t="s">
        <v>316</v>
      </c>
      <c r="D109" s="138">
        <f>'Research - Pumps'!E16</f>
        <v>0.4</v>
      </c>
      <c r="E109" s="393">
        <f>'Research - Pumps'!H16/SUM('Research - Pumps'!$H$13:$H$18)</f>
        <v>6.5000000000000016E-2</v>
      </c>
      <c r="F109" s="394"/>
      <c r="G109" s="140">
        <f>'Research - Pumps'!D139</f>
        <v>0.76661749999999995</v>
      </c>
      <c r="H109" s="140">
        <f>'Research - Pumps'!E139</f>
        <v>0.22102526250000001</v>
      </c>
      <c r="I109" s="211">
        <f>(($E$101*$E$102*$E$103*E109*$E$104)/G109)*(G109-H109)</f>
        <v>698.65179530442981</v>
      </c>
      <c r="J109" s="128"/>
      <c r="K109" s="128"/>
      <c r="L109" s="128"/>
      <c r="M109" s="128"/>
      <c r="N109" s="128"/>
      <c r="O109" s="128"/>
      <c r="P109" s="128"/>
      <c r="Q109" s="128"/>
      <c r="R109" s="128"/>
      <c r="S109" s="128"/>
      <c r="T109" s="128"/>
      <c r="U109" s="128"/>
      <c r="V109" s="128"/>
      <c r="W109" s="128"/>
      <c r="X109" s="128"/>
      <c r="Y109" s="128"/>
      <c r="Z109" s="128"/>
    </row>
    <row r="110" spans="1:26">
      <c r="A110" s="14"/>
      <c r="B110" s="96"/>
      <c r="C110" s="392"/>
      <c r="D110" s="138">
        <f>'Research - Pumps'!E17</f>
        <v>0.75</v>
      </c>
      <c r="E110" s="393">
        <f>'Research - Pumps'!H17/SUM('Research - Pumps'!$H$13:$H$18)</f>
        <v>0.33500000000000008</v>
      </c>
      <c r="F110" s="394"/>
      <c r="G110" s="140">
        <f>'Research - Pumps'!D140</f>
        <v>0.90883800000000003</v>
      </c>
      <c r="H110" s="140">
        <f>'Research - Pumps'!E140</f>
        <v>0.61720458750000007</v>
      </c>
      <c r="I110" s="211">
        <f t="shared" ref="I110:I111" si="3">(($E$101*$E$102*$E$103*E110*$E$104)/G110)*(G110-H110)</f>
        <v>1623.5048052466836</v>
      </c>
      <c r="J110" s="128"/>
      <c r="K110" s="128"/>
      <c r="L110" s="128"/>
      <c r="M110" s="128"/>
      <c r="N110" s="128"/>
      <c r="O110" s="128"/>
      <c r="P110" s="128"/>
      <c r="Q110" s="128"/>
      <c r="R110" s="128"/>
      <c r="S110" s="128"/>
      <c r="T110" s="128"/>
      <c r="U110" s="128"/>
      <c r="V110" s="128"/>
      <c r="W110" s="128"/>
      <c r="X110" s="128"/>
      <c r="Y110" s="128"/>
      <c r="Z110" s="128"/>
    </row>
    <row r="111" spans="1:26">
      <c r="A111" s="14"/>
      <c r="B111" s="96"/>
      <c r="C111" s="392"/>
      <c r="D111" s="138">
        <f>'Research - Pumps'!E18</f>
        <v>0.9</v>
      </c>
      <c r="E111" s="393">
        <f>'Research - Pumps'!H18/SUM('Research - Pumps'!$H$13:$H$18)</f>
        <v>0.10000000000000002</v>
      </c>
      <c r="F111" s="394"/>
      <c r="G111" s="140">
        <f>'Research - Pumps'!D141</f>
        <v>0.96373568401826482</v>
      </c>
      <c r="H111" s="140">
        <f>'Research - Pumps'!E141</f>
        <v>0.85151742989868728</v>
      </c>
      <c r="I111" s="211">
        <f t="shared" si="3"/>
        <v>175.85856979957384</v>
      </c>
      <c r="J111" s="128"/>
      <c r="K111" s="128"/>
      <c r="L111" s="128"/>
      <c r="M111" s="128"/>
      <c r="N111" s="128"/>
      <c r="O111" s="128"/>
      <c r="P111" s="128"/>
      <c r="Q111" s="128"/>
      <c r="R111" s="128"/>
      <c r="S111" s="128"/>
      <c r="T111" s="128"/>
      <c r="U111" s="128"/>
      <c r="V111" s="128"/>
      <c r="W111" s="128"/>
      <c r="X111" s="128"/>
      <c r="Y111" s="128"/>
      <c r="Z111" s="128"/>
    </row>
    <row r="112" spans="1:26">
      <c r="A112" s="14"/>
      <c r="B112" s="96"/>
      <c r="C112" s="390" t="s">
        <v>179</v>
      </c>
      <c r="D112" s="390"/>
      <c r="E112" s="390"/>
      <c r="F112" s="390"/>
      <c r="G112" s="390"/>
      <c r="H112" s="390"/>
      <c r="I112" s="316">
        <f>SUM(I109:I111)</f>
        <v>2498.0151703506872</v>
      </c>
      <c r="J112" s="139" t="s">
        <v>74</v>
      </c>
      <c r="K112" s="128"/>
      <c r="L112" s="128"/>
      <c r="M112" s="128"/>
      <c r="N112" s="128"/>
      <c r="O112" s="128"/>
      <c r="P112" s="128"/>
      <c r="Q112" s="128"/>
      <c r="R112" s="128"/>
      <c r="S112" s="128"/>
      <c r="T112" s="128"/>
      <c r="U112" s="128"/>
      <c r="V112" s="128"/>
      <c r="W112" s="128"/>
      <c r="X112" s="128"/>
      <c r="Y112" s="128"/>
      <c r="Z112" s="128"/>
    </row>
    <row r="113" spans="1:26">
      <c r="A113" s="14"/>
      <c r="B113" s="96"/>
      <c r="C113" s="128"/>
      <c r="D113" s="128"/>
      <c r="E113" s="128"/>
      <c r="F113" s="128"/>
      <c r="G113" s="128"/>
      <c r="H113" s="128"/>
      <c r="I113" s="142"/>
      <c r="J113" s="128"/>
      <c r="K113" s="128"/>
      <c r="L113" s="128"/>
      <c r="M113" s="128"/>
      <c r="N113" s="128"/>
      <c r="O113" s="128"/>
      <c r="P113" s="128"/>
      <c r="Q113" s="128"/>
      <c r="R113" s="128"/>
      <c r="S113" s="128"/>
      <c r="T113" s="128"/>
      <c r="U113" s="128"/>
      <c r="V113" s="128"/>
      <c r="W113" s="128"/>
      <c r="X113" s="128"/>
      <c r="Y113" s="128"/>
      <c r="Z113" s="128"/>
    </row>
    <row r="114" spans="1:26">
      <c r="A114" s="14"/>
      <c r="B114" s="96"/>
      <c r="C114" s="319" t="s">
        <v>306</v>
      </c>
      <c r="D114" s="319" t="s">
        <v>13</v>
      </c>
      <c r="E114" s="319" t="s">
        <v>87</v>
      </c>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c r="A115" s="14"/>
      <c r="B115" s="96"/>
      <c r="C115" s="208" t="s">
        <v>307</v>
      </c>
      <c r="D115" s="143">
        <f>I112</f>
        <v>2498.0151703506872</v>
      </c>
      <c r="E115" s="317" t="s">
        <v>74</v>
      </c>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c r="A116" s="14"/>
      <c r="B116" s="96"/>
      <c r="C116" s="208" t="s">
        <v>308</v>
      </c>
      <c r="D116" s="318">
        <f>D115*1000000*('Calc - Piping '!$D$11)</f>
        <v>211082281.89463305</v>
      </c>
      <c r="E116" s="115" t="s">
        <v>205</v>
      </c>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c r="A117" s="14"/>
      <c r="B117" s="96"/>
      <c r="C117" s="208" t="s">
        <v>67</v>
      </c>
      <c r="D117" s="143">
        <f>D115*1000000*'Calc - Piping '!$D$13</f>
        <v>974225.9164367679</v>
      </c>
      <c r="E117" s="115" t="s">
        <v>881</v>
      </c>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c r="A118" s="14"/>
      <c r="B118" s="96"/>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c r="A119" s="14"/>
      <c r="B119" s="96"/>
      <c r="C119" s="126" t="s">
        <v>318</v>
      </c>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c r="A120" s="14"/>
      <c r="B120" s="96"/>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c r="A121" s="14"/>
      <c r="B121" s="96"/>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c r="A122" s="14"/>
      <c r="B122" s="96"/>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c r="A123" s="14"/>
      <c r="B123" s="96"/>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c r="A124" s="14"/>
      <c r="B124" s="96"/>
      <c r="C124" s="128" t="s">
        <v>286</v>
      </c>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c r="A125" s="14"/>
      <c r="B125" s="96"/>
      <c r="C125" s="129" t="s">
        <v>287</v>
      </c>
      <c r="D125" s="130" t="s">
        <v>288</v>
      </c>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c r="A126" s="14"/>
      <c r="B126" s="96"/>
      <c r="C126" s="210" t="s">
        <v>505</v>
      </c>
      <c r="D126" s="130" t="s">
        <v>512</v>
      </c>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c r="A127" s="14"/>
      <c r="B127" s="96"/>
      <c r="C127" s="209" t="s">
        <v>506</v>
      </c>
      <c r="D127" s="130" t="s">
        <v>510</v>
      </c>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c r="A128" s="14"/>
      <c r="B128" s="96"/>
      <c r="C128" s="210" t="s">
        <v>507</v>
      </c>
      <c r="D128" s="130" t="s">
        <v>511</v>
      </c>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c r="A129" s="14"/>
      <c r="B129" s="96"/>
      <c r="C129" s="209" t="s">
        <v>508</v>
      </c>
      <c r="D129" s="130" t="s">
        <v>509</v>
      </c>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c r="A130" s="14"/>
      <c r="B130" s="96"/>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c r="A131" s="14"/>
      <c r="B131" s="96"/>
      <c r="C131" s="353" t="s">
        <v>884</v>
      </c>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c r="A132" s="14"/>
      <c r="B132" s="96"/>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c r="A133" s="14"/>
      <c r="B133" s="96"/>
      <c r="C133" s="132" t="s">
        <v>72</v>
      </c>
      <c r="D133" s="133"/>
      <c r="E133" s="133"/>
      <c r="F133" s="133"/>
      <c r="G133" s="133"/>
      <c r="H133" s="133"/>
      <c r="I133" s="133"/>
      <c r="J133" s="133"/>
      <c r="K133" s="133"/>
      <c r="L133" s="133"/>
      <c r="M133" s="128"/>
      <c r="N133" s="128"/>
      <c r="O133" s="128"/>
      <c r="P133" s="128"/>
      <c r="Q133" s="128"/>
      <c r="R133" s="128"/>
      <c r="S133" s="128"/>
      <c r="T133" s="128"/>
      <c r="U133" s="128"/>
      <c r="V133" s="128"/>
      <c r="W133" s="128"/>
      <c r="X133" s="128"/>
      <c r="Y133" s="128"/>
      <c r="Z133" s="128"/>
    </row>
    <row r="134" spans="1:26">
      <c r="A134" s="14"/>
      <c r="B134" s="96"/>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6.05" customHeight="1">
      <c r="A135" s="14"/>
      <c r="B135" s="96"/>
      <c r="C135" s="390" t="s">
        <v>299</v>
      </c>
      <c r="D135" s="390"/>
      <c r="E135" s="134">
        <f>'Calc - Pump Energy Consumption'!D7</f>
        <v>21250.341606104652</v>
      </c>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c r="A136" s="14"/>
      <c r="B136" s="96"/>
      <c r="C136" s="390" t="s">
        <v>501</v>
      </c>
      <c r="D136" s="390"/>
      <c r="E136" s="116">
        <f>'Research - Pumps'!E75</f>
        <v>0.26754606064950892</v>
      </c>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c r="A137" s="14"/>
      <c r="B137" s="96"/>
      <c r="C137" s="390" t="s">
        <v>502</v>
      </c>
      <c r="D137" s="390"/>
      <c r="E137" s="116">
        <f>'Research - Pumps'!E76</f>
        <v>0.73245393935049108</v>
      </c>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c r="A138" s="14"/>
      <c r="B138" s="96"/>
      <c r="C138" s="390" t="s">
        <v>503</v>
      </c>
      <c r="D138" s="390"/>
      <c r="E138" s="116">
        <f>'Research - Pumps'!D66</f>
        <v>0.04</v>
      </c>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c r="A139" s="14"/>
      <c r="B139" s="96"/>
      <c r="C139" s="390" t="s">
        <v>504</v>
      </c>
      <c r="D139" s="390"/>
      <c r="E139" s="268">
        <f>'Research - Pumps'!D67</f>
        <v>5.0000000000000001E-3</v>
      </c>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c r="A140" s="14"/>
      <c r="B140" s="96"/>
      <c r="C140" s="390" t="s">
        <v>319</v>
      </c>
      <c r="D140" s="390"/>
      <c r="E140" s="143">
        <f>(E135*E136*E138)+(E135*E137*E139)</f>
        <v>305.24228947646128</v>
      </c>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c r="A141" s="14"/>
      <c r="B141" s="96"/>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c r="A142" s="14"/>
      <c r="B142" s="96"/>
      <c r="C142" s="319" t="s">
        <v>306</v>
      </c>
      <c r="D142" s="319" t="s">
        <v>13</v>
      </c>
      <c r="E142" s="319" t="s">
        <v>87</v>
      </c>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c r="A143" s="14"/>
      <c r="B143" s="96"/>
      <c r="C143" s="208" t="s">
        <v>307</v>
      </c>
      <c r="D143" s="143">
        <f>E140</f>
        <v>305.24228947646128</v>
      </c>
      <c r="E143" s="317" t="s">
        <v>74</v>
      </c>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c r="A144" s="14"/>
      <c r="B144" s="96"/>
      <c r="C144" s="208" t="s">
        <v>308</v>
      </c>
      <c r="D144" s="318">
        <f>D143*1000000*('Calc - Piping '!$D$11)</f>
        <v>25792973.460760981</v>
      </c>
      <c r="E144" s="115" t="s">
        <v>205</v>
      </c>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c r="A145" s="14"/>
      <c r="B145" s="96"/>
      <c r="C145" s="208" t="s">
        <v>67</v>
      </c>
      <c r="D145" s="143">
        <f>D143*1000000*'Calc - Piping '!$D$13</f>
        <v>119044.4928958199</v>
      </c>
      <c r="E145" s="115" t="s">
        <v>881</v>
      </c>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c r="A146" s="14"/>
      <c r="B146" s="96"/>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c r="A147" s="14"/>
      <c r="B147" s="96"/>
      <c r="C147" s="132" t="s">
        <v>310</v>
      </c>
      <c r="D147" s="133"/>
      <c r="E147" s="133"/>
      <c r="F147" s="133"/>
      <c r="G147" s="133"/>
      <c r="H147" s="133"/>
      <c r="I147" s="133"/>
      <c r="J147" s="133"/>
      <c r="K147" s="133"/>
      <c r="L147" s="133"/>
      <c r="M147" s="128"/>
      <c r="N147" s="128"/>
      <c r="O147" s="128"/>
      <c r="P147" s="128"/>
      <c r="Q147" s="128"/>
      <c r="R147" s="128"/>
      <c r="S147" s="128"/>
      <c r="T147" s="128"/>
      <c r="U147" s="128"/>
      <c r="V147" s="128"/>
      <c r="W147" s="128"/>
      <c r="X147" s="128"/>
      <c r="Y147" s="128"/>
      <c r="Z147" s="128"/>
    </row>
    <row r="148" spans="1:26">
      <c r="A148" s="14"/>
      <c r="B148" s="96"/>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6.05" customHeight="1">
      <c r="A149" s="14"/>
      <c r="B149" s="96"/>
      <c r="C149" s="390" t="s">
        <v>311</v>
      </c>
      <c r="D149" s="390"/>
      <c r="E149" s="134">
        <f>'Calc - Pump Energy Consumption'!D8</f>
        <v>35348.899491515862</v>
      </c>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c r="A150" s="14"/>
      <c r="B150" s="96"/>
      <c r="C150" s="390" t="s">
        <v>501</v>
      </c>
      <c r="D150" s="390"/>
      <c r="E150" s="116">
        <f>'Research - Pumps'!F75</f>
        <v>0.26754606064950892</v>
      </c>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c r="A151" s="14"/>
      <c r="B151" s="96"/>
      <c r="C151" s="390" t="s">
        <v>502</v>
      </c>
      <c r="D151" s="390"/>
      <c r="E151" s="116">
        <f>'Research - Pumps'!F76</f>
        <v>0.73245393935049108</v>
      </c>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c r="A152" s="14"/>
      <c r="B152" s="96"/>
      <c r="C152" s="390" t="s">
        <v>503</v>
      </c>
      <c r="D152" s="390"/>
      <c r="E152" s="116">
        <f>'Research - Pumps'!D66</f>
        <v>0.04</v>
      </c>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6.5" customHeight="1">
      <c r="A153" s="14"/>
      <c r="B153" s="96"/>
      <c r="C153" s="390" t="s">
        <v>504</v>
      </c>
      <c r="D153" s="390"/>
      <c r="E153" s="268">
        <f>'Research - Pumps'!D67</f>
        <v>5.0000000000000001E-3</v>
      </c>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c r="A154" s="14"/>
      <c r="B154" s="96"/>
      <c r="C154" s="390" t="s">
        <v>320</v>
      </c>
      <c r="D154" s="390"/>
      <c r="E154" s="143">
        <f>(E149*E150*E152)+(E149*E151*E153)</f>
        <v>507.75555571134674</v>
      </c>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c r="A155" s="14"/>
      <c r="B155" s="96"/>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c r="A156" s="14"/>
      <c r="B156" s="96"/>
      <c r="C156" s="319" t="s">
        <v>306</v>
      </c>
      <c r="D156" s="319" t="s">
        <v>13</v>
      </c>
      <c r="E156" s="319" t="s">
        <v>87</v>
      </c>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c r="A157" s="14"/>
      <c r="B157" s="96"/>
      <c r="C157" s="208" t="s">
        <v>307</v>
      </c>
      <c r="D157" s="135">
        <f>E154</f>
        <v>507.75555571134674</v>
      </c>
      <c r="E157" s="136" t="s">
        <v>74</v>
      </c>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c r="A158" s="14"/>
      <c r="B158" s="96"/>
      <c r="C158" s="208" t="s">
        <v>308</v>
      </c>
      <c r="D158" s="137">
        <f>D157*1000000*('Calc - Piping '!$D$11)</f>
        <v>42905344.457608804</v>
      </c>
      <c r="E158" s="138" t="s">
        <v>205</v>
      </c>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c r="A159" s="14"/>
      <c r="B159" s="96"/>
      <c r="C159" s="208" t="s">
        <v>67</v>
      </c>
      <c r="D159" s="135">
        <f>D157*1000000*'Calc - Piping '!$D$13</f>
        <v>198024.66672742524</v>
      </c>
      <c r="E159" s="138" t="s">
        <v>309</v>
      </c>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c r="A160" s="14"/>
      <c r="B160" s="96"/>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c r="A161" s="14"/>
      <c r="B161" s="96"/>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c r="A162" s="14"/>
      <c r="B162" s="96"/>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c r="A163" s="14"/>
      <c r="B163" s="96"/>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c r="A164" s="14"/>
      <c r="B164" s="96"/>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c r="A165" s="14"/>
      <c r="B165" s="96"/>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c r="A166" s="14"/>
      <c r="B166" s="96"/>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c r="A167" s="14"/>
      <c r="B167" s="96"/>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c r="A168" s="14"/>
      <c r="B168" s="96"/>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c r="A169" s="14"/>
      <c r="B169" s="96"/>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c r="A170" s="14"/>
      <c r="B170" s="96"/>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c r="A171" s="14"/>
      <c r="B171" s="96"/>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c r="A172" s="14"/>
      <c r="B172" s="96"/>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c r="A173" s="14"/>
      <c r="B173" s="96"/>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c r="A174" s="14"/>
      <c r="B174" s="96"/>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c r="A175" s="14"/>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c r="A176" s="14"/>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c r="A177" s="14"/>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c r="A178" s="14"/>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c r="A179" s="14"/>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c r="A180" s="14"/>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c r="A181" s="14"/>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c r="A182" s="14"/>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c r="A183" s="14"/>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c r="A184" s="14"/>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c r="A185" s="14"/>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c r="A186" s="14"/>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c r="A187" s="14"/>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c r="A188" s="14"/>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c r="A189" s="14"/>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c r="A190" s="14"/>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c r="A191" s="14"/>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c r="A192" s="14"/>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c r="A193" s="14"/>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c r="A194" s="14"/>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c r="A195" s="14"/>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c r="A196" s="14"/>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c r="A197" s="14"/>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c r="A198" s="14"/>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c r="A199" s="14"/>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c r="A200" s="14"/>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c r="A201" s="14"/>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c r="A202" s="14"/>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c r="A203" s="14"/>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c r="A204" s="14"/>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c r="A205" s="14"/>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c r="A206" s="14"/>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c r="A207" s="14"/>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c r="A208" s="14"/>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c r="A209" s="14"/>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c r="A210" s="14"/>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c r="A211" s="14"/>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c r="A212" s="14"/>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c r="A213" s="14"/>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c r="A214" s="14"/>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c r="A215" s="14"/>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c r="A216" s="14"/>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sheetData>
  <mergeCells count="67">
    <mergeCell ref="G30:G31"/>
    <mergeCell ref="C3:J3"/>
    <mergeCell ref="C7:J7"/>
    <mergeCell ref="D18:J18"/>
    <mergeCell ref="C21:J21"/>
    <mergeCell ref="C25:D25"/>
    <mergeCell ref="C26:D26"/>
    <mergeCell ref="C30:C31"/>
    <mergeCell ref="D30:D31"/>
    <mergeCell ref="E30:F31"/>
    <mergeCell ref="C44:D44"/>
    <mergeCell ref="C45:D45"/>
    <mergeCell ref="C49:C50"/>
    <mergeCell ref="D49:D50"/>
    <mergeCell ref="E49:F50"/>
    <mergeCell ref="C32:C34"/>
    <mergeCell ref="E32:F32"/>
    <mergeCell ref="E33:F33"/>
    <mergeCell ref="E34:F34"/>
    <mergeCell ref="C35:F35"/>
    <mergeCell ref="G49:G50"/>
    <mergeCell ref="C54:F54"/>
    <mergeCell ref="C81:D81"/>
    <mergeCell ref="C82:D82"/>
    <mergeCell ref="C83:D83"/>
    <mergeCell ref="C51:C53"/>
    <mergeCell ref="E51:F51"/>
    <mergeCell ref="E52:F52"/>
    <mergeCell ref="E53:F53"/>
    <mergeCell ref="C76:J76"/>
    <mergeCell ref="I87:I88"/>
    <mergeCell ref="C89:C91"/>
    <mergeCell ref="E89:F89"/>
    <mergeCell ref="E90:F90"/>
    <mergeCell ref="E91:F91"/>
    <mergeCell ref="C87:C88"/>
    <mergeCell ref="D87:D88"/>
    <mergeCell ref="E87:F88"/>
    <mergeCell ref="G87:G88"/>
    <mergeCell ref="H87:H88"/>
    <mergeCell ref="C112:H112"/>
    <mergeCell ref="C92:H92"/>
    <mergeCell ref="C101:D101"/>
    <mergeCell ref="C102:D102"/>
    <mergeCell ref="C103:D103"/>
    <mergeCell ref="C107:C108"/>
    <mergeCell ref="D107:D108"/>
    <mergeCell ref="E107:F108"/>
    <mergeCell ref="G107:G108"/>
    <mergeCell ref="H107:H108"/>
    <mergeCell ref="I107:I108"/>
    <mergeCell ref="C109:C111"/>
    <mergeCell ref="E109:F109"/>
    <mergeCell ref="E110:F110"/>
    <mergeCell ref="E111:F111"/>
    <mergeCell ref="C154:D154"/>
    <mergeCell ref="C135:D135"/>
    <mergeCell ref="C136:D136"/>
    <mergeCell ref="C137:D137"/>
    <mergeCell ref="C138:D138"/>
    <mergeCell ref="C139:D139"/>
    <mergeCell ref="C140:D140"/>
    <mergeCell ref="C149:D149"/>
    <mergeCell ref="C150:D150"/>
    <mergeCell ref="C151:D151"/>
    <mergeCell ref="C152:D152"/>
    <mergeCell ref="C153:D15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911AA-A0C7-4910-AB65-6BAD2DB51310}">
  <sheetPr>
    <tabColor theme="3" tint="0.89999084444715716"/>
  </sheetPr>
  <dimension ref="A2:AB321"/>
  <sheetViews>
    <sheetView showGridLines="0" zoomScaleNormal="100" workbookViewId="0"/>
  </sheetViews>
  <sheetFormatPr defaultColWidth="8.77734375" defaultRowHeight="15"/>
  <cols>
    <col min="1" max="1" width="2.6640625" style="1" customWidth="1"/>
    <col min="2" max="2" width="4.6640625" style="34" customWidth="1"/>
    <col min="3" max="3" width="46.33203125" style="34" customWidth="1"/>
    <col min="4" max="4" width="23" style="34" customWidth="1"/>
    <col min="5" max="5" width="25.21875" style="34" customWidth="1"/>
    <col min="6" max="8" width="20.77734375" style="34" customWidth="1"/>
    <col min="9" max="9" width="8.77734375" style="34" customWidth="1"/>
    <col min="10" max="16384" width="8.77734375" style="34"/>
  </cols>
  <sheetData>
    <row r="2" spans="1:26" ht="20.399999999999999">
      <c r="C2" s="58" t="s">
        <v>138</v>
      </c>
    </row>
    <row r="3" spans="1:26">
      <c r="C3" s="399" t="s">
        <v>537</v>
      </c>
      <c r="D3" s="399"/>
      <c r="E3" s="399"/>
      <c r="F3" s="399"/>
      <c r="G3" s="399"/>
      <c r="H3" s="399"/>
      <c r="I3" s="399"/>
    </row>
    <row r="4" spans="1:26">
      <c r="C4" s="76"/>
      <c r="D4" s="76"/>
      <c r="E4" s="76"/>
      <c r="F4" s="76"/>
      <c r="G4" s="76"/>
      <c r="H4" s="76"/>
      <c r="I4" s="76"/>
    </row>
    <row r="5" spans="1:26">
      <c r="C5" s="67" t="s">
        <v>885</v>
      </c>
    </row>
    <row r="7" spans="1:26" s="153" customFormat="1" ht="16.8">
      <c r="A7" s="14"/>
      <c r="B7" s="96"/>
      <c r="C7" s="16" t="s">
        <v>528</v>
      </c>
      <c r="D7" s="14"/>
      <c r="E7" s="14"/>
      <c r="F7" s="14"/>
      <c r="G7" s="14"/>
      <c r="H7" s="14"/>
      <c r="I7" s="34"/>
      <c r="J7" s="96"/>
      <c r="K7" s="96"/>
      <c r="L7" s="96"/>
      <c r="M7" s="96"/>
      <c r="N7" s="96"/>
      <c r="O7" s="96"/>
      <c r="P7" s="96"/>
      <c r="Q7" s="96"/>
      <c r="R7" s="96"/>
      <c r="S7" s="96"/>
      <c r="T7" s="96"/>
      <c r="U7" s="96"/>
      <c r="V7" s="96"/>
      <c r="W7" s="96"/>
      <c r="X7" s="96"/>
      <c r="Y7" s="96"/>
      <c r="Z7" s="96"/>
    </row>
    <row r="8" spans="1:26" s="153" customFormat="1" ht="9.4499999999999993" customHeight="1">
      <c r="A8" s="14"/>
      <c r="B8" s="96"/>
      <c r="C8" s="96"/>
      <c r="D8" s="96"/>
      <c r="E8" s="96"/>
      <c r="F8" s="96"/>
      <c r="G8" s="96"/>
      <c r="H8" s="127"/>
      <c r="I8" s="127"/>
      <c r="J8" s="127"/>
      <c r="K8" s="127"/>
      <c r="L8" s="127"/>
      <c r="M8" s="127"/>
      <c r="N8" s="127"/>
      <c r="O8" s="127"/>
      <c r="P8" s="127"/>
      <c r="Q8" s="127"/>
      <c r="R8" s="127"/>
      <c r="S8" s="127"/>
      <c r="T8" s="127"/>
      <c r="U8" s="127"/>
      <c r="V8" s="127"/>
      <c r="W8" s="127"/>
      <c r="X8" s="127"/>
      <c r="Y8" s="127"/>
      <c r="Z8" s="127"/>
    </row>
    <row r="9" spans="1:26" s="153" customFormat="1" ht="9.4499999999999993" customHeight="1">
      <c r="A9" s="14"/>
      <c r="B9" s="96"/>
      <c r="C9" s="96"/>
      <c r="D9" s="96"/>
      <c r="E9" s="96"/>
      <c r="F9" s="96"/>
      <c r="G9" s="96"/>
      <c r="H9" s="127"/>
      <c r="I9" s="127"/>
      <c r="J9" s="127"/>
      <c r="K9" s="127"/>
      <c r="L9" s="127"/>
      <c r="M9" s="127"/>
      <c r="N9" s="127"/>
      <c r="O9" s="127"/>
      <c r="P9" s="127"/>
      <c r="Q9" s="127"/>
      <c r="R9" s="127"/>
      <c r="S9" s="127"/>
      <c r="T9" s="127"/>
      <c r="U9" s="127"/>
      <c r="V9" s="127"/>
      <c r="W9" s="127"/>
      <c r="X9" s="127"/>
      <c r="Y9" s="127"/>
      <c r="Z9" s="127"/>
    </row>
    <row r="10" spans="1:26" s="153" customFormat="1" ht="16.8">
      <c r="A10" s="14"/>
      <c r="B10" s="96"/>
      <c r="C10" s="324" t="s">
        <v>268</v>
      </c>
      <c r="D10" s="324" t="s">
        <v>13</v>
      </c>
      <c r="E10" s="324" t="s">
        <v>87</v>
      </c>
      <c r="F10" s="96"/>
      <c r="G10" s="96"/>
      <c r="H10" s="96"/>
      <c r="I10" s="96"/>
      <c r="J10" s="96"/>
      <c r="K10" s="96"/>
      <c r="L10" s="96"/>
      <c r="M10" s="96"/>
      <c r="N10" s="96"/>
      <c r="O10" s="96"/>
      <c r="P10" s="96"/>
      <c r="Q10" s="96"/>
      <c r="R10" s="96"/>
      <c r="S10" s="96"/>
      <c r="T10" s="96"/>
      <c r="U10" s="96"/>
      <c r="V10" s="96"/>
      <c r="W10" s="96"/>
      <c r="X10" s="96"/>
      <c r="Y10" s="96"/>
      <c r="Z10" s="96"/>
    </row>
    <row r="11" spans="1:26" s="153" customFormat="1" ht="16.8">
      <c r="A11" s="14"/>
      <c r="B11" s="96"/>
      <c r="C11" s="103" t="s">
        <v>731</v>
      </c>
      <c r="D11" s="212">
        <f>Stats!D10</f>
        <v>8.4500000000000006E-2</v>
      </c>
      <c r="E11" s="17" t="s">
        <v>530</v>
      </c>
      <c r="F11" s="62" t="s">
        <v>732</v>
      </c>
      <c r="G11" s="96"/>
      <c r="H11" s="96"/>
      <c r="I11" s="96"/>
      <c r="J11" s="96"/>
      <c r="K11" s="96"/>
      <c r="L11" s="96"/>
      <c r="M11" s="96"/>
      <c r="N11" s="96"/>
      <c r="O11" s="96"/>
      <c r="P11" s="96"/>
      <c r="Q11" s="96"/>
      <c r="R11" s="96"/>
      <c r="S11" s="96"/>
      <c r="T11" s="96"/>
      <c r="U11" s="96"/>
      <c r="V11" s="96"/>
      <c r="W11" s="96"/>
      <c r="X11" s="96"/>
      <c r="Y11" s="96"/>
      <c r="Z11" s="96"/>
    </row>
    <row r="12" spans="1:26" s="153" customFormat="1" ht="16.8">
      <c r="A12" s="14"/>
      <c r="B12" s="96"/>
      <c r="C12" s="103" t="s">
        <v>896</v>
      </c>
      <c r="D12" s="212">
        <f>Stats!D11</f>
        <v>9.8630136986301367E-3</v>
      </c>
      <c r="E12" s="17" t="s">
        <v>685</v>
      </c>
      <c r="F12" s="160" t="s">
        <v>737</v>
      </c>
      <c r="G12" s="96"/>
      <c r="H12" s="96"/>
      <c r="I12" s="96"/>
      <c r="J12" s="96"/>
      <c r="K12" s="96"/>
      <c r="L12" s="96"/>
      <c r="M12" s="96"/>
      <c r="N12" s="96"/>
      <c r="O12" s="96"/>
      <c r="P12" s="96"/>
      <c r="Q12" s="96"/>
      <c r="R12" s="96"/>
      <c r="S12" s="96"/>
      <c r="T12" s="96"/>
      <c r="U12" s="96"/>
      <c r="V12" s="96"/>
      <c r="W12" s="96"/>
      <c r="X12" s="96"/>
      <c r="Y12" s="96"/>
      <c r="Z12" s="96"/>
    </row>
    <row r="13" spans="1:26" s="153" customFormat="1" ht="16.8">
      <c r="A13" s="14"/>
      <c r="B13" s="96"/>
      <c r="C13" s="17" t="s">
        <v>730</v>
      </c>
      <c r="D13" s="212">
        <f>Stats!D12</f>
        <v>3.8999999999999999E-4</v>
      </c>
      <c r="E13" s="17" t="s">
        <v>529</v>
      </c>
      <c r="F13" s="62" t="s">
        <v>28</v>
      </c>
      <c r="G13" s="96"/>
      <c r="H13" s="96"/>
      <c r="I13" s="96"/>
      <c r="J13" s="96"/>
      <c r="K13" s="96"/>
      <c r="L13" s="96"/>
      <c r="M13" s="96"/>
      <c r="N13" s="96"/>
      <c r="O13" s="96"/>
      <c r="P13" s="96"/>
      <c r="Q13" s="96"/>
      <c r="R13" s="96"/>
      <c r="S13" s="96"/>
      <c r="T13" s="96"/>
      <c r="U13" s="96"/>
      <c r="V13" s="96"/>
      <c r="W13" s="96"/>
      <c r="X13" s="96"/>
      <c r="Y13" s="96"/>
      <c r="Z13" s="96"/>
    </row>
    <row r="14" spans="1:26" s="153" customFormat="1" ht="16.8">
      <c r="A14" s="14"/>
      <c r="B14" s="96"/>
      <c r="C14" s="96" t="s">
        <v>895</v>
      </c>
      <c r="D14" s="96"/>
      <c r="E14" s="96"/>
      <c r="F14" s="96"/>
      <c r="G14" s="96"/>
      <c r="H14" s="96"/>
      <c r="I14" s="96"/>
      <c r="J14" s="96"/>
      <c r="K14" s="96"/>
      <c r="L14" s="96"/>
      <c r="M14" s="96"/>
      <c r="N14" s="96"/>
      <c r="O14" s="96"/>
      <c r="P14" s="96"/>
      <c r="Q14" s="96"/>
      <c r="R14" s="96"/>
      <c r="S14" s="96"/>
      <c r="T14" s="96"/>
      <c r="U14" s="96"/>
      <c r="V14" s="96"/>
      <c r="W14" s="96"/>
      <c r="X14" s="96"/>
      <c r="Y14" s="96"/>
      <c r="Z14" s="96"/>
    </row>
    <row r="15" spans="1:26" s="153" customFormat="1" ht="16.8">
      <c r="A15" s="14"/>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spans="1:26" s="153" customFormat="1" ht="16.8">
      <c r="A16" s="14"/>
      <c r="B16" s="96"/>
      <c r="C16" s="360" t="s">
        <v>645</v>
      </c>
      <c r="D16" s="324" t="s">
        <v>13</v>
      </c>
      <c r="E16" s="324" t="s">
        <v>87</v>
      </c>
      <c r="F16" s="96"/>
      <c r="G16" s="96"/>
      <c r="H16" s="96"/>
      <c r="I16" s="96"/>
      <c r="J16" s="96"/>
      <c r="K16" s="96"/>
      <c r="L16" s="96"/>
      <c r="M16" s="96"/>
      <c r="N16" s="96"/>
      <c r="O16" s="96"/>
      <c r="P16" s="96"/>
      <c r="Q16" s="96"/>
      <c r="R16" s="96"/>
      <c r="S16" s="96"/>
      <c r="T16" s="96"/>
      <c r="U16" s="96"/>
      <c r="V16" s="96"/>
      <c r="W16" s="96"/>
      <c r="X16" s="96"/>
      <c r="Y16" s="96"/>
      <c r="Z16" s="96"/>
    </row>
    <row r="17" spans="3:10">
      <c r="C17" s="175" t="s">
        <v>162</v>
      </c>
      <c r="D17" s="66">
        <f>Stats!D30</f>
        <v>2.2000000000000002</v>
      </c>
      <c r="E17" s="42" t="s">
        <v>163</v>
      </c>
      <c r="F17" s="176" t="s">
        <v>394</v>
      </c>
      <c r="G17" s="68"/>
      <c r="H17" s="68"/>
    </row>
    <row r="18" spans="3:10">
      <c r="C18" s="9" t="s">
        <v>668</v>
      </c>
      <c r="D18" s="83">
        <f>Stats!D32</f>
        <v>12000</v>
      </c>
      <c r="E18" s="42" t="s">
        <v>195</v>
      </c>
      <c r="F18" s="176" t="s">
        <v>394</v>
      </c>
    </row>
    <row r="19" spans="3:10">
      <c r="C19" s="41" t="s">
        <v>244</v>
      </c>
      <c r="D19" s="72">
        <f>Stats!D34</f>
        <v>14235</v>
      </c>
      <c r="E19" s="70" t="s">
        <v>191</v>
      </c>
      <c r="F19" s="73" t="s">
        <v>192</v>
      </c>
      <c r="G19" s="74"/>
      <c r="H19" s="74"/>
    </row>
    <row r="20" spans="3:10">
      <c r="C20" s="42" t="s">
        <v>527</v>
      </c>
      <c r="D20" s="72">
        <f>'Research - Pipes'!I73</f>
        <v>1410</v>
      </c>
      <c r="E20" s="42" t="s">
        <v>525</v>
      </c>
      <c r="F20" s="68" t="s">
        <v>610</v>
      </c>
    </row>
    <row r="21" spans="3:10">
      <c r="C21" s="42" t="s">
        <v>611</v>
      </c>
      <c r="D21" s="266">
        <f>D20*D13</f>
        <v>0.54989999999999994</v>
      </c>
      <c r="E21" s="42" t="s">
        <v>531</v>
      </c>
      <c r="F21" s="68" t="s">
        <v>646</v>
      </c>
    </row>
    <row r="22" spans="3:10">
      <c r="C22" s="63"/>
      <c r="D22" s="63"/>
      <c r="E22" s="63"/>
      <c r="F22" s="63"/>
      <c r="G22" s="63"/>
      <c r="H22" s="63"/>
      <c r="I22" s="63"/>
      <c r="J22" s="63"/>
    </row>
    <row r="23" spans="3:10">
      <c r="C23" s="38" t="s">
        <v>427</v>
      </c>
    </row>
    <row r="24" spans="3:10">
      <c r="C24" s="361" t="s">
        <v>164</v>
      </c>
      <c r="D24" s="361" t="s">
        <v>165</v>
      </c>
      <c r="E24" s="361" t="s">
        <v>166</v>
      </c>
    </row>
    <row r="25" spans="3:10">
      <c r="C25" s="60" t="s">
        <v>142</v>
      </c>
      <c r="D25" s="354">
        <f>'Research - Pipes'!$D$100</f>
        <v>0.13</v>
      </c>
      <c r="E25" s="266">
        <f t="shared" ref="E25:E31" si="0">$D$17*D25</f>
        <v>0.28600000000000003</v>
      </c>
    </row>
    <row r="26" spans="3:10">
      <c r="C26" s="9" t="s">
        <v>143</v>
      </c>
      <c r="D26" s="223">
        <f>'Research - Pipes'!$D$101</f>
        <v>0.28000000000000003</v>
      </c>
      <c r="E26" s="266">
        <f t="shared" si="0"/>
        <v>0.6160000000000001</v>
      </c>
    </row>
    <row r="27" spans="3:10">
      <c r="C27" s="9" t="s">
        <v>144</v>
      </c>
      <c r="D27" s="223">
        <f>'Research - Pipes'!$D$102</f>
        <v>0.03</v>
      </c>
      <c r="E27" s="266">
        <f t="shared" si="0"/>
        <v>6.6000000000000003E-2</v>
      </c>
    </row>
    <row r="28" spans="3:10">
      <c r="C28" s="9" t="s">
        <v>128</v>
      </c>
      <c r="D28" s="223">
        <f>'Research - Pipes'!$D$103</f>
        <v>0.28000000000000003</v>
      </c>
      <c r="E28" s="266">
        <f t="shared" si="0"/>
        <v>0.6160000000000001</v>
      </c>
    </row>
    <row r="29" spans="3:10">
      <c r="C29" s="9" t="s">
        <v>146</v>
      </c>
      <c r="D29" s="223">
        <f>'Research - Pipes'!D105</f>
        <v>0.22</v>
      </c>
      <c r="E29" s="266">
        <f t="shared" si="0"/>
        <v>0.48400000000000004</v>
      </c>
    </row>
    <row r="30" spans="3:10">
      <c r="C30" s="9" t="s">
        <v>149</v>
      </c>
      <c r="D30" s="223">
        <f>'Research - Pipes'!D107</f>
        <v>0.03</v>
      </c>
      <c r="E30" s="266">
        <f t="shared" si="0"/>
        <v>6.6000000000000003E-2</v>
      </c>
    </row>
    <row r="31" spans="3:10">
      <c r="C31" s="9" t="s">
        <v>89</v>
      </c>
      <c r="D31" s="223">
        <f>1-SUM(D25:D30)</f>
        <v>2.9999999999999916E-2</v>
      </c>
      <c r="E31" s="266">
        <f t="shared" si="0"/>
        <v>6.5999999999999823E-2</v>
      </c>
    </row>
    <row r="32" spans="3:10">
      <c r="C32" s="68" t="s">
        <v>176</v>
      </c>
    </row>
    <row r="33" spans="3:10">
      <c r="C33" s="63"/>
      <c r="D33" s="63"/>
      <c r="E33" s="63"/>
      <c r="F33" s="63"/>
      <c r="G33" s="63"/>
      <c r="H33" s="63"/>
      <c r="I33" s="63"/>
      <c r="J33" s="63"/>
    </row>
    <row r="34" spans="3:10">
      <c r="C34" s="360" t="s">
        <v>647</v>
      </c>
      <c r="D34" s="324" t="s">
        <v>13</v>
      </c>
      <c r="E34" s="324" t="s">
        <v>87</v>
      </c>
      <c r="F34" s="63"/>
      <c r="G34" s="63"/>
      <c r="H34" s="63"/>
      <c r="I34" s="63"/>
      <c r="J34" s="63"/>
    </row>
    <row r="35" spans="3:10">
      <c r="C35" s="52" t="s">
        <v>424</v>
      </c>
      <c r="D35" s="66">
        <f>Stats!D41</f>
        <v>0.8</v>
      </c>
      <c r="E35" s="42" t="s">
        <v>163</v>
      </c>
      <c r="F35" s="68" t="s">
        <v>649</v>
      </c>
      <c r="G35" s="68"/>
      <c r="H35" s="63"/>
      <c r="I35" s="63"/>
      <c r="J35" s="63"/>
    </row>
    <row r="36" spans="3:10">
      <c r="C36" s="9" t="s">
        <v>425</v>
      </c>
      <c r="D36" s="83">
        <f>Stats!D42</f>
        <v>4700</v>
      </c>
      <c r="E36" s="42" t="s">
        <v>195</v>
      </c>
      <c r="F36" s="68" t="s">
        <v>649</v>
      </c>
      <c r="H36" s="63"/>
      <c r="I36" s="63"/>
      <c r="J36" s="63"/>
    </row>
    <row r="37" spans="3:10">
      <c r="C37" s="9" t="s">
        <v>426</v>
      </c>
      <c r="D37" s="72">
        <f>Stats!D43</f>
        <v>22812.5</v>
      </c>
      <c r="E37" s="42" t="s">
        <v>191</v>
      </c>
      <c r="F37" s="68" t="s">
        <v>649</v>
      </c>
      <c r="G37" s="74"/>
      <c r="H37" s="63"/>
      <c r="I37" s="63"/>
      <c r="J37" s="63"/>
    </row>
    <row r="38" spans="3:10">
      <c r="G38" s="63"/>
      <c r="H38" s="63"/>
      <c r="I38" s="63"/>
      <c r="J38" s="63"/>
    </row>
    <row r="39" spans="3:10">
      <c r="G39" s="63"/>
      <c r="H39" s="63"/>
      <c r="I39" s="63"/>
      <c r="J39" s="63"/>
    </row>
    <row r="40" spans="3:10">
      <c r="G40" s="63"/>
      <c r="H40" s="63"/>
      <c r="I40" s="63"/>
      <c r="J40" s="63"/>
    </row>
    <row r="41" spans="3:10">
      <c r="C41" s="38" t="s">
        <v>684</v>
      </c>
      <c r="F41" s="63"/>
      <c r="G41" s="63"/>
      <c r="H41" s="63"/>
    </row>
    <row r="42" spans="3:10">
      <c r="C42" s="361" t="s">
        <v>164</v>
      </c>
      <c r="D42" s="361" t="s">
        <v>165</v>
      </c>
      <c r="E42" s="361" t="s">
        <v>166</v>
      </c>
      <c r="F42" s="63"/>
      <c r="G42" s="63"/>
      <c r="H42" s="63"/>
    </row>
    <row r="43" spans="3:10">
      <c r="C43" s="60" t="s">
        <v>232</v>
      </c>
      <c r="D43" s="253"/>
      <c r="E43" s="266">
        <f>D43*$D$35</f>
        <v>0</v>
      </c>
      <c r="F43" s="63"/>
      <c r="G43" s="63"/>
      <c r="H43" s="63"/>
    </row>
    <row r="44" spans="3:10">
      <c r="C44" s="60" t="s">
        <v>235</v>
      </c>
      <c r="D44" s="253"/>
      <c r="E44" s="266">
        <f>D44*$D$35</f>
        <v>0</v>
      </c>
      <c r="F44" s="63"/>
      <c r="G44" s="63"/>
      <c r="H44" s="63"/>
    </row>
    <row r="45" spans="3:10">
      <c r="C45" s="9" t="s">
        <v>710</v>
      </c>
      <c r="D45" s="254"/>
      <c r="E45" s="266">
        <f t="shared" ref="E45:E47" si="1">D45*$D$35</f>
        <v>0</v>
      </c>
      <c r="F45" s="63"/>
      <c r="G45" s="63"/>
      <c r="H45" s="63"/>
    </row>
    <row r="46" spans="3:10">
      <c r="C46" s="9" t="s">
        <v>146</v>
      </c>
      <c r="D46" s="254"/>
      <c r="E46" s="266">
        <f t="shared" si="1"/>
        <v>0</v>
      </c>
      <c r="F46" s="63"/>
      <c r="G46" s="63"/>
      <c r="H46" s="63"/>
    </row>
    <row r="47" spans="3:10">
      <c r="C47" s="9" t="s">
        <v>145</v>
      </c>
      <c r="D47" s="254"/>
      <c r="E47" s="266">
        <f t="shared" si="1"/>
        <v>0</v>
      </c>
      <c r="F47" s="63"/>
      <c r="G47" s="63"/>
      <c r="H47" s="63"/>
    </row>
    <row r="48" spans="3:10">
      <c r="D48" s="240"/>
      <c r="F48" s="63"/>
      <c r="G48" s="63"/>
      <c r="H48" s="63"/>
    </row>
    <row r="49" spans="3:11">
      <c r="C49" s="63"/>
      <c r="D49" s="240"/>
      <c r="F49" s="63"/>
      <c r="G49" s="63"/>
      <c r="H49" s="63"/>
    </row>
    <row r="50" spans="3:11">
      <c r="C50" s="2" t="s">
        <v>648</v>
      </c>
      <c r="D50" s="2"/>
      <c r="E50" s="2"/>
      <c r="F50" s="2"/>
      <c r="G50" s="2"/>
      <c r="H50" s="2"/>
    </row>
    <row r="52" spans="3:11">
      <c r="F52" s="85"/>
    </row>
    <row r="53" spans="3:11">
      <c r="C53" s="38" t="s">
        <v>854</v>
      </c>
      <c r="F53" s="85"/>
    </row>
    <row r="54" spans="3:11" ht="30">
      <c r="C54" s="361" t="s">
        <v>238</v>
      </c>
      <c r="D54" s="361" t="s">
        <v>875</v>
      </c>
      <c r="E54" s="362" t="s">
        <v>239</v>
      </c>
      <c r="F54" s="362" t="s">
        <v>236</v>
      </c>
      <c r="G54" s="362" t="s">
        <v>237</v>
      </c>
      <c r="H54" s="362" t="s">
        <v>87</v>
      </c>
    </row>
    <row r="55" spans="3:11">
      <c r="C55" s="42" t="s">
        <v>146</v>
      </c>
      <c r="D55" s="283">
        <f>'Research - Pipes'!D162/$K$56</f>
        <v>511.77155032983512</v>
      </c>
      <c r="E55" s="222">
        <f>'Research - Pipes'!E162/$K$56</f>
        <v>506.94351683615747</v>
      </c>
      <c r="F55" s="222">
        <f>'Research - Pipes'!F162/$K$56</f>
        <v>4.5222580390781033</v>
      </c>
      <c r="G55" s="222">
        <f>'Research - Pipes'!G162/$K$56</f>
        <v>0.4184295694520665</v>
      </c>
      <c r="H55" s="42" t="s">
        <v>423</v>
      </c>
      <c r="K55" s="34" t="s">
        <v>682</v>
      </c>
    </row>
    <row r="56" spans="3:11">
      <c r="C56" s="42" t="s">
        <v>232</v>
      </c>
      <c r="D56" s="283">
        <f>'Research - Pipes'!D163/$K$56</f>
        <v>759.61060300528993</v>
      </c>
      <c r="E56" s="222">
        <f>'Research - Pipes'!E163/$K$56</f>
        <v>753.17322501371962</v>
      </c>
      <c r="F56" s="222">
        <f>'Research - Pipes'!F163/$K$56</f>
        <v>5.2786499530876076</v>
      </c>
      <c r="G56" s="222">
        <f>'Research - Pipes'!G163/$K$56</f>
        <v>1.4162231581454559</v>
      </c>
      <c r="H56" s="42" t="s">
        <v>423</v>
      </c>
      <c r="K56" s="42">
        <v>0.62137100000000001</v>
      </c>
    </row>
    <row r="57" spans="3:11">
      <c r="C57" s="42" t="s">
        <v>235</v>
      </c>
      <c r="D57" s="283">
        <f>'Research - Pipes'!D164/$K$56</f>
        <v>109.91822920606208</v>
      </c>
      <c r="E57" s="222">
        <f>'Research - Pipes'!E164/$K$56</f>
        <v>101.54963781702075</v>
      </c>
      <c r="F57" s="222">
        <f>'Research - Pipes'!F164/$K$56</f>
        <v>4.6831924888673599</v>
      </c>
      <c r="G57" s="222">
        <f>'Research - Pipes'!G164/$K$56</f>
        <v>3.6371185652371927</v>
      </c>
      <c r="H57" s="42" t="s">
        <v>423</v>
      </c>
    </row>
    <row r="58" spans="3:11">
      <c r="C58" s="42" t="s">
        <v>145</v>
      </c>
      <c r="D58" s="283">
        <f>'Research - Pipes'!D165/$K$56</f>
        <v>350.83710054057883</v>
      </c>
      <c r="E58" s="222">
        <f>'Research - Pipes'!E165/$K$56</f>
        <v>346.00906704690112</v>
      </c>
      <c r="F58" s="222">
        <f>'Research - Pipes'!F165/$K$56</f>
        <v>4.5222580390781033</v>
      </c>
      <c r="G58" s="222">
        <f>'Research - Pipes'!G165/$K$56</f>
        <v>0.27358856464173581</v>
      </c>
      <c r="H58" s="42" t="s">
        <v>423</v>
      </c>
    </row>
    <row r="59" spans="3:11">
      <c r="C59" s="42" t="s">
        <v>240</v>
      </c>
      <c r="D59" s="283">
        <f>'Research - Pipes'!D166/$K$56</f>
        <v>244.62036367966962</v>
      </c>
      <c r="E59" s="222">
        <f>'Research - Pipes'!E166/$K$56</f>
        <v>234.96429669231426</v>
      </c>
      <c r="F59" s="222">
        <f>'Research - Pipes'!F166/$K$56</f>
        <v>4.6831924888673599</v>
      </c>
      <c r="G59" s="222">
        <f>'Research - Pipes'!G166/$K$56</f>
        <v>3.9750809097946318</v>
      </c>
      <c r="H59" s="42" t="s">
        <v>423</v>
      </c>
    </row>
    <row r="60" spans="3:11">
      <c r="C60" s="42" t="s">
        <v>233</v>
      </c>
      <c r="D60" s="283">
        <f>'Research - Pipes'!D167/$K$56</f>
        <v>568.0986077560749</v>
      </c>
      <c r="E60" s="222">
        <f>'Research - Pipes'!E167/$K$56</f>
        <v>561.66122976450458</v>
      </c>
      <c r="F60" s="222">
        <f>'Research - Pipes'!F167/$K$56</f>
        <v>5.2786499530876076</v>
      </c>
      <c r="G60" s="222">
        <f>'Research - Pipes'!G167/$K$56</f>
        <v>1.3518493782297532</v>
      </c>
      <c r="H60" s="42" t="s">
        <v>423</v>
      </c>
    </row>
    <row r="61" spans="3:11">
      <c r="C61" s="68" t="s">
        <v>669</v>
      </c>
      <c r="F61" s="85"/>
    </row>
    <row r="62" spans="3:11">
      <c r="F62" s="85"/>
    </row>
    <row r="63" spans="3:11">
      <c r="C63" s="38" t="s">
        <v>855</v>
      </c>
      <c r="E63" s="68"/>
      <c r="F63" s="85"/>
      <c r="G63" s="34">
        <f>1-D55/D56</f>
        <v>0.32627118644067798</v>
      </c>
    </row>
    <row r="64" spans="3:11" ht="30">
      <c r="C64" s="39" t="s">
        <v>570</v>
      </c>
      <c r="D64" s="39" t="s">
        <v>578</v>
      </c>
      <c r="E64" s="39" t="s">
        <v>579</v>
      </c>
      <c r="F64" s="40" t="s">
        <v>87</v>
      </c>
    </row>
    <row r="65" spans="3:8">
      <c r="C65" s="42" t="s">
        <v>573</v>
      </c>
      <c r="D65" s="219">
        <f>'Research - Pipes'!D37/$H$66*$H$69</f>
        <v>35.904000000000003</v>
      </c>
      <c r="E65" s="219">
        <f>'Research - Pipes'!E37/$H$66*$H$69</f>
        <v>21.12</v>
      </c>
      <c r="F65" s="42" t="s">
        <v>423</v>
      </c>
      <c r="H65" s="34" t="s">
        <v>580</v>
      </c>
    </row>
    <row r="66" spans="3:8">
      <c r="C66" s="42" t="s">
        <v>574</v>
      </c>
      <c r="D66" s="219">
        <f>'Research - Pipes'!D38/$H$66*$H$69</f>
        <v>0.47520000000000001</v>
      </c>
      <c r="E66" s="219">
        <f>'Research - Pipes'!E38/$H$66*$H$69</f>
        <v>0.4224</v>
      </c>
      <c r="F66" s="42" t="s">
        <v>423</v>
      </c>
      <c r="H66" s="42">
        <f>100/5280</f>
        <v>1.893939393939394E-2</v>
      </c>
    </row>
    <row r="67" spans="3:8">
      <c r="C67" s="42" t="s">
        <v>575</v>
      </c>
      <c r="D67" s="219">
        <f>'Research - Pipes'!D39/$H$66*$H$69</f>
        <v>4.0655999999999999</v>
      </c>
      <c r="E67" s="219">
        <f>'Research - Pipes'!E39/$H$66*$H$69</f>
        <v>3.8544</v>
      </c>
      <c r="F67" s="42" t="s">
        <v>423</v>
      </c>
    </row>
    <row r="68" spans="3:8">
      <c r="C68" s="42" t="s">
        <v>576</v>
      </c>
      <c r="D68" s="219">
        <f>'Research - Pipes'!D40/$H$66*$H$69</f>
        <v>0.1056</v>
      </c>
      <c r="E68" s="219">
        <f>'Research - Pipes'!E40/$H$66*$H$69</f>
        <v>0.1056</v>
      </c>
      <c r="F68" s="42" t="s">
        <v>423</v>
      </c>
      <c r="H68" s="34" t="s">
        <v>581</v>
      </c>
    </row>
    <row r="69" spans="3:8">
      <c r="C69" s="42" t="s">
        <v>577</v>
      </c>
      <c r="D69" s="219">
        <f>'Research - Pipes'!D41/$H$66*$H$69</f>
        <v>0.79200000000000004</v>
      </c>
      <c r="E69" s="219">
        <f>'Research - Pipes'!E41/$H$66*$H$69</f>
        <v>0.4224</v>
      </c>
      <c r="F69" s="42" t="s">
        <v>423</v>
      </c>
      <c r="H69" s="42">
        <f>0.001</f>
        <v>1E-3</v>
      </c>
    </row>
    <row r="70" spans="3:8">
      <c r="C70" s="42" t="s">
        <v>236</v>
      </c>
      <c r="D70" s="219">
        <f>'Research - Pipes'!D42/$H$66*$H$69</f>
        <v>9.3984000000000005</v>
      </c>
      <c r="E70" s="219">
        <f>'Research - Pipes'!E42/$H$66*$H$69</f>
        <v>13.200000000000001</v>
      </c>
      <c r="F70" s="42" t="s">
        <v>423</v>
      </c>
    </row>
    <row r="71" spans="3:8">
      <c r="C71" s="39" t="s">
        <v>179</v>
      </c>
      <c r="D71" s="245">
        <f>'Research - Pipes'!D43/$H$66*$H$69</f>
        <v>50.688000000000002</v>
      </c>
      <c r="E71" s="245">
        <f>'Research - Pipes'!E43/$H$66*$H$69</f>
        <v>39.072000000000003</v>
      </c>
      <c r="F71" s="42" t="s">
        <v>423</v>
      </c>
    </row>
    <row r="72" spans="3:8">
      <c r="C72" s="68" t="s">
        <v>856</v>
      </c>
      <c r="F72" s="85"/>
    </row>
    <row r="73" spans="3:8">
      <c r="C73" s="68"/>
      <c r="F73" s="85"/>
    </row>
    <row r="74" spans="3:8">
      <c r="C74" s="38" t="s">
        <v>683</v>
      </c>
      <c r="F74" s="85"/>
    </row>
    <row r="75" spans="3:8">
      <c r="C75" s="42" t="s">
        <v>815</v>
      </c>
      <c r="D75" s="223">
        <f>1-D55/D56</f>
        <v>0.32627118644067798</v>
      </c>
      <c r="E75" s="68" t="s">
        <v>669</v>
      </c>
      <c r="F75" s="85"/>
    </row>
    <row r="76" spans="3:8">
      <c r="C76" s="42" t="s">
        <v>814</v>
      </c>
      <c r="D76" s="223">
        <f>1-D58/D56</f>
        <v>0.53813559322033899</v>
      </c>
      <c r="E76" s="68" t="s">
        <v>669</v>
      </c>
      <c r="F76" s="85"/>
    </row>
    <row r="77" spans="3:8">
      <c r="C77" s="42" t="s">
        <v>666</v>
      </c>
      <c r="D77" s="244" t="s">
        <v>665</v>
      </c>
      <c r="E77" s="68" t="s">
        <v>857</v>
      </c>
      <c r="F77" s="85"/>
    </row>
    <row r="79" spans="3:8">
      <c r="F79" s="85"/>
    </row>
    <row r="80" spans="3:8">
      <c r="F80" s="85"/>
    </row>
    <row r="81" spans="1:8">
      <c r="C81" s="2" t="s">
        <v>582</v>
      </c>
      <c r="D81" s="2"/>
      <c r="E81" s="2"/>
      <c r="F81" s="2"/>
      <c r="G81" s="2"/>
      <c r="H81" s="2"/>
    </row>
    <row r="82" spans="1:8">
      <c r="F82" s="85"/>
    </row>
    <row r="83" spans="1:8">
      <c r="F83" s="85"/>
    </row>
    <row r="84" spans="1:8">
      <c r="A84" s="1" t="s">
        <v>569</v>
      </c>
      <c r="C84" s="7" t="s">
        <v>656</v>
      </c>
      <c r="F84" s="85"/>
    </row>
    <row r="85" spans="1:8">
      <c r="C85" s="362" t="s">
        <v>411</v>
      </c>
      <c r="D85" s="363" t="s">
        <v>146</v>
      </c>
      <c r="E85" s="363" t="s">
        <v>128</v>
      </c>
      <c r="F85" s="85"/>
      <c r="G85" s="34" t="s">
        <v>657</v>
      </c>
    </row>
    <row r="86" spans="1:8">
      <c r="C86" s="9" t="str">
        <f>'Research - Pipes'!C321</f>
        <v>Material Cost</v>
      </c>
      <c r="D86" s="177">
        <f>'Research - Pipes'!D321/$G$86</f>
        <v>33264</v>
      </c>
      <c r="E86" s="177">
        <f>'Research - Pipes'!E321/$G$86</f>
        <v>97067.520000000004</v>
      </c>
      <c r="F86" s="85"/>
      <c r="G86" s="42">
        <f>1/5280</f>
        <v>1.8939393939393939E-4</v>
      </c>
    </row>
    <row r="87" spans="1:8">
      <c r="C87" s="9" t="str">
        <f>'Research - Pipes'!C322</f>
        <v>Labor &amp; Equipment Cost</v>
      </c>
      <c r="D87" s="177">
        <f>'Research - Pipes'!D322/$G$86</f>
        <v>30243.840000000004</v>
      </c>
      <c r="E87" s="177">
        <f>'Research - Pipes'!E322/$G$86</f>
        <v>34780.415999999997</v>
      </c>
      <c r="F87" s="85"/>
    </row>
    <row r="88" spans="1:8">
      <c r="C88" s="9" t="str">
        <f>'Research - Pipes'!C323</f>
        <v>Backfill Cost</v>
      </c>
      <c r="D88" s="177">
        <f>'Research - Pipes'!D323/$G$86</f>
        <v>30801.807780820305</v>
      </c>
      <c r="E88" s="177">
        <f>'Research - Pipes'!E323/$G$86</f>
        <v>30801.807780820305</v>
      </c>
      <c r="F88" s="85"/>
    </row>
    <row r="89" spans="1:8">
      <c r="C89" s="68" t="str">
        <f>'Research - Pipes'!C317</f>
        <v>Source: https://www.jmeagle.com/pvc-vs-ductile-iron-pipe-installed-cost-comparison-calculator</v>
      </c>
      <c r="D89" s="78"/>
      <c r="E89" s="78"/>
      <c r="F89" s="85"/>
      <c r="G89" s="34" t="s">
        <v>658</v>
      </c>
    </row>
    <row r="90" spans="1:8">
      <c r="C90" s="68"/>
      <c r="D90" s="78"/>
      <c r="E90" s="78"/>
      <c r="F90" s="85"/>
      <c r="G90" s="42">
        <v>6.2137100000000001E-4</v>
      </c>
    </row>
    <row r="91" spans="1:8">
      <c r="C91" s="246" t="s">
        <v>670</v>
      </c>
      <c r="D91" s="223">
        <f>1-SUM(D86:D88)/SUM(E86:E88)</f>
        <v>0.42016725272000499</v>
      </c>
      <c r="E91" s="78"/>
      <c r="F91" s="85"/>
    </row>
    <row r="92" spans="1:8">
      <c r="C92" s="68"/>
      <c r="D92" s="78"/>
      <c r="E92" s="78"/>
      <c r="F92" s="85"/>
    </row>
    <row r="93" spans="1:8">
      <c r="C93" s="68"/>
      <c r="D93" s="78"/>
      <c r="E93" s="78"/>
      <c r="F93" s="85"/>
    </row>
    <row r="94" spans="1:8">
      <c r="C94" s="7" t="s">
        <v>655</v>
      </c>
      <c r="F94" s="85"/>
    </row>
    <row r="95" spans="1:8">
      <c r="C95" s="362" t="s">
        <v>411</v>
      </c>
      <c r="D95" s="362" t="s">
        <v>652</v>
      </c>
      <c r="E95" s="362" t="s">
        <v>236</v>
      </c>
      <c r="F95" s="85"/>
      <c r="G95" s="34" t="s">
        <v>659</v>
      </c>
    </row>
    <row r="96" spans="1:8">
      <c r="C96" s="9" t="str">
        <f>'Research - Pipes'!C335</f>
        <v>PVC</v>
      </c>
      <c r="D96" s="177">
        <f>'Research - Pipes'!D335/$G$90*$G$96</f>
        <v>53011.807760581039</v>
      </c>
      <c r="E96" s="177">
        <f>'Research - Pipes'!E335/$G$90*$G$96</f>
        <v>160078.2785163775</v>
      </c>
      <c r="F96" s="85"/>
      <c r="G96" s="42">
        <v>1.08</v>
      </c>
    </row>
    <row r="97" spans="3:8">
      <c r="C97" s="9" t="str">
        <f>'Research - Pipes'!C336</f>
        <v>DI</v>
      </c>
      <c r="D97" s="177">
        <f>'Research - Pipes'!D336/$G$90*$G$96</f>
        <v>97506.964438314637</v>
      </c>
      <c r="E97" s="177">
        <f>'Research - Pipes'!E336/$G$90*$G$96</f>
        <v>173983.01497816923</v>
      </c>
      <c r="F97" s="85"/>
    </row>
    <row r="98" spans="3:8">
      <c r="C98" s="68" t="str">
        <f>'Research - Pipes'!C329</f>
        <v>https://pvc4pipes.com/wp-content/uploads/2019/06/PVC-U_pipe_competitiveness_TCO_Althesys-fact-sheet_final.pdf</v>
      </c>
    </row>
    <row r="99" spans="3:8">
      <c r="C99" s="68"/>
    </row>
    <row r="100" spans="3:8">
      <c r="C100" s="246" t="s">
        <v>670</v>
      </c>
      <c r="D100" s="223">
        <f>1-SUM(D96:E96)/SUM(D97:E97)</f>
        <v>0.21510883482714482</v>
      </c>
    </row>
    <row r="101" spans="3:8">
      <c r="C101" s="68"/>
    </row>
    <row r="102" spans="3:8">
      <c r="C102" s="68"/>
    </row>
    <row r="103" spans="3:8">
      <c r="C103" s="2" t="s">
        <v>707</v>
      </c>
      <c r="D103" s="2"/>
      <c r="E103" s="2"/>
      <c r="F103" s="2"/>
      <c r="G103" s="2"/>
      <c r="H103" s="2"/>
    </row>
    <row r="105" spans="3:8">
      <c r="C105" s="38" t="s">
        <v>696</v>
      </c>
    </row>
    <row r="107" spans="3:8">
      <c r="C107" s="362" t="s">
        <v>40</v>
      </c>
      <c r="D107" s="362" t="s">
        <v>13</v>
      </c>
      <c r="E107" s="364" t="s">
        <v>167</v>
      </c>
      <c r="F107" s="400"/>
      <c r="G107" s="401"/>
      <c r="H107" s="401"/>
    </row>
    <row r="108" spans="3:8">
      <c r="C108" s="42" t="s">
        <v>428</v>
      </c>
      <c r="D108" s="72">
        <f>'Research - Pipes'!$D$346</f>
        <v>2400</v>
      </c>
      <c r="E108" s="9" t="s">
        <v>205</v>
      </c>
      <c r="F108" s="68" t="s">
        <v>210</v>
      </c>
    </row>
    <row r="109" spans="3:8">
      <c r="C109" s="42" t="s">
        <v>689</v>
      </c>
      <c r="D109" s="42">
        <f>'Research - Pipes'!D252</f>
        <v>53</v>
      </c>
      <c r="E109" s="42" t="s">
        <v>667</v>
      </c>
      <c r="F109" s="68" t="s">
        <v>847</v>
      </c>
    </row>
    <row r="110" spans="3:8">
      <c r="C110" s="42" t="s">
        <v>691</v>
      </c>
      <c r="D110" s="42">
        <f>'Research - Pipes'!D253</f>
        <v>4320</v>
      </c>
      <c r="E110" s="42" t="s">
        <v>612</v>
      </c>
      <c r="F110" s="68" t="s">
        <v>847</v>
      </c>
    </row>
    <row r="111" spans="3:8">
      <c r="D111" s="84"/>
      <c r="F111" s="68"/>
    </row>
    <row r="113" spans="3:6" ht="30">
      <c r="C113" s="41" t="s">
        <v>690</v>
      </c>
      <c r="D113" s="266">
        <f>SUM(E25:E31)-E29</f>
        <v>1.7160000000000002</v>
      </c>
      <c r="E113" s="42" t="s">
        <v>163</v>
      </c>
    </row>
    <row r="115" spans="3:6">
      <c r="C115" s="38" t="s">
        <v>698</v>
      </c>
    </row>
    <row r="116" spans="3:6" ht="30">
      <c r="C116" s="361" t="s">
        <v>164</v>
      </c>
      <c r="D116" s="361" t="s">
        <v>178</v>
      </c>
      <c r="E116" s="361" t="s">
        <v>177</v>
      </c>
      <c r="F116" s="361" t="s">
        <v>697</v>
      </c>
    </row>
    <row r="117" spans="3:6">
      <c r="C117" s="355" t="s">
        <v>142</v>
      </c>
      <c r="D117" s="356">
        <f>'Research - Pipes'!D125</f>
        <v>10.4</v>
      </c>
      <c r="E117" s="83">
        <f t="shared" ref="E117:E123" si="2">D117*D25*$D$17*1000000/100</f>
        <v>29744.000000000004</v>
      </c>
      <c r="F117" s="83">
        <f>E117*$D$109*$D$110/1000000</f>
        <v>6810.1862400000009</v>
      </c>
    </row>
    <row r="118" spans="3:6">
      <c r="C118" s="42" t="s">
        <v>143</v>
      </c>
      <c r="D118" s="356">
        <f>'Research - Pipes'!D126</f>
        <v>34.799999999999997</v>
      </c>
      <c r="E118" s="83">
        <f t="shared" si="2"/>
        <v>214368</v>
      </c>
      <c r="F118" s="83">
        <f t="shared" ref="F118:F123" si="3">E118*$D$109*$D$110/1000000</f>
        <v>49081.69728</v>
      </c>
    </row>
    <row r="119" spans="3:6">
      <c r="C119" s="42" t="s">
        <v>144</v>
      </c>
      <c r="D119" s="356">
        <f>'Research - Pipes'!D127</f>
        <v>3.1</v>
      </c>
      <c r="E119" s="83">
        <f t="shared" si="2"/>
        <v>2046</v>
      </c>
      <c r="F119" s="83">
        <f t="shared" si="3"/>
        <v>468.45215999999999</v>
      </c>
    </row>
    <row r="120" spans="3:6">
      <c r="C120" s="42" t="s">
        <v>128</v>
      </c>
      <c r="D120" s="356">
        <f>'Research - Pipes'!D128</f>
        <v>5.5</v>
      </c>
      <c r="E120" s="83">
        <f t="shared" si="2"/>
        <v>33880.000000000007</v>
      </c>
      <c r="F120" s="83">
        <f t="shared" si="3"/>
        <v>7757.1648000000023</v>
      </c>
    </row>
    <row r="121" spans="3:6">
      <c r="C121" s="42" t="s">
        <v>146</v>
      </c>
      <c r="D121" s="356">
        <f>'Research - Pipes'!D129</f>
        <v>2.2999999999999998</v>
      </c>
      <c r="E121" s="83">
        <f t="shared" si="2"/>
        <v>11132.000000000002</v>
      </c>
      <c r="F121" s="83">
        <f t="shared" si="3"/>
        <v>2548.7827200000006</v>
      </c>
    </row>
    <row r="122" spans="3:6">
      <c r="C122" s="42" t="s">
        <v>149</v>
      </c>
      <c r="D122" s="356">
        <f>'Research - Pipes'!D130</f>
        <v>7.6</v>
      </c>
      <c r="E122" s="83">
        <f t="shared" si="2"/>
        <v>5016.0000000000009</v>
      </c>
      <c r="F122" s="83">
        <f t="shared" si="3"/>
        <v>1148.4633600000002</v>
      </c>
    </row>
    <row r="123" spans="3:6">
      <c r="C123" s="42" t="s">
        <v>89</v>
      </c>
      <c r="D123" s="356">
        <f>'Research - Pipes'!D131</f>
        <v>12.4</v>
      </c>
      <c r="E123" s="83">
        <f t="shared" si="2"/>
        <v>8183.9999999999764</v>
      </c>
      <c r="F123" s="83">
        <f t="shared" si="3"/>
        <v>1873.8086399999945</v>
      </c>
    </row>
    <row r="124" spans="3:6">
      <c r="C124" s="405" t="s">
        <v>179</v>
      </c>
      <c r="D124" s="406"/>
      <c r="E124" s="235">
        <f>SUM(E117:E123)</f>
        <v>304370</v>
      </c>
      <c r="F124" s="235">
        <f>SUM(F117:F123)</f>
        <v>69688.555199999988</v>
      </c>
    </row>
    <row r="125" spans="3:6">
      <c r="C125" s="68" t="s">
        <v>176</v>
      </c>
    </row>
    <row r="127" spans="3:6">
      <c r="C127" s="38" t="s">
        <v>853</v>
      </c>
    </row>
    <row r="128" spans="3:6" ht="30">
      <c r="C128" s="361" t="s">
        <v>164</v>
      </c>
      <c r="D128" s="361" t="s">
        <v>178</v>
      </c>
      <c r="E128" s="361" t="s">
        <v>177</v>
      </c>
      <c r="F128" s="361" t="s">
        <v>697</v>
      </c>
    </row>
    <row r="129" spans="3:8">
      <c r="C129" s="60" t="s">
        <v>142</v>
      </c>
      <c r="D129" s="71">
        <v>2.2999999999999998</v>
      </c>
      <c r="E129" s="83">
        <f t="shared" ref="E129:E135" si="4">D129*D25*$D$17*1000000/100</f>
        <v>6578</v>
      </c>
      <c r="F129" s="83">
        <f>E129*$D$109*$D$110/1000000</f>
        <v>1506.09888</v>
      </c>
    </row>
    <row r="130" spans="3:8">
      <c r="C130" s="9" t="s">
        <v>143</v>
      </c>
      <c r="D130" s="71">
        <v>2.2999999999999998</v>
      </c>
      <c r="E130" s="83">
        <f t="shared" si="4"/>
        <v>14168</v>
      </c>
      <c r="F130" s="83">
        <f t="shared" ref="F130:F135" si="5">E130*$D$109*$D$110/1000000</f>
        <v>3243.9052799999999</v>
      </c>
    </row>
    <row r="131" spans="3:8">
      <c r="C131" s="9" t="s">
        <v>144</v>
      </c>
      <c r="D131" s="71">
        <v>2.2999999999999998</v>
      </c>
      <c r="E131" s="83">
        <f t="shared" si="4"/>
        <v>1518</v>
      </c>
      <c r="F131" s="83">
        <f t="shared" si="5"/>
        <v>347.56128000000001</v>
      </c>
    </row>
    <row r="132" spans="3:8">
      <c r="C132" s="9" t="s">
        <v>128</v>
      </c>
      <c r="D132" s="71">
        <v>2.2999999999999998</v>
      </c>
      <c r="E132" s="83">
        <f t="shared" si="4"/>
        <v>14168</v>
      </c>
      <c r="F132" s="83">
        <f t="shared" si="5"/>
        <v>3243.9052799999999</v>
      </c>
    </row>
    <row r="133" spans="3:8">
      <c r="C133" s="9" t="s">
        <v>146</v>
      </c>
      <c r="D133" s="71">
        <v>2.2999999999999998</v>
      </c>
      <c r="E133" s="83">
        <f t="shared" si="4"/>
        <v>11132.000000000002</v>
      </c>
      <c r="F133" s="83">
        <f t="shared" si="5"/>
        <v>2548.7827200000006</v>
      </c>
    </row>
    <row r="134" spans="3:8">
      <c r="C134" s="9" t="s">
        <v>149</v>
      </c>
      <c r="D134" s="71">
        <v>2.2999999999999998</v>
      </c>
      <c r="E134" s="83">
        <f t="shared" si="4"/>
        <v>1518</v>
      </c>
      <c r="F134" s="83">
        <f t="shared" si="5"/>
        <v>347.56128000000001</v>
      </c>
    </row>
    <row r="135" spans="3:8">
      <c r="C135" s="9" t="s">
        <v>89</v>
      </c>
      <c r="D135" s="71">
        <v>2.2999999999999998</v>
      </c>
      <c r="E135" s="83">
        <f t="shared" si="4"/>
        <v>1517.9999999999957</v>
      </c>
      <c r="F135" s="83">
        <f t="shared" si="5"/>
        <v>347.56127999999899</v>
      </c>
    </row>
    <row r="136" spans="3:8">
      <c r="C136" s="407" t="s">
        <v>179</v>
      </c>
      <c r="D136" s="408"/>
      <c r="E136" s="235">
        <f>SUM(E129:E135)</f>
        <v>50599.999999999993</v>
      </c>
      <c r="F136" s="235">
        <f>SUM(F129:F135)</f>
        <v>11585.376</v>
      </c>
    </row>
    <row r="137" spans="3:8">
      <c r="C137" s="247"/>
      <c r="D137" s="247"/>
      <c r="E137" s="247"/>
      <c r="F137" s="247"/>
      <c r="G137" s="247"/>
    </row>
    <row r="138" spans="3:8">
      <c r="C138" s="38" t="s">
        <v>692</v>
      </c>
    </row>
    <row r="139" spans="3:8" ht="33.450000000000003" customHeight="1">
      <c r="C139" s="381" t="s">
        <v>693</v>
      </c>
      <c r="D139" s="381"/>
      <c r="E139" s="381"/>
      <c r="F139" s="381"/>
      <c r="G139" s="381"/>
      <c r="H139" s="381"/>
    </row>
    <row r="140" spans="3:8">
      <c r="C140" s="42" t="s">
        <v>688</v>
      </c>
      <c r="D140" s="287">
        <v>0.1</v>
      </c>
      <c r="E140" s="42" t="s">
        <v>664</v>
      </c>
      <c r="F140" s="282" t="s">
        <v>176</v>
      </c>
    </row>
    <row r="141" spans="3:8" ht="33" customHeight="1">
      <c r="C141" s="52" t="s">
        <v>694</v>
      </c>
      <c r="D141" s="357">
        <f>D140*D19</f>
        <v>1423.5</v>
      </c>
      <c r="E141" s="52" t="s">
        <v>695</v>
      </c>
      <c r="F141" s="76"/>
      <c r="G141" s="76"/>
      <c r="H141" s="76"/>
    </row>
    <row r="142" spans="3:8">
      <c r="E142" s="258"/>
    </row>
    <row r="143" spans="3:8">
      <c r="C143" s="38" t="s">
        <v>832</v>
      </c>
      <c r="F143" s="81"/>
    </row>
    <row r="144" spans="3:8">
      <c r="C144" s="75" t="s">
        <v>699</v>
      </c>
      <c r="D144" s="83">
        <f>F124-F136</f>
        <v>58103.179199999984</v>
      </c>
      <c r="E144" s="42" t="s">
        <v>636</v>
      </c>
      <c r="F144" s="81"/>
    </row>
    <row r="145" spans="2:8">
      <c r="C145" s="75" t="s">
        <v>246</v>
      </c>
      <c r="D145" s="83">
        <f>D144*D20</f>
        <v>81925482.671999976</v>
      </c>
      <c r="E145" s="42" t="s">
        <v>269</v>
      </c>
      <c r="F145" s="81"/>
    </row>
    <row r="146" spans="2:8">
      <c r="C146" s="75" t="s">
        <v>638</v>
      </c>
      <c r="D146" s="83">
        <f>D145*D11</f>
        <v>6922703.2857839987</v>
      </c>
      <c r="E146" s="42" t="s">
        <v>205</v>
      </c>
      <c r="F146" s="81"/>
    </row>
    <row r="147" spans="2:8">
      <c r="C147" s="75" t="s">
        <v>643</v>
      </c>
      <c r="D147" s="83">
        <f>D108*(E124-E136)</f>
        <v>609048000</v>
      </c>
      <c r="E147" s="42" t="s">
        <v>205</v>
      </c>
      <c r="F147" s="81"/>
    </row>
    <row r="148" spans="2:8">
      <c r="C148" s="75" t="s">
        <v>248</v>
      </c>
      <c r="D148" s="83">
        <f>D145*D13</f>
        <v>31950.938242079988</v>
      </c>
      <c r="E148" s="42" t="s">
        <v>637</v>
      </c>
      <c r="F148" s="81"/>
    </row>
    <row r="149" spans="2:8">
      <c r="C149" s="86"/>
      <c r="D149" s="86"/>
      <c r="E149" s="86"/>
      <c r="F149" s="81"/>
    </row>
    <row r="150" spans="2:8">
      <c r="B150" s="249"/>
      <c r="C150" s="250" t="s">
        <v>833</v>
      </c>
      <c r="D150" s="251"/>
      <c r="E150" s="249"/>
      <c r="F150" s="248"/>
    </row>
    <row r="151" spans="2:8">
      <c r="C151" s="75" t="s">
        <v>700</v>
      </c>
      <c r="D151" s="83">
        <f>D141*1000</f>
        <v>1423500</v>
      </c>
      <c r="E151" s="42" t="s">
        <v>636</v>
      </c>
      <c r="F151" s="81"/>
    </row>
    <row r="152" spans="2:8">
      <c r="C152" s="75" t="s">
        <v>246</v>
      </c>
      <c r="D152" s="83">
        <f>D151*D20</f>
        <v>2007135000</v>
      </c>
      <c r="E152" s="42" t="s">
        <v>269</v>
      </c>
      <c r="F152" s="86"/>
    </row>
    <row r="153" spans="2:8">
      <c r="C153" s="75" t="s">
        <v>638</v>
      </c>
      <c r="D153" s="83">
        <f>D152*D11</f>
        <v>169602907.5</v>
      </c>
      <c r="E153" s="42" t="s">
        <v>205</v>
      </c>
      <c r="F153" s="86"/>
    </row>
    <row r="154" spans="2:8">
      <c r="C154" s="75" t="s">
        <v>248</v>
      </c>
      <c r="D154" s="83">
        <f>D152*D13</f>
        <v>782782.65</v>
      </c>
      <c r="E154" s="42" t="s">
        <v>637</v>
      </c>
      <c r="F154" s="86"/>
    </row>
    <row r="155" spans="2:8">
      <c r="C155" s="86"/>
      <c r="D155" s="86"/>
      <c r="E155" s="86"/>
      <c r="F155" s="86"/>
    </row>
    <row r="156" spans="2:8">
      <c r="C156" s="86"/>
      <c r="D156" s="86"/>
      <c r="E156" s="86"/>
      <c r="F156" s="86"/>
    </row>
    <row r="157" spans="2:8">
      <c r="C157" s="2" t="s">
        <v>711</v>
      </c>
      <c r="D157" s="2"/>
      <c r="E157" s="2"/>
      <c r="F157" s="2"/>
      <c r="G157" s="2"/>
      <c r="H157" s="2"/>
    </row>
    <row r="158" spans="2:8">
      <c r="C158" s="183" t="s">
        <v>429</v>
      </c>
      <c r="D158" s="182"/>
      <c r="E158" s="182"/>
      <c r="F158" s="182"/>
      <c r="G158" s="182"/>
      <c r="H158" s="182"/>
    </row>
    <row r="159" spans="2:8" ht="66.45" customHeight="1">
      <c r="C159" s="398" t="s">
        <v>644</v>
      </c>
      <c r="D159" s="398"/>
      <c r="E159" s="398"/>
      <c r="F159" s="398"/>
      <c r="G159" s="398"/>
      <c r="H159" s="398"/>
    </row>
    <row r="160" spans="2:8">
      <c r="C160" s="184"/>
      <c r="D160" s="184"/>
      <c r="E160" s="184"/>
      <c r="F160" s="184"/>
      <c r="G160" s="184"/>
      <c r="H160" s="184"/>
    </row>
    <row r="161" spans="3:8">
      <c r="C161" s="38" t="s">
        <v>639</v>
      </c>
    </row>
    <row r="162" spans="3:8" ht="16.05" customHeight="1">
      <c r="C162" s="403" t="s">
        <v>584</v>
      </c>
      <c r="D162" s="402" t="s">
        <v>701</v>
      </c>
      <c r="E162" s="402"/>
      <c r="F162" s="402"/>
    </row>
    <row r="163" spans="3:8" ht="30">
      <c r="C163" s="404"/>
      <c r="D163" s="365" t="s">
        <v>585</v>
      </c>
      <c r="E163" s="365" t="s">
        <v>586</v>
      </c>
      <c r="F163" s="365" t="s">
        <v>587</v>
      </c>
    </row>
    <row r="164" spans="3:8">
      <c r="C164" s="215" t="s">
        <v>640</v>
      </c>
      <c r="D164" s="215">
        <f>'Research - Pipes'!G62/$H$165</f>
        <v>6600</v>
      </c>
      <c r="E164" s="215">
        <f>'Research - Pipes'!H62/$H$165</f>
        <v>9768</v>
      </c>
      <c r="F164" s="215">
        <f>'Research - Pipes'!I62/$H$165</f>
        <v>7392</v>
      </c>
      <c r="H164" s="34" t="s">
        <v>580</v>
      </c>
    </row>
    <row r="165" spans="3:8">
      <c r="C165" s="215" t="s">
        <v>641</v>
      </c>
      <c r="D165" s="215">
        <f>'Research - Pipes'!G63/$H$165</f>
        <v>6864</v>
      </c>
      <c r="E165" s="215">
        <f>'Research - Pipes'!H63/$H$165</f>
        <v>10296</v>
      </c>
      <c r="F165" s="215">
        <f>'Research - Pipes'!I63/$H$165</f>
        <v>11880</v>
      </c>
      <c r="H165" s="42">
        <f>100/5280</f>
        <v>1.893939393939394E-2</v>
      </c>
    </row>
    <row r="166" spans="3:8">
      <c r="C166" s="215" t="s">
        <v>642</v>
      </c>
      <c r="D166" s="215">
        <f>'Research - Pipes'!G64/$H$165</f>
        <v>6864</v>
      </c>
      <c r="E166" s="215">
        <f>'Research - Pipes'!H64/$H$165</f>
        <v>10296</v>
      </c>
      <c r="F166" s="215">
        <f>'Research - Pipes'!I64/$H$165</f>
        <v>14784</v>
      </c>
    </row>
    <row r="167" spans="3:8">
      <c r="C167" s="239" t="s">
        <v>708</v>
      </c>
      <c r="D167" s="235">
        <f>AVERAGE(D164:D166)</f>
        <v>6776</v>
      </c>
      <c r="E167" s="235">
        <f t="shared" ref="E167:F167" si="6">AVERAGE(E164:E166)</f>
        <v>10120</v>
      </c>
      <c r="F167" s="235">
        <f t="shared" si="6"/>
        <v>11352</v>
      </c>
    </row>
    <row r="168" spans="3:8">
      <c r="C168" s="68" t="s">
        <v>610</v>
      </c>
      <c r="D168" s="79"/>
      <c r="E168" s="80"/>
      <c r="F168" s="81"/>
    </row>
    <row r="169" spans="3:8">
      <c r="D169" s="79"/>
      <c r="E169" s="80"/>
      <c r="F169" s="81"/>
    </row>
    <row r="170" spans="3:8">
      <c r="C170" s="42" t="s">
        <v>702</v>
      </c>
      <c r="D170" s="358">
        <f>$F$167</f>
        <v>11352</v>
      </c>
      <c r="E170" s="83" t="s">
        <v>704</v>
      </c>
      <c r="F170" s="81"/>
      <c r="G170" s="81"/>
      <c r="H170" s="81"/>
    </row>
    <row r="171" spans="3:8">
      <c r="C171" s="42" t="s">
        <v>703</v>
      </c>
      <c r="D171" s="358">
        <f>(0.9*D167+0.1*E167)</f>
        <v>7110.4000000000005</v>
      </c>
      <c r="E171" s="83" t="s">
        <v>704</v>
      </c>
      <c r="F171" s="81"/>
    </row>
    <row r="172" spans="3:8">
      <c r="C172" s="42" t="s">
        <v>706</v>
      </c>
      <c r="D172" s="359">
        <f>SUM(E25:E31)-E29</f>
        <v>1.7160000000000002</v>
      </c>
      <c r="E172" s="83" t="s">
        <v>709</v>
      </c>
      <c r="F172" s="81"/>
    </row>
    <row r="173" spans="3:8">
      <c r="D173" s="79"/>
      <c r="E173" s="80"/>
      <c r="F173" s="81"/>
    </row>
    <row r="174" spans="3:8">
      <c r="C174" s="38" t="s">
        <v>705</v>
      </c>
      <c r="F174" s="81"/>
    </row>
    <row r="175" spans="3:8">
      <c r="C175" s="75" t="s">
        <v>246</v>
      </c>
      <c r="D175" s="83">
        <f>(D170-D171)*D172*1000000</f>
        <v>7278585599.999999</v>
      </c>
      <c r="E175" s="42" t="s">
        <v>269</v>
      </c>
      <c r="F175" s="81"/>
    </row>
    <row r="176" spans="3:8">
      <c r="C176" s="75" t="s">
        <v>638</v>
      </c>
      <c r="D176" s="83">
        <f>D175*D11</f>
        <v>615040483.19999993</v>
      </c>
      <c r="E176" s="42" t="s">
        <v>205</v>
      </c>
      <c r="F176" s="81"/>
    </row>
    <row r="177" spans="1:28">
      <c r="C177" s="75" t="s">
        <v>248</v>
      </c>
      <c r="D177" s="83">
        <f>D175*D13</f>
        <v>2838648.3839999996</v>
      </c>
      <c r="E177" s="42" t="s">
        <v>637</v>
      </c>
      <c r="F177" s="81"/>
    </row>
    <row r="178" spans="1:28">
      <c r="C178" s="68"/>
      <c r="D178" s="79"/>
      <c r="E178" s="80"/>
      <c r="F178" s="81"/>
    </row>
    <row r="179" spans="1:28" s="181" customFormat="1" ht="16.8">
      <c r="A179" s="179"/>
      <c r="B179" s="180"/>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0"/>
    </row>
    <row r="180" spans="1:28" s="181" customFormat="1" ht="16.8">
      <c r="A180" s="179"/>
      <c r="B180" s="180"/>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0"/>
    </row>
    <row r="181" spans="1:28" s="181" customFormat="1" ht="16.8">
      <c r="A181" s="179"/>
      <c r="B181" s="180"/>
      <c r="C181"/>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0"/>
    </row>
    <row r="182" spans="1:28" s="181" customFormat="1" ht="16.8">
      <c r="A182" s="179"/>
      <c r="B182" s="180"/>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0"/>
    </row>
    <row r="183" spans="1:28" s="181" customFormat="1" ht="16.8">
      <c r="A183" s="179"/>
      <c r="B183" s="180"/>
      <c r="C183"/>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0"/>
    </row>
    <row r="184" spans="1:28" s="181" customFormat="1" ht="16.8">
      <c r="A184" s="179"/>
      <c r="B184" s="180"/>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0"/>
    </row>
    <row r="185" spans="1:28" s="181" customFormat="1" ht="16.8">
      <c r="A185" s="179"/>
      <c r="B185" s="180"/>
      <c r="C185"/>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0"/>
    </row>
    <row r="186" spans="1:28" s="181" customFormat="1" ht="16.8">
      <c r="A186" s="179"/>
      <c r="B186" s="180"/>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0"/>
    </row>
    <row r="187" spans="1:28" s="181" customFormat="1" ht="16.8">
      <c r="A187" s="179"/>
      <c r="B187" s="180"/>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0"/>
    </row>
    <row r="188" spans="1:28" s="181" customFormat="1" ht="16.8">
      <c r="A188" s="179"/>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0"/>
    </row>
    <row r="189" spans="1:28" s="181" customFormat="1" ht="16.8">
      <c r="A189" s="179"/>
      <c r="B189" s="180"/>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0"/>
    </row>
    <row r="190" spans="1:28" s="181" customFormat="1" ht="16.8">
      <c r="A190" s="179"/>
      <c r="B190" s="180"/>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0"/>
    </row>
    <row r="191" spans="1:28" s="181" customFormat="1" ht="16.8">
      <c r="A191" s="179"/>
      <c r="B191" s="180"/>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0"/>
    </row>
    <row r="192" spans="1:28" s="181" customFormat="1" ht="16.8">
      <c r="A192" s="179"/>
      <c r="B192" s="180"/>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0"/>
    </row>
    <row r="193" spans="1:28" s="181" customFormat="1" ht="16.8">
      <c r="A193" s="179"/>
      <c r="B193" s="180"/>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0"/>
    </row>
    <row r="194" spans="1:28" s="181" customFormat="1" ht="16.8">
      <c r="A194" s="179"/>
      <c r="B194" s="180"/>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0"/>
    </row>
    <row r="195" spans="1:28" s="181" customFormat="1" ht="16.8">
      <c r="A195" s="179"/>
      <c r="B195" s="180"/>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0"/>
    </row>
    <row r="196" spans="1:28" s="181" customFormat="1" ht="16.8">
      <c r="A196" s="179"/>
      <c r="B196" s="180"/>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0"/>
    </row>
    <row r="197" spans="1:28" s="181" customFormat="1" ht="16.8">
      <c r="A197" s="179"/>
      <c r="B197" s="180"/>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0"/>
    </row>
    <row r="198" spans="1:28" s="181" customFormat="1" ht="16.8">
      <c r="A198" s="179"/>
      <c r="B198" s="180"/>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0"/>
    </row>
    <row r="199" spans="1:28" s="181" customFormat="1" ht="16.8">
      <c r="A199" s="179"/>
      <c r="B199" s="180"/>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0"/>
    </row>
    <row r="200" spans="1:28" s="181" customFormat="1" ht="16.8">
      <c r="A200" s="179"/>
      <c r="B200" s="180"/>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0"/>
    </row>
    <row r="201" spans="1:28" s="181" customFormat="1" ht="16.8">
      <c r="A201" s="179"/>
      <c r="B201" s="180"/>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0"/>
    </row>
    <row r="202" spans="1:28" s="181" customFormat="1" ht="16.8">
      <c r="A202" s="179"/>
      <c r="B202" s="180"/>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0"/>
    </row>
    <row r="203" spans="1:28" s="181" customFormat="1" ht="16.8">
      <c r="A203" s="179"/>
      <c r="B203" s="180"/>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0"/>
    </row>
    <row r="204" spans="1:28" s="181" customFormat="1" ht="16.8">
      <c r="A204" s="179"/>
      <c r="B204" s="180"/>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0"/>
    </row>
    <row r="205" spans="1:28" s="181" customFormat="1" ht="16.8">
      <c r="A205" s="179"/>
      <c r="B205" s="180"/>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0"/>
    </row>
    <row r="206" spans="1:28" s="181" customFormat="1" ht="16.8">
      <c r="A206" s="179"/>
      <c r="B206" s="180"/>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0"/>
    </row>
    <row r="207" spans="1:28" s="181" customFormat="1" ht="16.8">
      <c r="A207" s="179"/>
      <c r="B207" s="180"/>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0"/>
    </row>
    <row r="208" spans="1:28" s="181" customFormat="1" ht="16.8">
      <c r="A208" s="179"/>
      <c r="B208" s="180"/>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0"/>
    </row>
    <row r="209" spans="1:28" s="181" customFormat="1" ht="16.8">
      <c r="A209" s="179"/>
      <c r="B209" s="180"/>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0"/>
    </row>
    <row r="210" spans="1:28" s="181" customFormat="1" ht="16.8">
      <c r="A210" s="179"/>
      <c r="B210" s="180"/>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0"/>
    </row>
    <row r="211" spans="1:28" s="181" customFormat="1" ht="16.8">
      <c r="A211" s="179"/>
      <c r="B211" s="180"/>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0"/>
    </row>
    <row r="212" spans="1:28" s="181" customFormat="1" ht="16.8">
      <c r="A212" s="179"/>
      <c r="B212" s="180"/>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0"/>
    </row>
    <row r="213" spans="1:28" s="181" customFormat="1" ht="16.8">
      <c r="A213" s="179"/>
      <c r="B213" s="180"/>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0"/>
    </row>
    <row r="214" spans="1:28" s="181" customFormat="1" ht="16.8">
      <c r="A214" s="179"/>
      <c r="B214" s="180"/>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0"/>
    </row>
    <row r="215" spans="1:28" s="181" customFormat="1" ht="16.8">
      <c r="A215" s="179"/>
      <c r="B215" s="180"/>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0"/>
    </row>
    <row r="216" spans="1:28" s="181" customFormat="1" ht="16.8">
      <c r="A216" s="179"/>
      <c r="B216" s="180"/>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0"/>
    </row>
    <row r="217" spans="1:28" s="181" customFormat="1" ht="16.8">
      <c r="A217" s="179"/>
      <c r="B217" s="180"/>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0"/>
    </row>
    <row r="218" spans="1:28" s="181" customFormat="1" ht="16.8">
      <c r="A218" s="179"/>
      <c r="B218" s="180"/>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0"/>
    </row>
    <row r="219" spans="1:28" s="181" customFormat="1" ht="16.8">
      <c r="A219" s="179"/>
      <c r="B219" s="180"/>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0"/>
    </row>
    <row r="220" spans="1:28" s="181" customFormat="1" ht="16.8">
      <c r="A220" s="179"/>
      <c r="B220" s="180"/>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0"/>
    </row>
    <row r="221" spans="1:28" s="181" customFormat="1" ht="16.8">
      <c r="A221" s="179"/>
      <c r="B221" s="180"/>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0"/>
    </row>
    <row r="222" spans="1:28" s="181" customFormat="1" ht="16.8">
      <c r="A222" s="179"/>
      <c r="B222" s="180"/>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0"/>
    </row>
    <row r="223" spans="1:28" s="181" customFormat="1" ht="16.8">
      <c r="A223" s="179"/>
      <c r="B223" s="180"/>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0"/>
    </row>
    <row r="224" spans="1:28" s="181" customFormat="1" ht="16.8">
      <c r="A224" s="179"/>
      <c r="B224" s="180"/>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0"/>
    </row>
    <row r="225" spans="1:28" s="181" customFormat="1" ht="16.8">
      <c r="A225" s="179"/>
      <c r="B225" s="180"/>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0"/>
    </row>
    <row r="226" spans="1:28" s="181" customFormat="1" ht="16.8">
      <c r="A226" s="179"/>
      <c r="B226" s="180"/>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0"/>
    </row>
    <row r="227" spans="1:28" s="181" customFormat="1" ht="16.8">
      <c r="A227" s="179"/>
      <c r="B227" s="180"/>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0"/>
    </row>
    <row r="228" spans="1:28" s="181" customFormat="1" ht="16.8">
      <c r="A228" s="179"/>
      <c r="B228" s="180"/>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0"/>
    </row>
    <row r="229" spans="1:28" s="181" customFormat="1" ht="16.8">
      <c r="A229" s="179"/>
      <c r="B229" s="180"/>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0"/>
    </row>
    <row r="230" spans="1:28" s="181" customFormat="1" ht="16.8">
      <c r="A230" s="179"/>
      <c r="B230" s="180"/>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0"/>
    </row>
    <row r="231" spans="1:28" s="181" customFormat="1" ht="16.8">
      <c r="A231" s="179"/>
      <c r="B231" s="180"/>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0"/>
    </row>
    <row r="232" spans="1:28" s="181" customFormat="1" ht="16.8">
      <c r="A232" s="179"/>
      <c r="B232" s="180"/>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0"/>
    </row>
    <row r="233" spans="1:28" s="181" customFormat="1" ht="16.8">
      <c r="A233" s="179"/>
      <c r="B233" s="180"/>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0"/>
    </row>
    <row r="234" spans="1:28" s="181" customFormat="1" ht="16.8">
      <c r="A234" s="179"/>
      <c r="B234" s="180"/>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0"/>
    </row>
    <row r="235" spans="1:28" s="181" customFormat="1" ht="16.8">
      <c r="A235" s="179"/>
      <c r="B235" s="180"/>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0"/>
    </row>
    <row r="236" spans="1:28" s="181" customFormat="1" ht="16.8">
      <c r="A236" s="179"/>
      <c r="B236" s="180"/>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0"/>
    </row>
    <row r="237" spans="1:28" s="181" customFormat="1" ht="16.8">
      <c r="A237" s="179"/>
      <c r="B237" s="180"/>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0"/>
    </row>
    <row r="238" spans="1:28" s="181" customFormat="1" ht="16.8">
      <c r="A238" s="179"/>
      <c r="B238" s="180"/>
      <c r="C238" s="183" t="s">
        <v>429</v>
      </c>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0"/>
    </row>
    <row r="239" spans="1:28" s="181" customFormat="1" ht="37.5" customHeight="1">
      <c r="A239" s="179"/>
      <c r="B239" s="180"/>
      <c r="C239" s="398" t="s">
        <v>492</v>
      </c>
      <c r="D239" s="398"/>
      <c r="E239" s="398"/>
      <c r="F239" s="398"/>
      <c r="G239" s="398"/>
      <c r="H239" s="398"/>
      <c r="I239" s="182"/>
      <c r="J239" s="182"/>
      <c r="K239" s="182"/>
      <c r="L239" s="182"/>
      <c r="M239" s="182"/>
      <c r="N239" s="182"/>
      <c r="O239" s="182"/>
      <c r="P239" s="182"/>
      <c r="Q239" s="182"/>
      <c r="R239" s="182"/>
      <c r="S239" s="182"/>
      <c r="T239" s="182"/>
      <c r="U239" s="182"/>
      <c r="V239" s="182"/>
      <c r="W239" s="182"/>
      <c r="X239" s="182"/>
      <c r="Y239" s="182"/>
      <c r="Z239" s="182"/>
      <c r="AA239" s="182"/>
      <c r="AB239" s="180"/>
    </row>
    <row r="240" spans="1:28" s="181" customFormat="1" ht="16.8">
      <c r="A240" s="179"/>
      <c r="B240" s="180"/>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0"/>
    </row>
    <row r="241" spans="1:28" s="181" customFormat="1" ht="16.8">
      <c r="A241" s="179"/>
      <c r="B241" s="180"/>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0"/>
    </row>
    <row r="242" spans="1:28" s="181" customFormat="1" ht="16.8">
      <c r="A242" s="179"/>
      <c r="B242" s="180"/>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0"/>
    </row>
    <row r="243" spans="1:28" s="181" customFormat="1" ht="16.8">
      <c r="A243" s="179"/>
      <c r="B243" s="180"/>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0"/>
    </row>
    <row r="244" spans="1:28" s="181" customFormat="1" ht="16.8">
      <c r="A244" s="179"/>
      <c r="B244" s="180"/>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0"/>
    </row>
    <row r="245" spans="1:28" s="181" customFormat="1" ht="16.8">
      <c r="A245" s="179"/>
      <c r="B245" s="180"/>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0"/>
    </row>
    <row r="246" spans="1:28" s="181" customFormat="1" ht="16.8">
      <c r="A246" s="179"/>
      <c r="B246" s="180"/>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0"/>
    </row>
    <row r="247" spans="1:28" s="181" customFormat="1" ht="16.8">
      <c r="A247" s="179"/>
      <c r="B247" s="180"/>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0"/>
    </row>
    <row r="248" spans="1:28" s="181" customFormat="1" ht="16.8">
      <c r="A248" s="179"/>
      <c r="B248" s="180"/>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0"/>
    </row>
    <row r="249" spans="1:28" s="181" customFormat="1" ht="16.8">
      <c r="A249" s="179"/>
      <c r="B249" s="180"/>
      <c r="C249" s="183" t="s">
        <v>430</v>
      </c>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0"/>
    </row>
    <row r="250" spans="1:28" s="181" customFormat="1" ht="16.8">
      <c r="A250" s="179"/>
      <c r="B250" s="180"/>
      <c r="C250" s="182" t="s">
        <v>491</v>
      </c>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0"/>
    </row>
    <row r="251" spans="1:28" s="181" customFormat="1" ht="16.8">
      <c r="A251" s="179"/>
      <c r="B251" s="180"/>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0"/>
    </row>
    <row r="252" spans="1:28" s="181" customFormat="1" ht="16.8">
      <c r="A252" s="179"/>
      <c r="B252" s="180"/>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0"/>
    </row>
    <row r="253" spans="1:28" s="181" customFormat="1" ht="16.8">
      <c r="A253" s="179"/>
      <c r="B253" s="180"/>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0"/>
    </row>
    <row r="254" spans="1:28" s="181" customFormat="1" ht="16.8">
      <c r="A254" s="179"/>
      <c r="B254" s="180"/>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0"/>
    </row>
    <row r="255" spans="1:28" s="181" customFormat="1" ht="16.8">
      <c r="A255" s="179"/>
      <c r="B255" s="180"/>
      <c r="C255" s="183" t="s">
        <v>431</v>
      </c>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0"/>
    </row>
    <row r="256" spans="1:28" s="181" customFormat="1" ht="69" customHeight="1">
      <c r="A256" s="179"/>
      <c r="B256" s="180"/>
      <c r="C256" s="386" t="s">
        <v>493</v>
      </c>
      <c r="D256" s="398"/>
      <c r="E256" s="398"/>
      <c r="F256" s="398"/>
      <c r="G256" s="398"/>
      <c r="H256" s="398"/>
      <c r="I256" s="182"/>
      <c r="J256" s="182"/>
      <c r="K256" s="182"/>
      <c r="L256" s="182"/>
      <c r="M256" s="182"/>
      <c r="N256" s="182"/>
      <c r="O256" s="182"/>
      <c r="P256" s="182"/>
      <c r="Q256" s="182"/>
      <c r="R256" s="182"/>
      <c r="S256" s="182"/>
      <c r="T256" s="182"/>
      <c r="U256" s="182"/>
      <c r="V256" s="182"/>
      <c r="W256" s="182"/>
      <c r="X256" s="182"/>
      <c r="Y256" s="182"/>
      <c r="Z256" s="182"/>
      <c r="AA256" s="182"/>
      <c r="AB256" s="180"/>
    </row>
    <row r="257" spans="1:28" s="181" customFormat="1" ht="16.8">
      <c r="A257" s="179"/>
      <c r="B257" s="180"/>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0"/>
    </row>
    <row r="258" spans="1:28" s="181" customFormat="1" ht="16.8">
      <c r="A258" s="179"/>
      <c r="B258" s="180"/>
      <c r="C258" s="182" t="s">
        <v>432</v>
      </c>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0"/>
    </row>
    <row r="259" spans="1:28" s="181" customFormat="1" ht="16.8">
      <c r="A259" s="179"/>
      <c r="B259" s="180"/>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0"/>
    </row>
    <row r="260" spans="1:28" s="181" customFormat="1" ht="16.8">
      <c r="A260" s="179"/>
      <c r="B260" s="180"/>
      <c r="C260" s="182" t="s">
        <v>433</v>
      </c>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0"/>
    </row>
    <row r="261" spans="1:28" s="181" customFormat="1" ht="16.8">
      <c r="A261" s="179"/>
      <c r="B261" s="180"/>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0"/>
    </row>
    <row r="262" spans="1:28" s="181" customFormat="1" ht="16.8">
      <c r="A262" s="179"/>
      <c r="B262" s="180"/>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0"/>
    </row>
    <row r="263" spans="1:28" s="181" customFormat="1" ht="16.8">
      <c r="A263" s="179"/>
      <c r="B263" s="180"/>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0"/>
    </row>
    <row r="264" spans="1:28" s="181" customFormat="1" ht="16.8">
      <c r="A264" s="179"/>
      <c r="B264" s="180"/>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0"/>
    </row>
    <row r="265" spans="1:28" s="181" customFormat="1" ht="16.8">
      <c r="A265" s="179"/>
      <c r="B265" s="180"/>
      <c r="C265" s="183" t="s">
        <v>434</v>
      </c>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0"/>
    </row>
    <row r="266" spans="1:28" s="181" customFormat="1" ht="16.8">
      <c r="A266" s="179"/>
      <c r="B266" s="180"/>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0"/>
    </row>
    <row r="267" spans="1:28" s="181" customFormat="1" ht="16.8">
      <c r="A267" s="179"/>
      <c r="B267" s="180"/>
      <c r="C267" s="182" t="s">
        <v>435</v>
      </c>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0"/>
    </row>
    <row r="268" spans="1:28" s="181" customFormat="1" ht="16.8">
      <c r="A268" s="179"/>
      <c r="B268" s="180"/>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0"/>
    </row>
    <row r="269" spans="1:28" s="181" customFormat="1" ht="16.8">
      <c r="A269" s="179"/>
      <c r="B269" s="180"/>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0"/>
    </row>
    <row r="270" spans="1:28" s="181" customFormat="1" ht="16.8">
      <c r="A270" s="179"/>
      <c r="B270" s="180"/>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0"/>
    </row>
    <row r="271" spans="1:28" s="181" customFormat="1" ht="16.8">
      <c r="A271" s="179"/>
      <c r="B271" s="180"/>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0"/>
    </row>
    <row r="272" spans="1:28" s="181" customFormat="1" ht="16.8">
      <c r="A272" s="179"/>
      <c r="B272" s="180"/>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0"/>
    </row>
    <row r="273" spans="1:28" s="181" customFormat="1" ht="16.8">
      <c r="A273" s="179"/>
      <c r="B273" s="180"/>
      <c r="C273" s="183" t="s">
        <v>532</v>
      </c>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0"/>
    </row>
    <row r="274" spans="1:28" s="181" customFormat="1" ht="16.8">
      <c r="A274" s="179"/>
      <c r="B274" s="180"/>
      <c r="C274" s="185" t="s">
        <v>534</v>
      </c>
      <c r="D274" s="186" t="s">
        <v>533</v>
      </c>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0"/>
    </row>
    <row r="275" spans="1:28" s="181" customFormat="1" ht="16.8">
      <c r="A275" s="179"/>
      <c r="B275" s="180"/>
      <c r="C275" s="186" t="str">
        <f>'Research - Pipes'!C115</f>
        <v>3"-8"</v>
      </c>
      <c r="D275" s="213">
        <f>'Research - Pipes'!D115</f>
        <v>0.67</v>
      </c>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0"/>
    </row>
    <row r="276" spans="1:28" s="181" customFormat="1" ht="16.8">
      <c r="A276" s="179"/>
      <c r="B276" s="180"/>
      <c r="C276" s="186" t="str">
        <f>'Research - Pipes'!C116</f>
        <v>10"-12"</v>
      </c>
      <c r="D276" s="213">
        <f>'Research - Pipes'!D116</f>
        <v>0.18</v>
      </c>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0"/>
    </row>
    <row r="277" spans="1:28" s="181" customFormat="1" ht="16.8">
      <c r="A277" s="179"/>
      <c r="B277" s="180"/>
      <c r="C277" s="186" t="str">
        <f>'Research - Pipes'!C117</f>
        <v>14"-24"</v>
      </c>
      <c r="D277" s="213">
        <f>'Research - Pipes'!D117</f>
        <v>0.09</v>
      </c>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0"/>
    </row>
    <row r="278" spans="1:28" s="181" customFormat="1" ht="16.8">
      <c r="A278" s="179"/>
      <c r="B278" s="180"/>
      <c r="C278" s="186" t="str">
        <f>'Research - Pipes'!C118</f>
        <v>27"-36"</v>
      </c>
      <c r="D278" s="213">
        <f>'Research - Pipes'!D118</f>
        <v>0.03</v>
      </c>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0"/>
    </row>
    <row r="279" spans="1:28" s="181" customFormat="1" ht="16.8">
      <c r="A279" s="179"/>
      <c r="B279" s="180"/>
      <c r="C279" s="186" t="str">
        <f>'Research - Pipes'!C119</f>
        <v xml:space="preserve">42"-48" </v>
      </c>
      <c r="D279" s="213">
        <f>'Research - Pipes'!D119</f>
        <v>0.01</v>
      </c>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0"/>
    </row>
    <row r="280" spans="1:28" s="181" customFormat="1" ht="16.8">
      <c r="A280" s="179"/>
      <c r="B280" s="180"/>
      <c r="C280" s="186" t="str">
        <f>'Research - Pipes'!C120</f>
        <v>&gt;48"</v>
      </c>
      <c r="D280" s="213">
        <f>'Research - Pipes'!D120</f>
        <v>0.01</v>
      </c>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0"/>
    </row>
    <row r="281" spans="1:28" s="181" customFormat="1" ht="16.8">
      <c r="A281" s="179"/>
      <c r="B281" s="180"/>
      <c r="C281" s="68" t="s">
        <v>176</v>
      </c>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0"/>
    </row>
    <row r="282" spans="1:28" s="181" customFormat="1" ht="16.8">
      <c r="A282" s="179"/>
      <c r="B282" s="180"/>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0"/>
    </row>
    <row r="283" spans="1:28" s="181" customFormat="1" ht="16.8">
      <c r="A283" s="179"/>
      <c r="B283" s="180"/>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0"/>
    </row>
    <row r="284" spans="1:28" s="181" customFormat="1" ht="16.8">
      <c r="A284" s="179"/>
      <c r="B284" s="180"/>
      <c r="C284" s="183" t="s">
        <v>436</v>
      </c>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0"/>
    </row>
    <row r="285" spans="1:28" s="181" customFormat="1" ht="16.8">
      <c r="A285" s="179"/>
      <c r="B285" s="180"/>
      <c r="C285" s="185" t="s">
        <v>437</v>
      </c>
      <c r="D285" s="185" t="s">
        <v>438</v>
      </c>
      <c r="E285" s="185" t="s">
        <v>488</v>
      </c>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0"/>
    </row>
    <row r="286" spans="1:28" s="181" customFormat="1" ht="16.8">
      <c r="A286" s="179"/>
      <c r="B286" s="180"/>
      <c r="C286" s="186" t="s">
        <v>535</v>
      </c>
      <c r="D286" s="187">
        <f>7.981*0.0254</f>
        <v>0.20271739999999999</v>
      </c>
      <c r="E286" s="187">
        <f>PI()*D286^2/4</f>
        <v>3.227542250999417E-2</v>
      </c>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0"/>
    </row>
    <row r="287" spans="1:28" s="181" customFormat="1" ht="16.8">
      <c r="A287" s="179"/>
      <c r="B287" s="180"/>
      <c r="C287" s="188"/>
      <c r="D287" s="189"/>
      <c r="E287" s="182"/>
      <c r="F287" s="182"/>
      <c r="G287" s="182"/>
      <c r="H287" s="184"/>
      <c r="I287" s="190"/>
      <c r="J287" s="182"/>
      <c r="K287" s="182"/>
      <c r="L287" s="182"/>
      <c r="M287" s="182"/>
      <c r="N287" s="182"/>
      <c r="O287" s="182"/>
      <c r="P287" s="182"/>
      <c r="Q287" s="182"/>
      <c r="R287" s="182"/>
      <c r="S287" s="182"/>
      <c r="T287" s="182"/>
      <c r="U287" s="182"/>
      <c r="V287" s="182"/>
      <c r="W287" s="182"/>
      <c r="X287" s="182"/>
      <c r="Y287" s="182"/>
      <c r="Z287" s="182"/>
      <c r="AA287" s="182"/>
      <c r="AB287" s="180"/>
    </row>
    <row r="288" spans="1:28" s="181" customFormat="1" ht="16.8">
      <c r="A288" s="179"/>
      <c r="B288" s="180"/>
      <c r="C288" s="183" t="s">
        <v>486</v>
      </c>
      <c r="D288" s="189"/>
      <c r="E288" s="182"/>
      <c r="F288" s="182"/>
      <c r="G288" s="182"/>
      <c r="H288" s="184"/>
      <c r="I288" s="190"/>
      <c r="J288" s="182"/>
      <c r="K288" s="182"/>
      <c r="L288" s="182"/>
      <c r="M288" s="182"/>
      <c r="N288" s="182"/>
      <c r="O288" s="182"/>
      <c r="P288" s="182"/>
      <c r="Q288" s="182"/>
      <c r="R288" s="182"/>
      <c r="S288" s="182"/>
      <c r="T288" s="182"/>
      <c r="U288" s="182"/>
      <c r="V288" s="182"/>
      <c r="W288" s="182"/>
      <c r="X288" s="182"/>
      <c r="Y288" s="182"/>
      <c r="Z288" s="182"/>
      <c r="AA288" s="182"/>
      <c r="AB288" s="180"/>
    </row>
    <row r="289" spans="1:28" s="181" customFormat="1" ht="16.8">
      <c r="A289" s="179"/>
      <c r="B289" s="180"/>
      <c r="C289" s="185" t="s">
        <v>437</v>
      </c>
      <c r="D289" s="191" t="s">
        <v>487</v>
      </c>
      <c r="E289" s="185" t="s">
        <v>490</v>
      </c>
      <c r="F289" s="182"/>
      <c r="G289" s="183" t="s">
        <v>489</v>
      </c>
      <c r="H289" s="184"/>
      <c r="I289" s="190"/>
      <c r="J289" s="182"/>
      <c r="K289" s="182"/>
      <c r="L289" s="182"/>
      <c r="M289" s="182"/>
      <c r="N289" s="182"/>
      <c r="O289" s="182"/>
      <c r="P289" s="182"/>
      <c r="Q289" s="182"/>
      <c r="R289" s="182"/>
      <c r="S289" s="182"/>
      <c r="T289" s="182"/>
      <c r="U289" s="182"/>
      <c r="V289" s="182"/>
      <c r="W289" s="182"/>
      <c r="X289" s="182"/>
      <c r="Y289" s="182"/>
      <c r="Z289" s="182"/>
      <c r="AA289" s="182"/>
      <c r="AB289" s="180"/>
    </row>
    <row r="290" spans="1:28" s="181" customFormat="1" ht="16.8">
      <c r="A290" s="179"/>
      <c r="B290" s="180"/>
      <c r="C290" s="186" t="s">
        <v>535</v>
      </c>
      <c r="D290" s="192">
        <v>5</v>
      </c>
      <c r="E290" s="186">
        <f>D290*G290*E286</f>
        <v>4.9187743905231118E-2</v>
      </c>
      <c r="F290" s="182"/>
      <c r="G290" s="186">
        <v>0.30480000000000002</v>
      </c>
      <c r="H290" s="184"/>
      <c r="I290" s="190"/>
      <c r="J290" s="182"/>
      <c r="K290" s="182"/>
      <c r="L290" s="182"/>
      <c r="M290" s="182"/>
      <c r="N290" s="182"/>
      <c r="O290" s="182"/>
      <c r="P290" s="182"/>
      <c r="Q290" s="182"/>
      <c r="R290" s="182"/>
      <c r="S290" s="182"/>
      <c r="T290" s="182"/>
      <c r="U290" s="182"/>
      <c r="V290" s="182"/>
      <c r="W290" s="182"/>
      <c r="X290" s="182"/>
      <c r="Y290" s="182"/>
      <c r="Z290" s="182"/>
      <c r="AA290" s="182"/>
      <c r="AB290" s="180"/>
    </row>
    <row r="291" spans="1:28" s="181" customFormat="1" ht="16.8">
      <c r="A291" s="179"/>
      <c r="B291" s="180"/>
      <c r="C291" s="214" t="s">
        <v>102</v>
      </c>
      <c r="D291" s="189"/>
      <c r="E291" s="184"/>
      <c r="F291" s="182"/>
      <c r="G291" s="182"/>
      <c r="H291" s="184"/>
      <c r="I291" s="190"/>
      <c r="J291" s="182"/>
      <c r="K291" s="182"/>
      <c r="L291" s="182"/>
      <c r="M291" s="182"/>
      <c r="N291" s="182"/>
      <c r="O291" s="182"/>
      <c r="P291" s="182"/>
      <c r="Q291" s="182"/>
      <c r="R291" s="182"/>
      <c r="S291" s="182"/>
      <c r="T291" s="182"/>
      <c r="U291" s="182"/>
      <c r="V291" s="182"/>
      <c r="W291" s="182"/>
      <c r="X291" s="182"/>
      <c r="Y291" s="182"/>
      <c r="Z291" s="182"/>
      <c r="AA291" s="182"/>
      <c r="AB291" s="180"/>
    </row>
    <row r="292" spans="1:28" s="181" customFormat="1" ht="16.8">
      <c r="A292" s="179"/>
      <c r="B292" s="180"/>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0"/>
    </row>
    <row r="293" spans="1:28" s="181" customFormat="1" ht="16.8">
      <c r="A293" s="179"/>
      <c r="B293" s="180"/>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0"/>
    </row>
    <row r="294" spans="1:28" s="181" customFormat="1" ht="16.8">
      <c r="A294" s="179"/>
      <c r="B294" s="180"/>
      <c r="C294" s="185" t="s">
        <v>164</v>
      </c>
      <c r="D294" s="193" t="s">
        <v>439</v>
      </c>
      <c r="E294" s="193" t="s">
        <v>440</v>
      </c>
      <c r="F294" s="185" t="s">
        <v>441</v>
      </c>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0"/>
    </row>
    <row r="295" spans="1:28" s="181" customFormat="1" ht="16.8">
      <c r="A295" s="179"/>
      <c r="B295" s="180"/>
      <c r="C295" s="186" t="s">
        <v>442</v>
      </c>
      <c r="D295" s="194">
        <f>AVERAGE(0.0015,0.007)/1000</f>
        <v>4.25E-6</v>
      </c>
      <c r="E295" s="195" t="s">
        <v>443</v>
      </c>
      <c r="F295" s="196" t="s">
        <v>444</v>
      </c>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0"/>
    </row>
    <row r="296" spans="1:28" s="181" customFormat="1" ht="16.8">
      <c r="A296" s="179"/>
      <c r="B296" s="180"/>
      <c r="C296" s="186" t="s">
        <v>445</v>
      </c>
      <c r="D296" s="194">
        <f>AVERAGE(0.25,0.8)/1000</f>
        <v>5.2500000000000008E-4</v>
      </c>
      <c r="E296" s="194">
        <v>0</v>
      </c>
      <c r="F296" s="186">
        <v>1</v>
      </c>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0"/>
    </row>
    <row r="297" spans="1:28" s="181" customFormat="1" ht="16.8">
      <c r="A297" s="179"/>
      <c r="B297" s="180"/>
      <c r="C297" s="186" t="s">
        <v>446</v>
      </c>
      <c r="D297" s="194">
        <f>AVERAGE(1.5,2.5)/1000</f>
        <v>2E-3</v>
      </c>
      <c r="E297" s="194">
        <v>2.5399999999999999E-2</v>
      </c>
      <c r="F297" s="186">
        <v>20</v>
      </c>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0"/>
    </row>
    <row r="298" spans="1:28" s="181" customFormat="1" ht="16.8">
      <c r="A298" s="179"/>
      <c r="B298" s="180"/>
      <c r="C298" s="182" t="s">
        <v>536</v>
      </c>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0"/>
    </row>
    <row r="299" spans="1:28" s="181" customFormat="1" ht="16.8">
      <c r="A299" s="179"/>
      <c r="B299" s="180"/>
      <c r="C299" s="182"/>
      <c r="D299" s="182"/>
      <c r="E299" s="182">
        <v>1</v>
      </c>
      <c r="F299" s="182">
        <v>2</v>
      </c>
      <c r="G299" s="182">
        <v>3</v>
      </c>
      <c r="H299" s="182">
        <v>4</v>
      </c>
      <c r="I299" s="182">
        <v>5</v>
      </c>
      <c r="J299" s="182">
        <v>6</v>
      </c>
      <c r="K299" s="182">
        <v>7</v>
      </c>
      <c r="L299" s="182">
        <v>8</v>
      </c>
      <c r="M299" s="182">
        <v>9</v>
      </c>
      <c r="N299" s="182">
        <v>10</v>
      </c>
      <c r="O299" s="182">
        <v>11</v>
      </c>
      <c r="P299" s="182">
        <v>12</v>
      </c>
      <c r="Q299" s="182">
        <v>13</v>
      </c>
      <c r="R299" s="182">
        <v>14</v>
      </c>
      <c r="S299" s="182">
        <v>15</v>
      </c>
      <c r="T299" s="182">
        <v>16</v>
      </c>
      <c r="U299" s="182">
        <v>17</v>
      </c>
      <c r="V299" s="182">
        <v>18</v>
      </c>
      <c r="W299" s="182">
        <v>19</v>
      </c>
      <c r="X299" s="182">
        <v>20</v>
      </c>
      <c r="Y299" s="182"/>
      <c r="Z299" s="182"/>
      <c r="AA299" s="182"/>
      <c r="AB299" s="180"/>
    </row>
    <row r="300" spans="1:28" s="181" customFormat="1" ht="16.8">
      <c r="A300" s="179"/>
      <c r="B300" s="180"/>
      <c r="C300" s="197"/>
      <c r="D300" s="185" t="s">
        <v>447</v>
      </c>
      <c r="E300" s="185" t="s">
        <v>448</v>
      </c>
      <c r="F300" s="185" t="s">
        <v>449</v>
      </c>
      <c r="G300" s="185" t="s">
        <v>450</v>
      </c>
      <c r="H300" s="185" t="s">
        <v>451</v>
      </c>
      <c r="I300" s="185" t="s">
        <v>452</v>
      </c>
      <c r="J300" s="185" t="s">
        <v>453</v>
      </c>
      <c r="K300" s="185" t="s">
        <v>454</v>
      </c>
      <c r="L300" s="185" t="s">
        <v>455</v>
      </c>
      <c r="M300" s="185" t="s">
        <v>456</v>
      </c>
      <c r="N300" s="185" t="s">
        <v>457</v>
      </c>
      <c r="O300" s="185" t="s">
        <v>458</v>
      </c>
      <c r="P300" s="185" t="s">
        <v>459</v>
      </c>
      <c r="Q300" s="185" t="s">
        <v>460</v>
      </c>
      <c r="R300" s="185" t="s">
        <v>461</v>
      </c>
      <c r="S300" s="185" t="s">
        <v>462</v>
      </c>
      <c r="T300" s="185" t="s">
        <v>463</v>
      </c>
      <c r="U300" s="185" t="s">
        <v>464</v>
      </c>
      <c r="V300" s="185" t="s">
        <v>465</v>
      </c>
      <c r="W300" s="185" t="s">
        <v>466</v>
      </c>
      <c r="X300" s="185" t="s">
        <v>467</v>
      </c>
      <c r="Y300" s="182"/>
      <c r="Z300" s="182"/>
      <c r="AA300" s="182"/>
      <c r="AB300" s="180"/>
    </row>
    <row r="301" spans="1:28" s="181" customFormat="1" ht="16.8">
      <c r="A301" s="179"/>
      <c r="B301" s="180"/>
      <c r="C301" s="198" t="s">
        <v>468</v>
      </c>
      <c r="D301" s="186">
        <f>E290</f>
        <v>4.9187743905231118E-2</v>
      </c>
      <c r="E301" s="186">
        <f t="shared" ref="E301:X301" si="7">D301</f>
        <v>4.9187743905231118E-2</v>
      </c>
      <c r="F301" s="186">
        <f t="shared" si="7"/>
        <v>4.9187743905231118E-2</v>
      </c>
      <c r="G301" s="186">
        <f t="shared" si="7"/>
        <v>4.9187743905231118E-2</v>
      </c>
      <c r="H301" s="186">
        <f t="shared" si="7"/>
        <v>4.9187743905231118E-2</v>
      </c>
      <c r="I301" s="186">
        <f t="shared" si="7"/>
        <v>4.9187743905231118E-2</v>
      </c>
      <c r="J301" s="186">
        <f t="shared" si="7"/>
        <v>4.9187743905231118E-2</v>
      </c>
      <c r="K301" s="186">
        <f t="shared" si="7"/>
        <v>4.9187743905231118E-2</v>
      </c>
      <c r="L301" s="186">
        <f t="shared" si="7"/>
        <v>4.9187743905231118E-2</v>
      </c>
      <c r="M301" s="186">
        <f t="shared" si="7"/>
        <v>4.9187743905231118E-2</v>
      </c>
      <c r="N301" s="186">
        <f t="shared" si="7"/>
        <v>4.9187743905231118E-2</v>
      </c>
      <c r="O301" s="186">
        <f t="shared" si="7"/>
        <v>4.9187743905231118E-2</v>
      </c>
      <c r="P301" s="186">
        <f t="shared" si="7"/>
        <v>4.9187743905231118E-2</v>
      </c>
      <c r="Q301" s="186">
        <f t="shared" si="7"/>
        <v>4.9187743905231118E-2</v>
      </c>
      <c r="R301" s="186">
        <f t="shared" si="7"/>
        <v>4.9187743905231118E-2</v>
      </c>
      <c r="S301" s="186">
        <f t="shared" si="7"/>
        <v>4.9187743905231118E-2</v>
      </c>
      <c r="T301" s="186">
        <f t="shared" si="7"/>
        <v>4.9187743905231118E-2</v>
      </c>
      <c r="U301" s="186">
        <f t="shared" si="7"/>
        <v>4.9187743905231118E-2</v>
      </c>
      <c r="V301" s="186">
        <f t="shared" si="7"/>
        <v>4.9187743905231118E-2</v>
      </c>
      <c r="W301" s="186">
        <f t="shared" si="7"/>
        <v>4.9187743905231118E-2</v>
      </c>
      <c r="X301" s="186">
        <f t="shared" si="7"/>
        <v>4.9187743905231118E-2</v>
      </c>
      <c r="Y301" s="182"/>
      <c r="Z301" s="182"/>
      <c r="AA301" s="182"/>
      <c r="AB301" s="180"/>
    </row>
    <row r="302" spans="1:28" s="181" customFormat="1" ht="16.8">
      <c r="A302" s="179"/>
      <c r="B302" s="180"/>
      <c r="C302" s="198" t="s">
        <v>469</v>
      </c>
      <c r="D302" s="199">
        <v>1</v>
      </c>
      <c r="E302" s="199">
        <v>1</v>
      </c>
      <c r="F302" s="199">
        <v>1</v>
      </c>
      <c r="G302" s="199">
        <v>1</v>
      </c>
      <c r="H302" s="199">
        <v>1</v>
      </c>
      <c r="I302" s="199">
        <v>1</v>
      </c>
      <c r="J302" s="199">
        <v>1</v>
      </c>
      <c r="K302" s="199">
        <v>1</v>
      </c>
      <c r="L302" s="199">
        <v>1</v>
      </c>
      <c r="M302" s="199">
        <v>1</v>
      </c>
      <c r="N302" s="199">
        <v>1</v>
      </c>
      <c r="O302" s="199">
        <v>1</v>
      </c>
      <c r="P302" s="199">
        <v>1</v>
      </c>
      <c r="Q302" s="199">
        <v>1</v>
      </c>
      <c r="R302" s="199">
        <v>1</v>
      </c>
      <c r="S302" s="199">
        <v>1</v>
      </c>
      <c r="T302" s="199">
        <v>1</v>
      </c>
      <c r="U302" s="199">
        <v>1</v>
      </c>
      <c r="V302" s="199">
        <v>1</v>
      </c>
      <c r="W302" s="199">
        <v>1</v>
      </c>
      <c r="X302" s="199">
        <v>1</v>
      </c>
      <c r="Y302" s="182"/>
      <c r="Z302" s="182"/>
      <c r="AA302" s="182"/>
      <c r="AB302" s="180"/>
    </row>
    <row r="303" spans="1:28" s="181" customFormat="1" ht="16.8">
      <c r="A303" s="179"/>
      <c r="B303" s="180"/>
      <c r="C303" s="198" t="s">
        <v>470</v>
      </c>
      <c r="D303" s="200">
        <f>D286</f>
        <v>0.20271739999999999</v>
      </c>
      <c r="E303" s="200">
        <f>D286</f>
        <v>0.20271739999999999</v>
      </c>
      <c r="F303" s="200">
        <f t="shared" ref="F303:W303" si="8">$E$303+(F299-$E$299)*($X$303-$E$303)/($X$299-$E$299)</f>
        <v>0.20138055789473683</v>
      </c>
      <c r="G303" s="200">
        <f t="shared" si="8"/>
        <v>0.20004371578947366</v>
      </c>
      <c r="H303" s="200">
        <f t="shared" si="8"/>
        <v>0.19870687368421053</v>
      </c>
      <c r="I303" s="200">
        <f t="shared" si="8"/>
        <v>0.19737003157894736</v>
      </c>
      <c r="J303" s="200">
        <f t="shared" si="8"/>
        <v>0.1960331894736842</v>
      </c>
      <c r="K303" s="200">
        <f t="shared" si="8"/>
        <v>0.19469634736842104</v>
      </c>
      <c r="L303" s="200">
        <f t="shared" si="8"/>
        <v>0.19335950526315787</v>
      </c>
      <c r="M303" s="200">
        <f t="shared" si="8"/>
        <v>0.19202266315789474</v>
      </c>
      <c r="N303" s="200">
        <f t="shared" si="8"/>
        <v>0.19068582105263157</v>
      </c>
      <c r="O303" s="200">
        <f t="shared" si="8"/>
        <v>0.18934897894736841</v>
      </c>
      <c r="P303" s="200">
        <f t="shared" si="8"/>
        <v>0.18801213684210524</v>
      </c>
      <c r="Q303" s="200">
        <f t="shared" si="8"/>
        <v>0.18667529473684208</v>
      </c>
      <c r="R303" s="200">
        <f t="shared" si="8"/>
        <v>0.18533845263157894</v>
      </c>
      <c r="S303" s="200">
        <f t="shared" si="8"/>
        <v>0.18400161052631578</v>
      </c>
      <c r="T303" s="200">
        <f t="shared" si="8"/>
        <v>0.18266476842105261</v>
      </c>
      <c r="U303" s="200">
        <f t="shared" si="8"/>
        <v>0.18132792631578945</v>
      </c>
      <c r="V303" s="200">
        <f t="shared" si="8"/>
        <v>0.17999108421052631</v>
      </c>
      <c r="W303" s="200">
        <f t="shared" si="8"/>
        <v>0.17865424210526315</v>
      </c>
      <c r="X303" s="200">
        <f>D286-E297</f>
        <v>0.17731739999999999</v>
      </c>
      <c r="Y303" s="182"/>
      <c r="Z303" s="182"/>
      <c r="AA303" s="182"/>
      <c r="AB303" s="180"/>
    </row>
    <row r="304" spans="1:28" s="181" customFormat="1" ht="16.8">
      <c r="A304" s="179"/>
      <c r="B304" s="180"/>
      <c r="C304" s="198" t="s">
        <v>471</v>
      </c>
      <c r="D304" s="201">
        <f t="shared" ref="D304:X304" si="9">D301/(PI()*D303^2/4)</f>
        <v>1.524</v>
      </c>
      <c r="E304" s="201">
        <f t="shared" si="9"/>
        <v>1.524</v>
      </c>
      <c r="F304" s="201">
        <f t="shared" si="9"/>
        <v>1.5443009639070728</v>
      </c>
      <c r="G304" s="201">
        <f t="shared" si="9"/>
        <v>1.5650102850385925</v>
      </c>
      <c r="H304" s="201">
        <f t="shared" si="9"/>
        <v>1.5861389895139262</v>
      </c>
      <c r="I304" s="201">
        <f t="shared" si="9"/>
        <v>1.6076984781277142</v>
      </c>
      <c r="J304" s="201">
        <f t="shared" si="9"/>
        <v>1.6297005417324233</v>
      </c>
      <c r="K304" s="201">
        <f t="shared" si="9"/>
        <v>1.6521573773627789</v>
      </c>
      <c r="L304" s="201">
        <f t="shared" si="9"/>
        <v>1.6750816051432389</v>
      </c>
      <c r="M304" s="201">
        <f t="shared" si="9"/>
        <v>1.6984862860222745</v>
      </c>
      <c r="N304" s="201">
        <f t="shared" si="9"/>
        <v>1.7223849403800022</v>
      </c>
      <c r="O304" s="201">
        <f t="shared" si="9"/>
        <v>1.746791567558645</v>
      </c>
      <c r="P304" s="201">
        <f t="shared" si="9"/>
        <v>1.7717206663685279</v>
      </c>
      <c r="Q304" s="201">
        <f t="shared" si="9"/>
        <v>1.7971872566256768</v>
      </c>
      <c r="R304" s="201">
        <f t="shared" si="9"/>
        <v>1.8232069017807706</v>
      </c>
      <c r="S304" s="201">
        <f t="shared" si="9"/>
        <v>1.8497957327031049</v>
      </c>
      <c r="T304" s="201">
        <f t="shared" si="9"/>
        <v>1.8769704726874334</v>
      </c>
      <c r="U304" s="201">
        <f t="shared" si="9"/>
        <v>1.9047484637560883</v>
      </c>
      <c r="V304" s="201">
        <f t="shared" si="9"/>
        <v>1.9331476943336092</v>
      </c>
      <c r="W304" s="201">
        <f t="shared" si="9"/>
        <v>1.9621868283763702</v>
      </c>
      <c r="X304" s="201">
        <f t="shared" si="9"/>
        <v>1.9918852360452619</v>
      </c>
      <c r="Y304" s="182"/>
      <c r="Z304" s="182"/>
      <c r="AA304" s="182"/>
      <c r="AB304" s="180"/>
    </row>
    <row r="305" spans="1:28" s="181" customFormat="1" ht="16.8">
      <c r="A305" s="179"/>
      <c r="B305" s="180"/>
      <c r="C305" s="198" t="s">
        <v>472</v>
      </c>
      <c r="D305" s="202">
        <v>1.0444999999999999E-6</v>
      </c>
      <c r="E305" s="202">
        <f t="shared" ref="E305:X305" si="10">D305</f>
        <v>1.0444999999999999E-6</v>
      </c>
      <c r="F305" s="202">
        <f t="shared" si="10"/>
        <v>1.0444999999999999E-6</v>
      </c>
      <c r="G305" s="202">
        <f t="shared" si="10"/>
        <v>1.0444999999999999E-6</v>
      </c>
      <c r="H305" s="202">
        <f t="shared" si="10"/>
        <v>1.0444999999999999E-6</v>
      </c>
      <c r="I305" s="202">
        <f t="shared" si="10"/>
        <v>1.0444999999999999E-6</v>
      </c>
      <c r="J305" s="202">
        <f t="shared" si="10"/>
        <v>1.0444999999999999E-6</v>
      </c>
      <c r="K305" s="202">
        <f t="shared" si="10"/>
        <v>1.0444999999999999E-6</v>
      </c>
      <c r="L305" s="202">
        <f t="shared" si="10"/>
        <v>1.0444999999999999E-6</v>
      </c>
      <c r="M305" s="202">
        <f t="shared" si="10"/>
        <v>1.0444999999999999E-6</v>
      </c>
      <c r="N305" s="202">
        <f t="shared" si="10"/>
        <v>1.0444999999999999E-6</v>
      </c>
      <c r="O305" s="202">
        <f t="shared" si="10"/>
        <v>1.0444999999999999E-6</v>
      </c>
      <c r="P305" s="202">
        <f t="shared" si="10"/>
        <v>1.0444999999999999E-6</v>
      </c>
      <c r="Q305" s="202">
        <f t="shared" si="10"/>
        <v>1.0444999999999999E-6</v>
      </c>
      <c r="R305" s="202">
        <f t="shared" si="10"/>
        <v>1.0444999999999999E-6</v>
      </c>
      <c r="S305" s="202">
        <f t="shared" si="10"/>
        <v>1.0444999999999999E-6</v>
      </c>
      <c r="T305" s="202">
        <f t="shared" si="10"/>
        <v>1.0444999999999999E-6</v>
      </c>
      <c r="U305" s="202">
        <f t="shared" si="10"/>
        <v>1.0444999999999999E-6</v>
      </c>
      <c r="V305" s="202">
        <f t="shared" si="10"/>
        <v>1.0444999999999999E-6</v>
      </c>
      <c r="W305" s="202">
        <f t="shared" si="10"/>
        <v>1.0444999999999999E-6</v>
      </c>
      <c r="X305" s="202">
        <f t="shared" si="10"/>
        <v>1.0444999999999999E-6</v>
      </c>
      <c r="Y305" s="182"/>
      <c r="Z305" s="182"/>
      <c r="AA305" s="182"/>
      <c r="AB305" s="180"/>
    </row>
    <row r="306" spans="1:28" s="181" customFormat="1" ht="16.8">
      <c r="A306" s="179"/>
      <c r="B306" s="180"/>
      <c r="C306" s="198" t="s">
        <v>473</v>
      </c>
      <c r="D306" s="201">
        <v>1</v>
      </c>
      <c r="E306" s="201">
        <f t="shared" ref="E306:X306" si="11">D306</f>
        <v>1</v>
      </c>
      <c r="F306" s="201">
        <f t="shared" si="11"/>
        <v>1</v>
      </c>
      <c r="G306" s="201">
        <f t="shared" si="11"/>
        <v>1</v>
      </c>
      <c r="H306" s="201">
        <f t="shared" si="11"/>
        <v>1</v>
      </c>
      <c r="I306" s="201">
        <f t="shared" si="11"/>
        <v>1</v>
      </c>
      <c r="J306" s="201">
        <f t="shared" si="11"/>
        <v>1</v>
      </c>
      <c r="K306" s="201">
        <f t="shared" si="11"/>
        <v>1</v>
      </c>
      <c r="L306" s="201">
        <f t="shared" si="11"/>
        <v>1</v>
      </c>
      <c r="M306" s="201">
        <f t="shared" si="11"/>
        <v>1</v>
      </c>
      <c r="N306" s="201">
        <f t="shared" si="11"/>
        <v>1</v>
      </c>
      <c r="O306" s="201">
        <f t="shared" si="11"/>
        <v>1</v>
      </c>
      <c r="P306" s="201">
        <f t="shared" si="11"/>
        <v>1</v>
      </c>
      <c r="Q306" s="201">
        <f t="shared" si="11"/>
        <v>1</v>
      </c>
      <c r="R306" s="201">
        <f t="shared" si="11"/>
        <v>1</v>
      </c>
      <c r="S306" s="201">
        <f t="shared" si="11"/>
        <v>1</v>
      </c>
      <c r="T306" s="201">
        <f t="shared" si="11"/>
        <v>1</v>
      </c>
      <c r="U306" s="201">
        <f t="shared" si="11"/>
        <v>1</v>
      </c>
      <c r="V306" s="201">
        <f t="shared" si="11"/>
        <v>1</v>
      </c>
      <c r="W306" s="201">
        <f t="shared" si="11"/>
        <v>1</v>
      </c>
      <c r="X306" s="201">
        <f t="shared" si="11"/>
        <v>1</v>
      </c>
      <c r="Y306" s="182"/>
      <c r="Z306" s="182"/>
      <c r="AA306" s="182"/>
      <c r="AB306" s="180"/>
    </row>
    <row r="307" spans="1:28" s="181" customFormat="1" ht="16.8">
      <c r="A307" s="179"/>
      <c r="B307" s="180"/>
      <c r="C307" s="186" t="s">
        <v>474</v>
      </c>
      <c r="D307" s="202">
        <f>D295</f>
        <v>4.25E-6</v>
      </c>
      <c r="E307" s="202">
        <f>D296</f>
        <v>5.2500000000000008E-4</v>
      </c>
      <c r="F307" s="202">
        <f t="shared" ref="F307:W307" si="12">$E$307+(F299-$E$299)*($X$307-$E$307)/($X$299-$E$299)</f>
        <v>6.0263157894736852E-4</v>
      </c>
      <c r="G307" s="202">
        <f t="shared" si="12"/>
        <v>6.8026315789473696E-4</v>
      </c>
      <c r="H307" s="202">
        <f t="shared" si="12"/>
        <v>7.578947368421054E-4</v>
      </c>
      <c r="I307" s="202">
        <f t="shared" si="12"/>
        <v>8.3552631578947374E-4</v>
      </c>
      <c r="J307" s="202">
        <f t="shared" si="12"/>
        <v>9.1315789473684218E-4</v>
      </c>
      <c r="K307" s="202">
        <f t="shared" si="12"/>
        <v>9.9078947368421051E-4</v>
      </c>
      <c r="L307" s="202">
        <f t="shared" si="12"/>
        <v>1.068421052631579E-3</v>
      </c>
      <c r="M307" s="202">
        <f t="shared" si="12"/>
        <v>1.1460526315789474E-3</v>
      </c>
      <c r="N307" s="202">
        <f t="shared" si="12"/>
        <v>1.2236842105263158E-3</v>
      </c>
      <c r="O307" s="202">
        <f t="shared" si="12"/>
        <v>1.3013157894736843E-3</v>
      </c>
      <c r="P307" s="202">
        <f t="shared" si="12"/>
        <v>1.3789473684210527E-3</v>
      </c>
      <c r="Q307" s="202">
        <f t="shared" si="12"/>
        <v>1.4565789473684212E-3</v>
      </c>
      <c r="R307" s="202">
        <f t="shared" si="12"/>
        <v>1.5342105263157896E-3</v>
      </c>
      <c r="S307" s="202">
        <f t="shared" si="12"/>
        <v>1.6118421052631578E-3</v>
      </c>
      <c r="T307" s="202">
        <f t="shared" si="12"/>
        <v>1.6894736842105263E-3</v>
      </c>
      <c r="U307" s="202">
        <f t="shared" si="12"/>
        <v>1.7671052631578947E-3</v>
      </c>
      <c r="V307" s="202">
        <f t="shared" si="12"/>
        <v>1.8447368421052632E-3</v>
      </c>
      <c r="W307" s="202">
        <f t="shared" si="12"/>
        <v>1.9223684210526316E-3</v>
      </c>
      <c r="X307" s="202">
        <f>D297</f>
        <v>2E-3</v>
      </c>
      <c r="Y307" s="182"/>
      <c r="Z307" s="182"/>
      <c r="AA307" s="182"/>
      <c r="AB307" s="180"/>
    </row>
    <row r="308" spans="1:28" s="181" customFormat="1" ht="16.8">
      <c r="A308" s="179"/>
      <c r="B308" s="180"/>
      <c r="C308" s="203" t="s">
        <v>475</v>
      </c>
      <c r="D308" s="204">
        <v>9.81</v>
      </c>
      <c r="E308" s="204">
        <v>9.81</v>
      </c>
      <c r="F308" s="204">
        <f t="shared" ref="F308:X308" si="13">E308</f>
        <v>9.81</v>
      </c>
      <c r="G308" s="204">
        <f t="shared" si="13"/>
        <v>9.81</v>
      </c>
      <c r="H308" s="204">
        <f t="shared" si="13"/>
        <v>9.81</v>
      </c>
      <c r="I308" s="204">
        <f t="shared" si="13"/>
        <v>9.81</v>
      </c>
      <c r="J308" s="204">
        <f t="shared" si="13"/>
        <v>9.81</v>
      </c>
      <c r="K308" s="204">
        <f t="shared" si="13"/>
        <v>9.81</v>
      </c>
      <c r="L308" s="204">
        <f t="shared" si="13"/>
        <v>9.81</v>
      </c>
      <c r="M308" s="204">
        <f t="shared" si="13"/>
        <v>9.81</v>
      </c>
      <c r="N308" s="204">
        <f t="shared" si="13"/>
        <v>9.81</v>
      </c>
      <c r="O308" s="204">
        <f t="shared" si="13"/>
        <v>9.81</v>
      </c>
      <c r="P308" s="204">
        <f t="shared" si="13"/>
        <v>9.81</v>
      </c>
      <c r="Q308" s="204">
        <f t="shared" si="13"/>
        <v>9.81</v>
      </c>
      <c r="R308" s="204">
        <f t="shared" si="13"/>
        <v>9.81</v>
      </c>
      <c r="S308" s="204">
        <f t="shared" si="13"/>
        <v>9.81</v>
      </c>
      <c r="T308" s="204">
        <f t="shared" si="13"/>
        <v>9.81</v>
      </c>
      <c r="U308" s="204">
        <f t="shared" si="13"/>
        <v>9.81</v>
      </c>
      <c r="V308" s="204">
        <f t="shared" si="13"/>
        <v>9.81</v>
      </c>
      <c r="W308" s="204">
        <f t="shared" si="13"/>
        <v>9.81</v>
      </c>
      <c r="X308" s="204">
        <f t="shared" si="13"/>
        <v>9.81</v>
      </c>
      <c r="Y308" s="182"/>
      <c r="Z308" s="182"/>
      <c r="AA308" s="182"/>
      <c r="AB308" s="180"/>
    </row>
    <row r="309" spans="1:28" s="181" customFormat="1" ht="16.8">
      <c r="A309" s="179"/>
      <c r="B309" s="180"/>
      <c r="C309" s="198" t="s">
        <v>476</v>
      </c>
      <c r="D309" s="201">
        <v>0.71</v>
      </c>
      <c r="E309" s="201">
        <v>0.71</v>
      </c>
      <c r="F309" s="201">
        <f t="shared" ref="F309:X309" si="14">E309</f>
        <v>0.71</v>
      </c>
      <c r="G309" s="201">
        <f t="shared" si="14"/>
        <v>0.71</v>
      </c>
      <c r="H309" s="201">
        <f t="shared" si="14"/>
        <v>0.71</v>
      </c>
      <c r="I309" s="201">
        <f t="shared" si="14"/>
        <v>0.71</v>
      </c>
      <c r="J309" s="201">
        <f t="shared" si="14"/>
        <v>0.71</v>
      </c>
      <c r="K309" s="201">
        <f t="shared" si="14"/>
        <v>0.71</v>
      </c>
      <c r="L309" s="201">
        <f t="shared" si="14"/>
        <v>0.71</v>
      </c>
      <c r="M309" s="201">
        <f t="shared" si="14"/>
        <v>0.71</v>
      </c>
      <c r="N309" s="201">
        <f t="shared" si="14"/>
        <v>0.71</v>
      </c>
      <c r="O309" s="201">
        <f t="shared" si="14"/>
        <v>0.71</v>
      </c>
      <c r="P309" s="201">
        <f t="shared" si="14"/>
        <v>0.71</v>
      </c>
      <c r="Q309" s="201">
        <f t="shared" si="14"/>
        <v>0.71</v>
      </c>
      <c r="R309" s="201">
        <f t="shared" si="14"/>
        <v>0.71</v>
      </c>
      <c r="S309" s="201">
        <f t="shared" si="14"/>
        <v>0.71</v>
      </c>
      <c r="T309" s="201">
        <f t="shared" si="14"/>
        <v>0.71</v>
      </c>
      <c r="U309" s="201">
        <f t="shared" si="14"/>
        <v>0.71</v>
      </c>
      <c r="V309" s="201">
        <f t="shared" si="14"/>
        <v>0.71</v>
      </c>
      <c r="W309" s="201">
        <f t="shared" si="14"/>
        <v>0.71</v>
      </c>
      <c r="X309" s="201">
        <f t="shared" si="14"/>
        <v>0.71</v>
      </c>
      <c r="Y309" s="182"/>
      <c r="Z309" s="182"/>
      <c r="AA309" s="182"/>
      <c r="AB309" s="180"/>
    </row>
    <row r="310" spans="1:28" s="181" customFormat="1" ht="16.8">
      <c r="A310" s="179"/>
      <c r="B310" s="180"/>
      <c r="C310" s="198" t="s">
        <v>477</v>
      </c>
      <c r="D310" s="202">
        <f t="shared" ref="D310:X310" si="15">D304*D303/D305</f>
        <v>295779.14561991382</v>
      </c>
      <c r="E310" s="202">
        <f t="shared" si="15"/>
        <v>295779.14561991382</v>
      </c>
      <c r="F310" s="202">
        <f t="shared" si="15"/>
        <v>297742.64209572639</v>
      </c>
      <c r="G310" s="202">
        <f t="shared" si="15"/>
        <v>299732.3816829712</v>
      </c>
      <c r="H310" s="202">
        <f t="shared" si="15"/>
        <v>301748.89404973201</v>
      </c>
      <c r="I310" s="202">
        <f t="shared" si="15"/>
        <v>303792.72321444954</v>
      </c>
      <c r="J310" s="202">
        <f t="shared" si="15"/>
        <v>305864.4280352302</v>
      </c>
      <c r="K310" s="202">
        <f t="shared" si="15"/>
        <v>307964.58271931362</v>
      </c>
      <c r="L310" s="202">
        <f t="shared" si="15"/>
        <v>310093.77735367458</v>
      </c>
      <c r="M310" s="202">
        <f t="shared" si="15"/>
        <v>312252.61845778732</v>
      </c>
      <c r="N310" s="202">
        <f t="shared" si="15"/>
        <v>314441.72955964442</v>
      </c>
      <c r="O310" s="202">
        <f t="shared" si="15"/>
        <v>316661.75179617287</v>
      </c>
      <c r="P310" s="202">
        <f t="shared" si="15"/>
        <v>318913.34453926818</v>
      </c>
      <c r="Q310" s="202">
        <f t="shared" si="15"/>
        <v>321197.18604872655</v>
      </c>
      <c r="R310" s="202">
        <f t="shared" si="15"/>
        <v>323513.97415343532</v>
      </c>
      <c r="S310" s="202">
        <f t="shared" si="15"/>
        <v>325864.42696225725</v>
      </c>
      <c r="T310" s="202">
        <f t="shared" si="15"/>
        <v>328249.28360613086</v>
      </c>
      <c r="U310" s="202">
        <f t="shared" si="15"/>
        <v>330669.30501299875</v>
      </c>
      <c r="V310" s="202">
        <f t="shared" si="15"/>
        <v>333125.27471726708</v>
      </c>
      <c r="W310" s="202">
        <f t="shared" si="15"/>
        <v>335617.9997056108</v>
      </c>
      <c r="X310" s="202">
        <f t="shared" si="15"/>
        <v>338148.31130103604</v>
      </c>
      <c r="Y310" s="182"/>
      <c r="Z310" s="182"/>
      <c r="AA310" s="182"/>
      <c r="AB310" s="180"/>
    </row>
    <row r="311" spans="1:28" s="181" customFormat="1" ht="16.8">
      <c r="A311" s="179"/>
      <c r="B311" s="180"/>
      <c r="C311" s="198" t="s">
        <v>478</v>
      </c>
      <c r="D311" s="202">
        <f t="shared" ref="D311:X311" si="16">D307/D303</f>
        <v>2.0965146553773874E-5</v>
      </c>
      <c r="E311" s="202">
        <f t="shared" si="16"/>
        <v>2.589812221348538E-3</v>
      </c>
      <c r="F311" s="202">
        <f t="shared" si="16"/>
        <v>2.9925012883436778E-3</v>
      </c>
      <c r="G311" s="202">
        <f t="shared" si="16"/>
        <v>3.4005724959170775E-3</v>
      </c>
      <c r="H311" s="202">
        <f t="shared" si="16"/>
        <v>3.8141344725022897E-3</v>
      </c>
      <c r="I311" s="202">
        <f t="shared" si="16"/>
        <v>4.2332987896152108E-3</v>
      </c>
      <c r="J311" s="202">
        <f t="shared" si="16"/>
        <v>4.6581800622053637E-3</v>
      </c>
      <c r="K311" s="202">
        <f t="shared" si="16"/>
        <v>5.0888960531414295E-3</v>
      </c>
      <c r="L311" s="202">
        <f t="shared" si="16"/>
        <v>5.5255677820311043E-3</v>
      </c>
      <c r="M311" s="202">
        <f t="shared" si="16"/>
        <v>5.9683196385865202E-3</v>
      </c>
      <c r="N311" s="202">
        <f t="shared" si="16"/>
        <v>6.4172795007582887E-3</v>
      </c>
      <c r="O311" s="202">
        <f t="shared" si="16"/>
        <v>6.8725788578738473E-3</v>
      </c>
      <c r="P311" s="202">
        <f t="shared" si="16"/>
        <v>7.3343529390291892E-3</v>
      </c>
      <c r="Q311" s="202">
        <f t="shared" si="16"/>
        <v>7.8027408469973185E-3</v>
      </c>
      <c r="R311" s="202">
        <f t="shared" si="16"/>
        <v>8.2778856979319713E-3</v>
      </c>
      <c r="S311" s="202">
        <f t="shared" si="16"/>
        <v>8.7599347671613627E-3</v>
      </c>
      <c r="T311" s="202">
        <f t="shared" si="16"/>
        <v>9.2490396413839032E-3</v>
      </c>
      <c r="U311" s="202">
        <f t="shared" si="16"/>
        <v>9.7453563775963224E-3</v>
      </c>
      <c r="V311" s="202">
        <f t="shared" si="16"/>
        <v>1.0249045669104196E-2</v>
      </c>
      <c r="W311" s="202">
        <f t="shared" si="16"/>
        <v>1.0760273018985866E-2</v>
      </c>
      <c r="X311" s="202">
        <f t="shared" si="16"/>
        <v>1.127920892140309E-2</v>
      </c>
      <c r="Y311" s="182"/>
      <c r="Z311" s="182"/>
      <c r="AA311" s="182"/>
      <c r="AB311" s="180"/>
    </row>
    <row r="312" spans="1:28" s="181" customFormat="1" ht="16.8">
      <c r="A312" s="179"/>
      <c r="B312" s="180"/>
      <c r="C312" s="198" t="s">
        <v>479</v>
      </c>
      <c r="D312" s="187">
        <f t="shared" ref="D312:X312" si="17">0.25/(LOG10((D311/3.75)+(5.74/D310^0.9)))^2</f>
        <v>1.4650888219203542E-2</v>
      </c>
      <c r="E312" s="187">
        <f t="shared" si="17"/>
        <v>2.5686231891611587E-2</v>
      </c>
      <c r="F312" s="187">
        <f t="shared" si="17"/>
        <v>2.6655800897877103E-2</v>
      </c>
      <c r="G312" s="187">
        <f t="shared" si="17"/>
        <v>2.7570414455751691E-2</v>
      </c>
      <c r="H312" s="187">
        <f t="shared" si="17"/>
        <v>2.8440169458242789E-2</v>
      </c>
      <c r="I312" s="187">
        <f t="shared" si="17"/>
        <v>2.927265034611742E-2</v>
      </c>
      <c r="J312" s="187">
        <f t="shared" si="17"/>
        <v>3.0073719129333383E-2</v>
      </c>
      <c r="K312" s="187">
        <f t="shared" si="17"/>
        <v>3.084801449862274E-2</v>
      </c>
      <c r="L312" s="187">
        <f t="shared" si="17"/>
        <v>3.1599280591907003E-2</v>
      </c>
      <c r="M312" s="187">
        <f t="shared" si="17"/>
        <v>3.2330591199047944E-2</v>
      </c>
      <c r="N312" s="187">
        <f t="shared" si="17"/>
        <v>3.3044507208606411E-2</v>
      </c>
      <c r="O312" s="187">
        <f t="shared" si="17"/>
        <v>3.3743189986306925E-2</v>
      </c>
      <c r="P312" s="187">
        <f t="shared" si="17"/>
        <v>3.4428484816888184E-2</v>
      </c>
      <c r="Q312" s="187">
        <f t="shared" si="17"/>
        <v>3.510198349624076E-2</v>
      </c>
      <c r="R312" s="187">
        <f t="shared" si="17"/>
        <v>3.5765072081644089E-2</v>
      </c>
      <c r="S312" s="187">
        <f t="shared" si="17"/>
        <v>3.6418967870564083E-2</v>
      </c>
      <c r="T312" s="187">
        <f t="shared" si="17"/>
        <v>3.7064748426372134E-2</v>
      </c>
      <c r="U312" s="187">
        <f t="shared" si="17"/>
        <v>3.7703374640601826E-2</v>
      </c>
      <c r="V312" s="187">
        <f t="shared" si="17"/>
        <v>3.8335709261003742E-2</v>
      </c>
      <c r="W312" s="187">
        <f t="shared" si="17"/>
        <v>3.8962531928428544E-2</v>
      </c>
      <c r="X312" s="187">
        <f t="shared" si="17"/>
        <v>3.9584551494687432E-2</v>
      </c>
      <c r="Y312" s="182"/>
      <c r="Z312" s="182"/>
      <c r="AA312" s="182"/>
      <c r="AB312" s="180"/>
    </row>
    <row r="313" spans="1:28" s="181" customFormat="1" ht="16.8">
      <c r="A313" s="179"/>
      <c r="B313" s="180"/>
      <c r="C313" s="198" t="s">
        <v>480</v>
      </c>
      <c r="D313" s="205">
        <f t="shared" ref="D313:X313" si="18">D312*D302*D304^2/(2*D308*D303)</f>
        <v>8.5554697169026427E-3</v>
      </c>
      <c r="E313" s="205">
        <f t="shared" si="18"/>
        <v>1.4999621579391753E-2</v>
      </c>
      <c r="F313" s="205">
        <f t="shared" si="18"/>
        <v>1.6089371447947528E-2</v>
      </c>
      <c r="G313" s="205">
        <f t="shared" si="18"/>
        <v>1.7204964102163035E-2</v>
      </c>
      <c r="H313" s="205">
        <f t="shared" si="18"/>
        <v>1.835281842276959E-2</v>
      </c>
      <c r="I313" s="205">
        <f t="shared" si="18"/>
        <v>1.9538491617586373E-2</v>
      </c>
      <c r="J313" s="205">
        <f t="shared" si="18"/>
        <v>2.0767018517977746E-2</v>
      </c>
      <c r="K313" s="205">
        <f t="shared" si="18"/>
        <v>2.2043128749621319E-2</v>
      </c>
      <c r="L313" s="205">
        <f t="shared" si="18"/>
        <v>2.3371393359657811E-2</v>
      </c>
      <c r="M313" s="205">
        <f t="shared" si="18"/>
        <v>2.4756328896017199E-2</v>
      </c>
      <c r="N313" s="205">
        <f t="shared" si="18"/>
        <v>2.6202474960863829E-2</v>
      </c>
      <c r="O313" s="205">
        <f t="shared" si="18"/>
        <v>2.7714454832713509E-2</v>
      </c>
      <c r="P313" s="205">
        <f t="shared" si="18"/>
        <v>2.9297025136842184E-2</v>
      </c>
      <c r="Q313" s="205">
        <f t="shared" si="18"/>
        <v>3.0955118428753436E-2</v>
      </c>
      <c r="R313" s="205">
        <f t="shared" si="18"/>
        <v>3.2693881276256644E-2</v>
      </c>
      <c r="S313" s="205">
        <f t="shared" si="18"/>
        <v>3.4518709629975879E-2</v>
      </c>
      <c r="T313" s="205">
        <f t="shared" si="18"/>
        <v>3.6435282765677507E-2</v>
      </c>
      <c r="U313" s="205">
        <f t="shared" si="18"/>
        <v>3.844959675381026E-2</v>
      </c>
      <c r="V313" s="205">
        <f t="shared" si="18"/>
        <v>4.0567998196844368E-2</v>
      </c>
      <c r="W313" s="205">
        <f t="shared" si="18"/>
        <v>4.2797218833934308E-2</v>
      </c>
      <c r="X313" s="205">
        <f t="shared" si="18"/>
        <v>4.5144411520693678E-2</v>
      </c>
      <c r="Y313" s="182"/>
      <c r="Z313" s="182"/>
      <c r="AA313" s="182"/>
      <c r="AB313" s="180"/>
    </row>
    <row r="314" spans="1:28" s="181" customFormat="1" ht="16.8">
      <c r="A314" s="179"/>
      <c r="B314" s="180"/>
      <c r="C314" s="198" t="s">
        <v>481</v>
      </c>
      <c r="D314" s="205">
        <f t="shared" ref="D314:X314" si="19">D313*0.15</f>
        <v>1.2833204575353964E-3</v>
      </c>
      <c r="E314" s="205">
        <f t="shared" si="19"/>
        <v>2.2499432369087629E-3</v>
      </c>
      <c r="F314" s="205">
        <f t="shared" si="19"/>
        <v>2.413405717192129E-3</v>
      </c>
      <c r="G314" s="205">
        <f t="shared" si="19"/>
        <v>2.5807446153244553E-3</v>
      </c>
      <c r="H314" s="205">
        <f t="shared" si="19"/>
        <v>2.7529227634154386E-3</v>
      </c>
      <c r="I314" s="205">
        <f t="shared" si="19"/>
        <v>2.9307737426379557E-3</v>
      </c>
      <c r="J314" s="205">
        <f t="shared" si="19"/>
        <v>3.1150527776966619E-3</v>
      </c>
      <c r="K314" s="205">
        <f t="shared" si="19"/>
        <v>3.3064693124431979E-3</v>
      </c>
      <c r="L314" s="205">
        <f t="shared" si="19"/>
        <v>3.5057090039486718E-3</v>
      </c>
      <c r="M314" s="205">
        <f t="shared" si="19"/>
        <v>3.7134493344025796E-3</v>
      </c>
      <c r="N314" s="205">
        <f t="shared" si="19"/>
        <v>3.9303712441295744E-3</v>
      </c>
      <c r="O314" s="205">
        <f t="shared" si="19"/>
        <v>4.1571682249070263E-3</v>
      </c>
      <c r="P314" s="205">
        <f t="shared" si="19"/>
        <v>4.3945537705263275E-3</v>
      </c>
      <c r="Q314" s="205">
        <f t="shared" si="19"/>
        <v>4.6432677643130152E-3</v>
      </c>
      <c r="R314" s="205">
        <f t="shared" si="19"/>
        <v>4.9040821914384967E-3</v>
      </c>
      <c r="S314" s="205">
        <f t="shared" si="19"/>
        <v>5.1778064444963816E-3</v>
      </c>
      <c r="T314" s="205">
        <f t="shared" si="19"/>
        <v>5.4652924148516262E-3</v>
      </c>
      <c r="U314" s="205">
        <f t="shared" si="19"/>
        <v>5.7674395130715385E-3</v>
      </c>
      <c r="V314" s="205">
        <f t="shared" si="19"/>
        <v>6.0851997295266547E-3</v>
      </c>
      <c r="W314" s="205">
        <f t="shared" si="19"/>
        <v>6.4195828250901464E-3</v>
      </c>
      <c r="X314" s="205">
        <f t="shared" si="19"/>
        <v>6.7716617281040519E-3</v>
      </c>
      <c r="Y314" s="182"/>
      <c r="Z314" s="182"/>
      <c r="AA314" s="182"/>
      <c r="AB314" s="180"/>
    </row>
    <row r="315" spans="1:28" s="181" customFormat="1" ht="16.8">
      <c r="A315" s="179"/>
      <c r="B315" s="180"/>
      <c r="C315" s="198" t="s">
        <v>482</v>
      </c>
      <c r="D315" s="205">
        <f t="shared" ref="D315:X315" si="20">D306*D308*(D313+D314)/D309</f>
        <v>0.1359415938186439</v>
      </c>
      <c r="E315" s="205">
        <f t="shared" si="20"/>
        <v>0.23833553640550434</v>
      </c>
      <c r="F315" s="205">
        <f t="shared" si="20"/>
        <v>0.2556510478732677</v>
      </c>
      <c r="G315" s="205">
        <f t="shared" si="20"/>
        <v>0.27337718664584826</v>
      </c>
      <c r="H315" s="205">
        <f t="shared" si="20"/>
        <v>0.29161594512179601</v>
      </c>
      <c r="I315" s="205">
        <f t="shared" si="20"/>
        <v>0.31045562420253614</v>
      </c>
      <c r="J315" s="205">
        <f t="shared" si="20"/>
        <v>0.32997622452192388</v>
      </c>
      <c r="K315" s="205">
        <f t="shared" si="20"/>
        <v>0.35025289716739855</v>
      </c>
      <c r="L315" s="205">
        <f t="shared" si="20"/>
        <v>0.37135827350278816</v>
      </c>
      <c r="M315" s="205">
        <f t="shared" si="20"/>
        <v>0.39336411893016626</v>
      </c>
      <c r="N315" s="205">
        <f t="shared" si="20"/>
        <v>0.4163425651704018</v>
      </c>
      <c r="O315" s="205">
        <f t="shared" si="20"/>
        <v>0.44036707351444715</v>
      </c>
      <c r="P315" s="205">
        <f t="shared" si="20"/>
        <v>0.46551322405814805</v>
      </c>
      <c r="Q315" s="205">
        <f t="shared" si="20"/>
        <v>0.49185939232955195</v>
      </c>
      <c r="R315" s="205">
        <f t="shared" si="20"/>
        <v>0.51948735439167515</v>
      </c>
      <c r="S315" s="205">
        <f t="shared" si="20"/>
        <v>0.5484828488599619</v>
      </c>
      <c r="T315" s="205">
        <f t="shared" si="20"/>
        <v>0.57893611622674768</v>
      </c>
      <c r="U315" s="205">
        <f t="shared" si="20"/>
        <v>0.61094243067339504</v>
      </c>
      <c r="V315" s="205">
        <f t="shared" si="20"/>
        <v>0.64460263613760527</v>
      </c>
      <c r="W315" s="205">
        <f t="shared" si="20"/>
        <v>0.68002369616201408</v>
      </c>
      <c r="X315" s="205">
        <f t="shared" si="20"/>
        <v>0.71731926559254344</v>
      </c>
      <c r="Y315" s="182"/>
      <c r="Z315" s="182"/>
      <c r="AA315" s="182"/>
      <c r="AB315" s="180"/>
    </row>
    <row r="316" spans="1:28" s="181" customFormat="1" ht="16.8">
      <c r="A316" s="179"/>
      <c r="B316" s="180"/>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0"/>
    </row>
    <row r="317" spans="1:28" s="181" customFormat="1" ht="16.8">
      <c r="A317" s="179"/>
      <c r="B317" s="180"/>
      <c r="C317" s="183" t="s">
        <v>483</v>
      </c>
      <c r="D317" s="183">
        <v>8760</v>
      </c>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0"/>
    </row>
    <row r="318" spans="1:28" s="181" customFormat="1" ht="16.8">
      <c r="A318" s="179"/>
      <c r="B318" s="180"/>
      <c r="C318" s="182" t="s">
        <v>484</v>
      </c>
      <c r="D318" s="206">
        <f t="shared" ref="D318:X318" si="21">D315*$D$317/1000</f>
        <v>1.1908483618513206</v>
      </c>
      <c r="E318" s="206">
        <f t="shared" si="21"/>
        <v>2.0878192989122182</v>
      </c>
      <c r="F318" s="206">
        <f t="shared" si="21"/>
        <v>2.2395031793698248</v>
      </c>
      <c r="G318" s="206">
        <f t="shared" si="21"/>
        <v>2.3947841550176308</v>
      </c>
      <c r="H318" s="206">
        <f t="shared" si="21"/>
        <v>2.5545556792669331</v>
      </c>
      <c r="I318" s="206">
        <f t="shared" si="21"/>
        <v>2.7195912680142165</v>
      </c>
      <c r="J318" s="206">
        <f t="shared" si="21"/>
        <v>2.8905917268120533</v>
      </c>
      <c r="K318" s="206">
        <f t="shared" si="21"/>
        <v>3.0682153791864111</v>
      </c>
      <c r="L318" s="206">
        <f t="shared" si="21"/>
        <v>3.2530984758844244</v>
      </c>
      <c r="M318" s="206">
        <f t="shared" si="21"/>
        <v>3.4458696818282566</v>
      </c>
      <c r="N318" s="206">
        <f t="shared" si="21"/>
        <v>3.6471608708927197</v>
      </c>
      <c r="O318" s="206">
        <f t="shared" si="21"/>
        <v>3.857615563986557</v>
      </c>
      <c r="P318" s="206">
        <f t="shared" si="21"/>
        <v>4.0778958427493768</v>
      </c>
      <c r="Q318" s="206">
        <f t="shared" si="21"/>
        <v>4.3086882768068753</v>
      </c>
      <c r="R318" s="206">
        <f t="shared" si="21"/>
        <v>4.5507092244710741</v>
      </c>
      <c r="S318" s="206">
        <f t="shared" si="21"/>
        <v>4.8047097560132661</v>
      </c>
      <c r="T318" s="206">
        <f t="shared" si="21"/>
        <v>5.07148037814631</v>
      </c>
      <c r="U318" s="206">
        <f t="shared" si="21"/>
        <v>5.3518556926989405</v>
      </c>
      <c r="V318" s="206">
        <f t="shared" si="21"/>
        <v>5.646719092565422</v>
      </c>
      <c r="W318" s="206">
        <f t="shared" si="21"/>
        <v>5.957007578379244</v>
      </c>
      <c r="X318" s="206">
        <f t="shared" si="21"/>
        <v>6.2837167665906808</v>
      </c>
      <c r="Y318" s="182"/>
      <c r="Z318" s="182"/>
      <c r="AA318" s="182"/>
      <c r="AB318" s="180"/>
    </row>
    <row r="319" spans="1:28" s="181" customFormat="1" ht="16.8">
      <c r="A319" s="179"/>
      <c r="B319" s="180"/>
      <c r="C319" s="182" t="s">
        <v>485</v>
      </c>
      <c r="D319" s="182" t="s">
        <v>443</v>
      </c>
      <c r="E319" s="206">
        <f t="shared" ref="E319:X319" si="22">E318-$D$318</f>
        <v>0.89697093706089759</v>
      </c>
      <c r="F319" s="206">
        <f t="shared" si="22"/>
        <v>1.0486548175185042</v>
      </c>
      <c r="G319" s="206">
        <f t="shared" si="22"/>
        <v>1.2039357931663102</v>
      </c>
      <c r="H319" s="206">
        <f t="shared" si="22"/>
        <v>1.3637073174156125</v>
      </c>
      <c r="I319" s="206">
        <f t="shared" si="22"/>
        <v>1.5287429061628959</v>
      </c>
      <c r="J319" s="206">
        <f t="shared" si="22"/>
        <v>1.6997433649607327</v>
      </c>
      <c r="K319" s="206">
        <f t="shared" si="22"/>
        <v>1.8773670173350905</v>
      </c>
      <c r="L319" s="206">
        <f t="shared" si="22"/>
        <v>2.0622501140331035</v>
      </c>
      <c r="M319" s="206">
        <f t="shared" si="22"/>
        <v>2.2550213199769358</v>
      </c>
      <c r="N319" s="206">
        <f t="shared" si="22"/>
        <v>2.4563125090413989</v>
      </c>
      <c r="O319" s="206">
        <f t="shared" si="22"/>
        <v>2.6667672021352367</v>
      </c>
      <c r="P319" s="206">
        <f t="shared" si="22"/>
        <v>2.8870474808980564</v>
      </c>
      <c r="Q319" s="206">
        <f t="shared" si="22"/>
        <v>3.1178399149555549</v>
      </c>
      <c r="R319" s="206">
        <f t="shared" si="22"/>
        <v>3.3598608626197537</v>
      </c>
      <c r="S319" s="206">
        <f t="shared" si="22"/>
        <v>3.6138613941619457</v>
      </c>
      <c r="T319" s="206">
        <f t="shared" si="22"/>
        <v>3.8806320162949897</v>
      </c>
      <c r="U319" s="206">
        <f t="shared" si="22"/>
        <v>4.1610073308476201</v>
      </c>
      <c r="V319" s="206">
        <f t="shared" si="22"/>
        <v>4.4558707307141017</v>
      </c>
      <c r="W319" s="206">
        <f t="shared" si="22"/>
        <v>4.7661592165279236</v>
      </c>
      <c r="X319" s="206">
        <f t="shared" si="22"/>
        <v>5.0928684047393604</v>
      </c>
      <c r="Y319" s="182"/>
      <c r="Z319" s="182"/>
      <c r="AA319" s="182"/>
      <c r="AB319" s="180"/>
    </row>
    <row r="320" spans="1:28" s="181" customFormat="1" ht="16.8">
      <c r="A320" s="179"/>
      <c r="B320" s="180"/>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0"/>
    </row>
    <row r="321" spans="3:5">
      <c r="C321" s="76"/>
      <c r="D321" s="78"/>
      <c r="E321" s="77"/>
    </row>
  </sheetData>
  <mergeCells count="10">
    <mergeCell ref="C256:H256"/>
    <mergeCell ref="C239:H239"/>
    <mergeCell ref="C3:I3"/>
    <mergeCell ref="F107:H107"/>
    <mergeCell ref="D162:F162"/>
    <mergeCell ref="C159:H159"/>
    <mergeCell ref="C162:C163"/>
    <mergeCell ref="C124:D124"/>
    <mergeCell ref="C139:H139"/>
    <mergeCell ref="C136:D136"/>
  </mergeCells>
  <phoneticPr fontId="104" type="noConversion"/>
  <hyperlinks>
    <hyperlink ref="F109" r:id="rId1" display="https://www.plasticpipe.org/common/Uploaded%20files/1-PPI/Divisions/Municipal%20and%20Industrial/Division%20Publications/Potable%20Water/General/Life%20Cycle%20Analysis%20of%20Water%20Networks%20PP%20XIV%202008%20CSIRO.pdf" xr:uid="{FB10E054-D683-48C2-B8D2-0239993B4B6D}"/>
    <hyperlink ref="F110" r:id="rId2" display="https://www.plasticpipe.org/common/Uploaded%20files/1-PPI/Divisions/Municipal%20and%20Industrial/Division%20Publications/Potable%20Water/General/Life%20Cycle%20Analysis%20of%20Water%20Networks%20PP%20XIV%202008%20CSIRO.pdf" xr:uid="{8B76173E-3D23-4FD9-B716-D9E86F6BBB63}"/>
  </hyperlinks>
  <pageMargins left="0.7" right="0.7" top="0.75" bottom="0.75" header="0.3" footer="0.3"/>
  <pageSetup orientation="portrait" horizontalDpi="1200" verticalDpi="12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67FD-1BCA-4539-B067-A358000C411C}">
  <sheetPr>
    <tabColor theme="4" tint="0.79998168889431442"/>
  </sheetPr>
  <dimension ref="A1:XFD199"/>
  <sheetViews>
    <sheetView showGridLines="0" zoomScaleNormal="100" workbookViewId="0"/>
  </sheetViews>
  <sheetFormatPr defaultColWidth="8.77734375" defaultRowHeight="16.8"/>
  <cols>
    <col min="1" max="1" width="3" style="97" customWidth="1"/>
    <col min="2" max="2" width="3.21875" style="97" customWidth="1"/>
    <col min="3" max="3" width="26.109375" style="97" customWidth="1"/>
    <col min="4" max="4" width="26.21875" style="97" customWidth="1"/>
    <col min="5" max="5" width="17.88671875" style="97" customWidth="1"/>
    <col min="6" max="6" width="19.6640625" style="97" customWidth="1"/>
    <col min="7" max="7" width="12.77734375" style="97" customWidth="1"/>
    <col min="8" max="8" width="16.5546875" style="97" customWidth="1"/>
    <col min="9" max="11" width="12.77734375" style="97" customWidth="1"/>
    <col min="12" max="16384" width="8.77734375" style="97"/>
  </cols>
  <sheetData>
    <row r="1" spans="1:16384">
      <c r="A1" s="14"/>
      <c r="B1" s="96"/>
      <c r="C1" s="96"/>
      <c r="D1" s="96"/>
      <c r="E1" s="96"/>
      <c r="F1" s="96"/>
      <c r="G1" s="96"/>
      <c r="H1" s="96"/>
      <c r="I1" s="96"/>
      <c r="J1" s="96"/>
      <c r="K1" s="96"/>
      <c r="L1" s="96"/>
      <c r="M1" s="96"/>
      <c r="N1" s="96"/>
      <c r="O1" s="96"/>
      <c r="P1" s="96"/>
      <c r="Q1" s="96"/>
      <c r="R1" s="96"/>
      <c r="S1" s="96"/>
      <c r="T1" s="96"/>
      <c r="U1" s="96"/>
      <c r="V1" s="96"/>
      <c r="W1" s="96"/>
      <c r="X1" s="96"/>
      <c r="Y1" s="96"/>
      <c r="Z1" s="96"/>
    </row>
    <row r="2" spans="1:16384" ht="20.399999999999999">
      <c r="A2" s="14"/>
      <c r="B2" s="96"/>
      <c r="C2" s="369" t="s">
        <v>767</v>
      </c>
      <c r="D2" s="96"/>
      <c r="E2" s="96"/>
      <c r="F2" s="96"/>
      <c r="G2" s="96"/>
      <c r="H2" s="96"/>
      <c r="I2" s="96"/>
      <c r="J2" s="96"/>
      <c r="K2" s="96"/>
      <c r="L2" s="96"/>
      <c r="M2" s="96"/>
      <c r="N2" s="96"/>
      <c r="O2" s="96"/>
      <c r="P2" s="96"/>
      <c r="Q2" s="96"/>
      <c r="R2" s="96"/>
      <c r="S2" s="96"/>
      <c r="T2" s="96"/>
      <c r="U2" s="96"/>
      <c r="V2" s="96"/>
      <c r="W2" s="96"/>
      <c r="X2" s="96"/>
      <c r="Y2" s="96"/>
      <c r="Z2" s="96"/>
    </row>
    <row r="3" spans="1:16384" ht="35.549999999999997" customHeight="1">
      <c r="A3" s="14"/>
      <c r="B3" s="101"/>
      <c r="C3" s="386" t="s">
        <v>774</v>
      </c>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386"/>
      <c r="EL3" s="386"/>
      <c r="EM3" s="386"/>
      <c r="EN3" s="386"/>
      <c r="EO3" s="386"/>
      <c r="EP3" s="386"/>
      <c r="EQ3" s="386"/>
      <c r="ER3" s="386"/>
      <c r="ES3" s="386"/>
      <c r="ET3" s="386"/>
      <c r="EU3" s="386"/>
      <c r="EV3" s="386"/>
      <c r="EW3" s="386"/>
      <c r="EX3" s="386"/>
      <c r="EY3" s="386"/>
      <c r="EZ3" s="386"/>
      <c r="FA3" s="386"/>
      <c r="FB3" s="386"/>
      <c r="FC3" s="386"/>
      <c r="FD3" s="386"/>
      <c r="FE3" s="386"/>
      <c r="FF3" s="386"/>
      <c r="FG3" s="386"/>
      <c r="FH3" s="386"/>
      <c r="FI3" s="386"/>
      <c r="FJ3" s="386"/>
      <c r="FK3" s="386"/>
      <c r="FL3" s="386"/>
      <c r="FM3" s="386"/>
      <c r="FN3" s="386"/>
      <c r="FO3" s="386"/>
      <c r="FP3" s="386"/>
      <c r="FQ3" s="386"/>
      <c r="FR3" s="386"/>
      <c r="FS3" s="386"/>
      <c r="FT3" s="386"/>
      <c r="FU3" s="386"/>
      <c r="FV3" s="386"/>
      <c r="FW3" s="386"/>
      <c r="FX3" s="386"/>
      <c r="FY3" s="386"/>
      <c r="FZ3" s="386"/>
      <c r="GA3" s="386"/>
      <c r="GB3" s="386"/>
      <c r="GC3" s="386"/>
      <c r="GD3" s="386"/>
      <c r="GE3" s="386"/>
      <c r="GF3" s="386"/>
      <c r="GG3" s="386"/>
      <c r="GH3" s="386"/>
      <c r="GI3" s="386"/>
      <c r="GJ3" s="386"/>
      <c r="GK3" s="386"/>
      <c r="GL3" s="386"/>
      <c r="GM3" s="386"/>
      <c r="GN3" s="386"/>
      <c r="GO3" s="386"/>
      <c r="GP3" s="386"/>
      <c r="GQ3" s="386"/>
      <c r="GR3" s="386"/>
      <c r="GS3" s="386"/>
      <c r="GT3" s="386"/>
      <c r="GU3" s="386"/>
      <c r="GV3" s="386"/>
      <c r="GW3" s="386"/>
      <c r="GX3" s="386"/>
      <c r="GY3" s="386"/>
      <c r="GZ3" s="386"/>
      <c r="HA3" s="386"/>
      <c r="HB3" s="386"/>
      <c r="HC3" s="386"/>
      <c r="HD3" s="386"/>
      <c r="HE3" s="386"/>
      <c r="HF3" s="386"/>
      <c r="HG3" s="386"/>
      <c r="HH3" s="386"/>
      <c r="HI3" s="386"/>
      <c r="HJ3" s="386"/>
      <c r="HK3" s="386"/>
      <c r="HL3" s="386"/>
      <c r="HM3" s="386"/>
      <c r="HN3" s="386"/>
      <c r="HO3" s="386"/>
      <c r="HP3" s="386"/>
      <c r="HQ3" s="386"/>
      <c r="HR3" s="386"/>
      <c r="HS3" s="386"/>
      <c r="HT3" s="386"/>
      <c r="HU3" s="386"/>
      <c r="HV3" s="386"/>
      <c r="HW3" s="386"/>
      <c r="HX3" s="386"/>
      <c r="HY3" s="386"/>
      <c r="HZ3" s="386"/>
      <c r="IA3" s="386"/>
      <c r="IB3" s="386"/>
      <c r="IC3" s="386"/>
      <c r="ID3" s="386"/>
      <c r="IE3" s="386"/>
      <c r="IF3" s="386"/>
      <c r="IG3" s="386"/>
      <c r="IH3" s="386"/>
      <c r="II3" s="386"/>
      <c r="IJ3" s="386"/>
      <c r="IK3" s="386"/>
      <c r="IL3" s="386"/>
      <c r="IM3" s="386"/>
      <c r="IN3" s="386"/>
      <c r="IO3" s="386"/>
      <c r="IP3" s="386"/>
      <c r="IQ3" s="386"/>
      <c r="IR3" s="386"/>
      <c r="IS3" s="386"/>
      <c r="IT3" s="386"/>
      <c r="IU3" s="386"/>
      <c r="IV3" s="386"/>
      <c r="IW3" s="386"/>
      <c r="IX3" s="386"/>
      <c r="IY3" s="386"/>
      <c r="IZ3" s="386"/>
      <c r="JA3" s="386"/>
      <c r="JB3" s="386"/>
      <c r="JC3" s="386"/>
      <c r="JD3" s="386"/>
      <c r="JE3" s="386"/>
      <c r="JF3" s="386"/>
      <c r="JG3" s="386"/>
      <c r="JH3" s="386"/>
      <c r="JI3" s="386"/>
      <c r="JJ3" s="386"/>
      <c r="JK3" s="386"/>
      <c r="JL3" s="386"/>
      <c r="JM3" s="386"/>
      <c r="JN3" s="386"/>
      <c r="JO3" s="386"/>
      <c r="JP3" s="386"/>
      <c r="JQ3" s="386"/>
      <c r="JR3" s="386"/>
      <c r="JS3" s="386"/>
      <c r="JT3" s="386"/>
      <c r="JU3" s="386"/>
      <c r="JV3" s="386"/>
      <c r="JW3" s="386"/>
      <c r="JX3" s="386"/>
      <c r="JY3" s="386"/>
      <c r="JZ3" s="386"/>
      <c r="KA3" s="386"/>
      <c r="KB3" s="386"/>
      <c r="KC3" s="386"/>
      <c r="KD3" s="386"/>
      <c r="KE3" s="386"/>
      <c r="KF3" s="386"/>
      <c r="KG3" s="386"/>
      <c r="KH3" s="386"/>
      <c r="KI3" s="386"/>
      <c r="KJ3" s="386"/>
      <c r="KK3" s="386"/>
      <c r="KL3" s="386"/>
      <c r="KM3" s="386"/>
      <c r="KN3" s="386"/>
      <c r="KO3" s="386"/>
      <c r="KP3" s="386"/>
      <c r="KQ3" s="386"/>
      <c r="KR3" s="386"/>
      <c r="KS3" s="386"/>
      <c r="KT3" s="386"/>
      <c r="KU3" s="386"/>
      <c r="KV3" s="386"/>
      <c r="KW3" s="386"/>
      <c r="KX3" s="386"/>
      <c r="KY3" s="386"/>
      <c r="KZ3" s="386"/>
      <c r="LA3" s="386"/>
      <c r="LB3" s="386"/>
      <c r="LC3" s="386"/>
      <c r="LD3" s="386"/>
      <c r="LE3" s="386"/>
      <c r="LF3" s="386"/>
      <c r="LG3" s="386"/>
      <c r="LH3" s="386"/>
      <c r="LI3" s="386"/>
      <c r="LJ3" s="386"/>
      <c r="LK3" s="386"/>
      <c r="LL3" s="386"/>
      <c r="LM3" s="386"/>
      <c r="LN3" s="386"/>
      <c r="LO3" s="386"/>
      <c r="LP3" s="386"/>
      <c r="LQ3" s="386"/>
      <c r="LR3" s="386"/>
      <c r="LS3" s="386"/>
      <c r="LT3" s="386"/>
      <c r="LU3" s="386"/>
      <c r="LV3" s="386"/>
      <c r="LW3" s="386"/>
      <c r="LX3" s="386"/>
      <c r="LY3" s="386"/>
      <c r="LZ3" s="386"/>
      <c r="MA3" s="386"/>
      <c r="MB3" s="386"/>
      <c r="MC3" s="386"/>
      <c r="MD3" s="386"/>
      <c r="ME3" s="386"/>
      <c r="MF3" s="386"/>
      <c r="MG3" s="386"/>
      <c r="MH3" s="386"/>
      <c r="MI3" s="386"/>
      <c r="MJ3" s="386"/>
      <c r="MK3" s="386"/>
      <c r="ML3" s="386"/>
      <c r="MM3" s="386"/>
      <c r="MN3" s="386"/>
      <c r="MO3" s="386"/>
      <c r="MP3" s="386"/>
      <c r="MQ3" s="386"/>
      <c r="MR3" s="386"/>
      <c r="MS3" s="386"/>
      <c r="MT3" s="386"/>
      <c r="MU3" s="386"/>
      <c r="MV3" s="386"/>
      <c r="MW3" s="386"/>
      <c r="MX3" s="386"/>
      <c r="MY3" s="386"/>
      <c r="MZ3" s="386"/>
      <c r="NA3" s="386"/>
      <c r="NB3" s="386"/>
      <c r="NC3" s="386"/>
      <c r="ND3" s="386"/>
      <c r="NE3" s="386"/>
      <c r="NF3" s="386"/>
      <c r="NG3" s="386"/>
      <c r="NH3" s="386"/>
      <c r="NI3" s="386"/>
      <c r="NJ3" s="386"/>
      <c r="NK3" s="386"/>
      <c r="NL3" s="386"/>
      <c r="NM3" s="386"/>
      <c r="NN3" s="386"/>
      <c r="NO3" s="386"/>
      <c r="NP3" s="386"/>
      <c r="NQ3" s="386"/>
      <c r="NR3" s="386"/>
      <c r="NS3" s="386"/>
      <c r="NT3" s="386"/>
      <c r="NU3" s="386"/>
      <c r="NV3" s="386"/>
      <c r="NW3" s="386"/>
      <c r="NX3" s="386"/>
      <c r="NY3" s="386"/>
      <c r="NZ3" s="386"/>
      <c r="OA3" s="386"/>
      <c r="OB3" s="386"/>
      <c r="OC3" s="386"/>
      <c r="OD3" s="386"/>
      <c r="OE3" s="386"/>
      <c r="OF3" s="386"/>
      <c r="OG3" s="386"/>
      <c r="OH3" s="386"/>
      <c r="OI3" s="386"/>
      <c r="OJ3" s="386"/>
      <c r="OK3" s="386"/>
      <c r="OL3" s="386"/>
      <c r="OM3" s="386"/>
      <c r="ON3" s="386"/>
      <c r="OO3" s="386"/>
      <c r="OP3" s="386"/>
      <c r="OQ3" s="386"/>
      <c r="OR3" s="386"/>
      <c r="OS3" s="386"/>
      <c r="OT3" s="386"/>
      <c r="OU3" s="386"/>
      <c r="OV3" s="386"/>
      <c r="OW3" s="386"/>
      <c r="OX3" s="386"/>
      <c r="OY3" s="386"/>
      <c r="OZ3" s="386"/>
      <c r="PA3" s="386"/>
      <c r="PB3" s="386"/>
      <c r="PC3" s="386"/>
      <c r="PD3" s="386"/>
      <c r="PE3" s="386"/>
      <c r="PF3" s="386"/>
      <c r="PG3" s="386"/>
      <c r="PH3" s="386"/>
      <c r="PI3" s="386"/>
      <c r="PJ3" s="386"/>
      <c r="PK3" s="386"/>
      <c r="PL3" s="386"/>
      <c r="PM3" s="386"/>
      <c r="PN3" s="386"/>
      <c r="PO3" s="386"/>
      <c r="PP3" s="386"/>
      <c r="PQ3" s="386"/>
      <c r="PR3" s="386"/>
      <c r="PS3" s="386"/>
      <c r="PT3" s="386"/>
      <c r="PU3" s="386"/>
      <c r="PV3" s="386"/>
      <c r="PW3" s="386"/>
      <c r="PX3" s="386"/>
      <c r="PY3" s="386"/>
      <c r="PZ3" s="386"/>
      <c r="QA3" s="386"/>
      <c r="QB3" s="386"/>
      <c r="QC3" s="386"/>
      <c r="QD3" s="386"/>
      <c r="QE3" s="386"/>
      <c r="QF3" s="386"/>
      <c r="QG3" s="386"/>
      <c r="QH3" s="386"/>
      <c r="QI3" s="386"/>
      <c r="QJ3" s="386"/>
      <c r="QK3" s="386"/>
      <c r="QL3" s="386"/>
      <c r="QM3" s="386"/>
      <c r="QN3" s="386"/>
      <c r="QO3" s="386"/>
      <c r="QP3" s="386"/>
      <c r="QQ3" s="386"/>
      <c r="QR3" s="386"/>
      <c r="QS3" s="386"/>
      <c r="QT3" s="386"/>
      <c r="QU3" s="386"/>
      <c r="QV3" s="386"/>
      <c r="QW3" s="386"/>
      <c r="QX3" s="386"/>
      <c r="QY3" s="386"/>
      <c r="QZ3" s="386"/>
      <c r="RA3" s="386"/>
      <c r="RB3" s="386"/>
      <c r="RC3" s="386"/>
      <c r="RD3" s="386"/>
      <c r="RE3" s="386"/>
      <c r="RF3" s="386"/>
      <c r="RG3" s="386"/>
      <c r="RH3" s="386"/>
      <c r="RI3" s="386"/>
      <c r="RJ3" s="386"/>
      <c r="RK3" s="386"/>
      <c r="RL3" s="386"/>
      <c r="RM3" s="386"/>
      <c r="RN3" s="386"/>
      <c r="RO3" s="386"/>
      <c r="RP3" s="386"/>
      <c r="RQ3" s="386"/>
      <c r="RR3" s="386"/>
      <c r="RS3" s="386"/>
      <c r="RT3" s="386"/>
      <c r="RU3" s="386"/>
      <c r="RV3" s="386"/>
      <c r="RW3" s="386"/>
      <c r="RX3" s="386"/>
      <c r="RY3" s="386"/>
      <c r="RZ3" s="386"/>
      <c r="SA3" s="386"/>
      <c r="SB3" s="386"/>
      <c r="SC3" s="386"/>
      <c r="SD3" s="386"/>
      <c r="SE3" s="386"/>
      <c r="SF3" s="386"/>
      <c r="SG3" s="386"/>
      <c r="SH3" s="386"/>
      <c r="SI3" s="386"/>
      <c r="SJ3" s="386"/>
      <c r="SK3" s="386"/>
      <c r="SL3" s="386"/>
      <c r="SM3" s="386"/>
      <c r="SN3" s="386"/>
      <c r="SO3" s="386"/>
      <c r="SP3" s="386"/>
      <c r="SQ3" s="386"/>
      <c r="SR3" s="386"/>
      <c r="SS3" s="386"/>
      <c r="ST3" s="386"/>
      <c r="SU3" s="386"/>
      <c r="SV3" s="386"/>
      <c r="SW3" s="386"/>
      <c r="SX3" s="386"/>
      <c r="SY3" s="386"/>
      <c r="SZ3" s="386"/>
      <c r="TA3" s="386"/>
      <c r="TB3" s="386"/>
      <c r="TC3" s="386"/>
      <c r="TD3" s="386"/>
      <c r="TE3" s="386"/>
      <c r="TF3" s="386"/>
      <c r="TG3" s="386"/>
      <c r="TH3" s="386"/>
      <c r="TI3" s="386"/>
      <c r="TJ3" s="386"/>
      <c r="TK3" s="386"/>
      <c r="TL3" s="386"/>
      <c r="TM3" s="386"/>
      <c r="TN3" s="386"/>
      <c r="TO3" s="386"/>
      <c r="TP3" s="386"/>
      <c r="TQ3" s="386"/>
      <c r="TR3" s="386"/>
      <c r="TS3" s="386"/>
      <c r="TT3" s="386"/>
      <c r="TU3" s="386"/>
      <c r="TV3" s="386"/>
      <c r="TW3" s="386"/>
      <c r="TX3" s="386"/>
      <c r="TY3" s="386"/>
      <c r="TZ3" s="386"/>
      <c r="UA3" s="386"/>
      <c r="UB3" s="386"/>
      <c r="UC3" s="386"/>
      <c r="UD3" s="386"/>
      <c r="UE3" s="386"/>
      <c r="UF3" s="386"/>
      <c r="UG3" s="386"/>
      <c r="UH3" s="386"/>
      <c r="UI3" s="386"/>
      <c r="UJ3" s="386"/>
      <c r="UK3" s="386"/>
      <c r="UL3" s="386"/>
      <c r="UM3" s="386"/>
      <c r="UN3" s="386"/>
      <c r="UO3" s="386"/>
      <c r="UP3" s="386"/>
      <c r="UQ3" s="386"/>
      <c r="UR3" s="386"/>
      <c r="US3" s="386"/>
      <c r="UT3" s="386"/>
      <c r="UU3" s="386"/>
      <c r="UV3" s="386"/>
      <c r="UW3" s="386"/>
      <c r="UX3" s="386"/>
      <c r="UY3" s="386"/>
      <c r="UZ3" s="386"/>
      <c r="VA3" s="386"/>
      <c r="VB3" s="386"/>
      <c r="VC3" s="386"/>
      <c r="VD3" s="386"/>
      <c r="VE3" s="386"/>
      <c r="VF3" s="386"/>
      <c r="VG3" s="386"/>
      <c r="VH3" s="386"/>
      <c r="VI3" s="386"/>
      <c r="VJ3" s="386"/>
      <c r="VK3" s="386"/>
      <c r="VL3" s="386"/>
      <c r="VM3" s="386"/>
      <c r="VN3" s="386"/>
      <c r="VO3" s="386"/>
      <c r="VP3" s="386"/>
      <c r="VQ3" s="386"/>
      <c r="VR3" s="386"/>
      <c r="VS3" s="386"/>
      <c r="VT3" s="386"/>
      <c r="VU3" s="386"/>
      <c r="VV3" s="386"/>
      <c r="VW3" s="386"/>
      <c r="VX3" s="386"/>
      <c r="VY3" s="386"/>
      <c r="VZ3" s="386"/>
      <c r="WA3" s="386"/>
      <c r="WB3" s="386"/>
      <c r="WC3" s="386"/>
      <c r="WD3" s="386"/>
      <c r="WE3" s="386"/>
      <c r="WF3" s="386"/>
      <c r="WG3" s="386"/>
      <c r="WH3" s="386"/>
      <c r="WI3" s="386"/>
      <c r="WJ3" s="386"/>
      <c r="WK3" s="386"/>
      <c r="WL3" s="386"/>
      <c r="WM3" s="386"/>
      <c r="WN3" s="386"/>
      <c r="WO3" s="386"/>
      <c r="WP3" s="386"/>
      <c r="WQ3" s="386"/>
      <c r="WR3" s="386"/>
      <c r="WS3" s="386"/>
      <c r="WT3" s="386"/>
      <c r="WU3" s="386"/>
      <c r="WV3" s="386"/>
      <c r="WW3" s="386"/>
      <c r="WX3" s="386"/>
      <c r="WY3" s="386"/>
      <c r="WZ3" s="386"/>
      <c r="XA3" s="386"/>
      <c r="XB3" s="386"/>
      <c r="XC3" s="386"/>
      <c r="XD3" s="386"/>
      <c r="XE3" s="386"/>
      <c r="XF3" s="386"/>
      <c r="XG3" s="386"/>
      <c r="XH3" s="386"/>
      <c r="XI3" s="386"/>
      <c r="XJ3" s="386"/>
      <c r="XK3" s="386"/>
      <c r="XL3" s="386"/>
      <c r="XM3" s="386"/>
      <c r="XN3" s="386"/>
      <c r="XO3" s="386"/>
      <c r="XP3" s="386"/>
      <c r="XQ3" s="386"/>
      <c r="XR3" s="386"/>
      <c r="XS3" s="386"/>
      <c r="XT3" s="386"/>
      <c r="XU3" s="386"/>
      <c r="XV3" s="386"/>
      <c r="XW3" s="386"/>
      <c r="XX3" s="386"/>
      <c r="XY3" s="386"/>
      <c r="XZ3" s="386"/>
      <c r="YA3" s="386"/>
      <c r="YB3" s="386"/>
      <c r="YC3" s="386"/>
      <c r="YD3" s="386"/>
      <c r="YE3" s="386"/>
      <c r="YF3" s="386"/>
      <c r="YG3" s="386"/>
      <c r="YH3" s="386"/>
      <c r="YI3" s="386"/>
      <c r="YJ3" s="386"/>
      <c r="YK3" s="386"/>
      <c r="YL3" s="386"/>
      <c r="YM3" s="386"/>
      <c r="YN3" s="386"/>
      <c r="YO3" s="386"/>
      <c r="YP3" s="386"/>
      <c r="YQ3" s="386"/>
      <c r="YR3" s="386"/>
      <c r="YS3" s="386"/>
      <c r="YT3" s="386"/>
      <c r="YU3" s="386"/>
      <c r="YV3" s="386"/>
      <c r="YW3" s="386"/>
      <c r="YX3" s="386"/>
      <c r="YY3" s="386"/>
      <c r="YZ3" s="386"/>
      <c r="ZA3" s="386"/>
      <c r="ZB3" s="386"/>
      <c r="ZC3" s="386"/>
      <c r="ZD3" s="386"/>
      <c r="ZE3" s="386"/>
      <c r="ZF3" s="386"/>
      <c r="ZG3" s="386"/>
      <c r="ZH3" s="386"/>
      <c r="ZI3" s="386"/>
      <c r="ZJ3" s="386"/>
      <c r="ZK3" s="386"/>
      <c r="ZL3" s="386"/>
      <c r="ZM3" s="386"/>
      <c r="ZN3" s="386"/>
      <c r="ZO3" s="386"/>
      <c r="ZP3" s="386"/>
      <c r="ZQ3" s="386"/>
      <c r="ZR3" s="386"/>
      <c r="ZS3" s="386"/>
      <c r="ZT3" s="386"/>
      <c r="ZU3" s="386"/>
      <c r="ZV3" s="386"/>
      <c r="ZW3" s="386"/>
      <c r="ZX3" s="386"/>
      <c r="ZY3" s="386"/>
      <c r="ZZ3" s="386"/>
      <c r="AAA3" s="386"/>
      <c r="AAB3" s="386"/>
      <c r="AAC3" s="386"/>
      <c r="AAD3" s="386"/>
      <c r="AAE3" s="386"/>
      <c r="AAF3" s="386"/>
      <c r="AAG3" s="386"/>
      <c r="AAH3" s="386"/>
      <c r="AAI3" s="386"/>
      <c r="AAJ3" s="386"/>
      <c r="AAK3" s="386"/>
      <c r="AAL3" s="386"/>
      <c r="AAM3" s="386"/>
      <c r="AAN3" s="386"/>
      <c r="AAO3" s="386"/>
      <c r="AAP3" s="386"/>
      <c r="AAQ3" s="386"/>
      <c r="AAR3" s="386"/>
      <c r="AAS3" s="386"/>
      <c r="AAT3" s="386"/>
      <c r="AAU3" s="386"/>
      <c r="AAV3" s="386"/>
      <c r="AAW3" s="386"/>
      <c r="AAX3" s="386"/>
      <c r="AAY3" s="386"/>
      <c r="AAZ3" s="386"/>
      <c r="ABA3" s="386"/>
      <c r="ABB3" s="386"/>
      <c r="ABC3" s="386"/>
      <c r="ABD3" s="386"/>
      <c r="ABE3" s="386"/>
      <c r="ABF3" s="386"/>
      <c r="ABG3" s="386"/>
      <c r="ABH3" s="386"/>
      <c r="ABI3" s="386"/>
      <c r="ABJ3" s="386"/>
      <c r="ABK3" s="386"/>
      <c r="ABL3" s="386"/>
      <c r="ABM3" s="386"/>
      <c r="ABN3" s="386"/>
      <c r="ABO3" s="386"/>
      <c r="ABP3" s="386"/>
      <c r="ABQ3" s="386"/>
      <c r="ABR3" s="386"/>
      <c r="ABS3" s="386"/>
      <c r="ABT3" s="386"/>
      <c r="ABU3" s="386"/>
      <c r="ABV3" s="386"/>
      <c r="ABW3" s="386"/>
      <c r="ABX3" s="386"/>
      <c r="ABY3" s="386"/>
      <c r="ABZ3" s="386"/>
      <c r="ACA3" s="386"/>
      <c r="ACB3" s="386"/>
      <c r="ACC3" s="386"/>
      <c r="ACD3" s="386"/>
      <c r="ACE3" s="386"/>
      <c r="ACF3" s="386"/>
      <c r="ACG3" s="386"/>
      <c r="ACH3" s="386"/>
      <c r="ACI3" s="386"/>
      <c r="ACJ3" s="386"/>
      <c r="ACK3" s="386"/>
      <c r="ACL3" s="386"/>
      <c r="ACM3" s="386"/>
      <c r="ACN3" s="386"/>
      <c r="ACO3" s="386"/>
      <c r="ACP3" s="386"/>
      <c r="ACQ3" s="386"/>
      <c r="ACR3" s="386"/>
      <c r="ACS3" s="386"/>
      <c r="ACT3" s="386"/>
      <c r="ACU3" s="386"/>
      <c r="ACV3" s="386"/>
      <c r="ACW3" s="386"/>
      <c r="ACX3" s="386"/>
      <c r="ACY3" s="386"/>
      <c r="ACZ3" s="386"/>
      <c r="ADA3" s="386"/>
      <c r="ADB3" s="386"/>
      <c r="ADC3" s="386"/>
      <c r="ADD3" s="386"/>
      <c r="ADE3" s="386"/>
      <c r="ADF3" s="386"/>
      <c r="ADG3" s="386"/>
      <c r="ADH3" s="386"/>
      <c r="ADI3" s="386"/>
      <c r="ADJ3" s="386"/>
      <c r="ADK3" s="386"/>
      <c r="ADL3" s="386"/>
      <c r="ADM3" s="386"/>
      <c r="ADN3" s="386"/>
      <c r="ADO3" s="386"/>
      <c r="ADP3" s="386"/>
      <c r="ADQ3" s="386"/>
      <c r="ADR3" s="386"/>
      <c r="ADS3" s="386"/>
      <c r="ADT3" s="386"/>
      <c r="ADU3" s="386"/>
      <c r="ADV3" s="386"/>
      <c r="ADW3" s="386"/>
      <c r="ADX3" s="386"/>
      <c r="ADY3" s="386"/>
      <c r="ADZ3" s="386"/>
      <c r="AEA3" s="386"/>
      <c r="AEB3" s="386"/>
      <c r="AEC3" s="386"/>
      <c r="AED3" s="386"/>
      <c r="AEE3" s="386"/>
      <c r="AEF3" s="386"/>
      <c r="AEG3" s="386"/>
      <c r="AEH3" s="386"/>
      <c r="AEI3" s="386"/>
      <c r="AEJ3" s="386"/>
      <c r="AEK3" s="386"/>
      <c r="AEL3" s="386"/>
      <c r="AEM3" s="386"/>
      <c r="AEN3" s="386"/>
      <c r="AEO3" s="386"/>
      <c r="AEP3" s="386"/>
      <c r="AEQ3" s="386"/>
      <c r="AER3" s="386"/>
      <c r="AES3" s="386"/>
      <c r="AET3" s="386"/>
      <c r="AEU3" s="386"/>
      <c r="AEV3" s="386"/>
      <c r="AEW3" s="386"/>
      <c r="AEX3" s="386"/>
      <c r="AEY3" s="386"/>
      <c r="AEZ3" s="386"/>
      <c r="AFA3" s="386"/>
      <c r="AFB3" s="386"/>
      <c r="AFC3" s="386"/>
      <c r="AFD3" s="386"/>
      <c r="AFE3" s="386"/>
      <c r="AFF3" s="386"/>
      <c r="AFG3" s="386"/>
      <c r="AFH3" s="386"/>
      <c r="AFI3" s="386"/>
      <c r="AFJ3" s="386"/>
      <c r="AFK3" s="386"/>
      <c r="AFL3" s="386"/>
      <c r="AFM3" s="386"/>
      <c r="AFN3" s="386"/>
      <c r="AFO3" s="386"/>
      <c r="AFP3" s="386"/>
      <c r="AFQ3" s="386"/>
      <c r="AFR3" s="386"/>
      <c r="AFS3" s="386"/>
      <c r="AFT3" s="386"/>
      <c r="AFU3" s="386"/>
      <c r="AFV3" s="386"/>
      <c r="AFW3" s="386"/>
      <c r="AFX3" s="386"/>
      <c r="AFY3" s="386"/>
      <c r="AFZ3" s="386"/>
      <c r="AGA3" s="386"/>
      <c r="AGB3" s="386"/>
      <c r="AGC3" s="386"/>
      <c r="AGD3" s="386"/>
      <c r="AGE3" s="386"/>
      <c r="AGF3" s="386"/>
      <c r="AGG3" s="386"/>
      <c r="AGH3" s="386"/>
      <c r="AGI3" s="386"/>
      <c r="AGJ3" s="386"/>
      <c r="AGK3" s="386"/>
      <c r="AGL3" s="386"/>
      <c r="AGM3" s="386"/>
      <c r="AGN3" s="386"/>
      <c r="AGO3" s="386"/>
      <c r="AGP3" s="386"/>
      <c r="AGQ3" s="386"/>
      <c r="AGR3" s="386"/>
      <c r="AGS3" s="386"/>
      <c r="AGT3" s="386"/>
      <c r="AGU3" s="386"/>
      <c r="AGV3" s="386"/>
      <c r="AGW3" s="386"/>
      <c r="AGX3" s="386"/>
      <c r="AGY3" s="386"/>
      <c r="AGZ3" s="386"/>
      <c r="AHA3" s="386"/>
      <c r="AHB3" s="386"/>
      <c r="AHC3" s="386"/>
      <c r="AHD3" s="386"/>
      <c r="AHE3" s="386"/>
      <c r="AHF3" s="386"/>
      <c r="AHG3" s="386"/>
      <c r="AHH3" s="386"/>
      <c r="AHI3" s="386"/>
      <c r="AHJ3" s="386"/>
      <c r="AHK3" s="386"/>
      <c r="AHL3" s="386"/>
      <c r="AHM3" s="386"/>
      <c r="AHN3" s="386"/>
      <c r="AHO3" s="386"/>
      <c r="AHP3" s="386"/>
      <c r="AHQ3" s="386"/>
      <c r="AHR3" s="386"/>
      <c r="AHS3" s="386"/>
      <c r="AHT3" s="386"/>
      <c r="AHU3" s="386"/>
      <c r="AHV3" s="386"/>
      <c r="AHW3" s="386"/>
      <c r="AHX3" s="386"/>
      <c r="AHY3" s="386"/>
      <c r="AHZ3" s="386"/>
      <c r="AIA3" s="386"/>
      <c r="AIB3" s="386"/>
      <c r="AIC3" s="386"/>
      <c r="AID3" s="386"/>
      <c r="AIE3" s="386"/>
      <c r="AIF3" s="386"/>
      <c r="AIG3" s="386"/>
      <c r="AIH3" s="386"/>
      <c r="AII3" s="386"/>
      <c r="AIJ3" s="386"/>
      <c r="AIK3" s="386"/>
      <c r="AIL3" s="386"/>
      <c r="AIM3" s="386"/>
      <c r="AIN3" s="386"/>
      <c r="AIO3" s="386"/>
      <c r="AIP3" s="386"/>
      <c r="AIQ3" s="386"/>
      <c r="AIR3" s="386"/>
      <c r="AIS3" s="386"/>
      <c r="AIT3" s="386"/>
      <c r="AIU3" s="386"/>
      <c r="AIV3" s="386"/>
      <c r="AIW3" s="386"/>
      <c r="AIX3" s="386"/>
      <c r="AIY3" s="386"/>
      <c r="AIZ3" s="386"/>
      <c r="AJA3" s="386"/>
      <c r="AJB3" s="386"/>
      <c r="AJC3" s="386"/>
      <c r="AJD3" s="386"/>
      <c r="AJE3" s="386"/>
      <c r="AJF3" s="386"/>
      <c r="AJG3" s="386"/>
      <c r="AJH3" s="386"/>
      <c r="AJI3" s="386"/>
      <c r="AJJ3" s="386"/>
      <c r="AJK3" s="386"/>
      <c r="AJL3" s="386"/>
      <c r="AJM3" s="386"/>
      <c r="AJN3" s="386"/>
      <c r="AJO3" s="386"/>
      <c r="AJP3" s="386"/>
      <c r="AJQ3" s="386"/>
      <c r="AJR3" s="386"/>
      <c r="AJS3" s="386"/>
      <c r="AJT3" s="386"/>
      <c r="AJU3" s="386"/>
      <c r="AJV3" s="386"/>
      <c r="AJW3" s="386"/>
      <c r="AJX3" s="386"/>
      <c r="AJY3" s="386"/>
      <c r="AJZ3" s="386"/>
      <c r="AKA3" s="386"/>
      <c r="AKB3" s="386"/>
      <c r="AKC3" s="386"/>
      <c r="AKD3" s="386"/>
      <c r="AKE3" s="386"/>
      <c r="AKF3" s="386"/>
      <c r="AKG3" s="386"/>
      <c r="AKH3" s="386"/>
      <c r="AKI3" s="386"/>
      <c r="AKJ3" s="386"/>
      <c r="AKK3" s="386"/>
      <c r="AKL3" s="386"/>
      <c r="AKM3" s="386"/>
      <c r="AKN3" s="386"/>
      <c r="AKO3" s="386"/>
      <c r="AKP3" s="386"/>
      <c r="AKQ3" s="386"/>
      <c r="AKR3" s="386"/>
      <c r="AKS3" s="386"/>
      <c r="AKT3" s="386"/>
      <c r="AKU3" s="386"/>
      <c r="AKV3" s="386"/>
      <c r="AKW3" s="386"/>
      <c r="AKX3" s="386"/>
      <c r="AKY3" s="386"/>
      <c r="AKZ3" s="386"/>
      <c r="ALA3" s="386"/>
      <c r="ALB3" s="386"/>
      <c r="ALC3" s="386"/>
      <c r="ALD3" s="386"/>
      <c r="ALE3" s="386"/>
      <c r="ALF3" s="386"/>
      <c r="ALG3" s="386"/>
      <c r="ALH3" s="386"/>
      <c r="ALI3" s="386"/>
      <c r="ALJ3" s="386"/>
      <c r="ALK3" s="386"/>
      <c r="ALL3" s="386"/>
      <c r="ALM3" s="386"/>
      <c r="ALN3" s="386"/>
      <c r="ALO3" s="386"/>
      <c r="ALP3" s="386"/>
      <c r="ALQ3" s="386"/>
      <c r="ALR3" s="386"/>
      <c r="ALS3" s="386"/>
      <c r="ALT3" s="386"/>
      <c r="ALU3" s="386"/>
      <c r="ALV3" s="386"/>
      <c r="ALW3" s="386"/>
      <c r="ALX3" s="386"/>
      <c r="ALY3" s="386"/>
      <c r="ALZ3" s="386"/>
      <c r="AMA3" s="386"/>
      <c r="AMB3" s="386"/>
      <c r="AMC3" s="386"/>
      <c r="AMD3" s="386"/>
      <c r="AME3" s="386"/>
      <c r="AMF3" s="386"/>
      <c r="AMG3" s="386"/>
      <c r="AMH3" s="386"/>
      <c r="AMI3" s="386"/>
      <c r="AMJ3" s="386"/>
      <c r="AMK3" s="386"/>
      <c r="AML3" s="386"/>
      <c r="AMM3" s="386"/>
      <c r="AMN3" s="386"/>
      <c r="AMO3" s="386"/>
      <c r="AMP3" s="386"/>
      <c r="AMQ3" s="386"/>
      <c r="AMR3" s="386"/>
      <c r="AMS3" s="386"/>
      <c r="AMT3" s="386"/>
      <c r="AMU3" s="386"/>
      <c r="AMV3" s="386"/>
      <c r="AMW3" s="386"/>
      <c r="AMX3" s="386"/>
      <c r="AMY3" s="386"/>
      <c r="AMZ3" s="386"/>
      <c r="ANA3" s="386"/>
      <c r="ANB3" s="386"/>
      <c r="ANC3" s="386"/>
      <c r="AND3" s="386"/>
      <c r="ANE3" s="386"/>
      <c r="ANF3" s="386"/>
      <c r="ANG3" s="386"/>
      <c r="ANH3" s="386"/>
      <c r="ANI3" s="386"/>
      <c r="ANJ3" s="386"/>
      <c r="ANK3" s="386"/>
      <c r="ANL3" s="386"/>
      <c r="ANM3" s="386"/>
      <c r="ANN3" s="386"/>
      <c r="ANO3" s="386"/>
      <c r="ANP3" s="386"/>
      <c r="ANQ3" s="386"/>
      <c r="ANR3" s="386"/>
      <c r="ANS3" s="386"/>
      <c r="ANT3" s="386"/>
      <c r="ANU3" s="386"/>
      <c r="ANV3" s="386"/>
      <c r="ANW3" s="386"/>
      <c r="ANX3" s="386"/>
      <c r="ANY3" s="386"/>
      <c r="ANZ3" s="386"/>
      <c r="AOA3" s="386"/>
      <c r="AOB3" s="386"/>
      <c r="AOC3" s="386"/>
      <c r="AOD3" s="386"/>
      <c r="AOE3" s="386"/>
      <c r="AOF3" s="386"/>
      <c r="AOG3" s="386"/>
      <c r="AOH3" s="386"/>
      <c r="AOI3" s="386"/>
      <c r="AOJ3" s="386"/>
      <c r="AOK3" s="386"/>
      <c r="AOL3" s="386"/>
      <c r="AOM3" s="386"/>
      <c r="AON3" s="386"/>
      <c r="AOO3" s="386"/>
      <c r="AOP3" s="386"/>
      <c r="AOQ3" s="386"/>
      <c r="AOR3" s="386"/>
      <c r="AOS3" s="386"/>
      <c r="AOT3" s="386"/>
      <c r="AOU3" s="386"/>
      <c r="AOV3" s="386"/>
      <c r="AOW3" s="386"/>
      <c r="AOX3" s="386"/>
      <c r="AOY3" s="386"/>
      <c r="AOZ3" s="386"/>
      <c r="APA3" s="386"/>
      <c r="APB3" s="386"/>
      <c r="APC3" s="386"/>
      <c r="APD3" s="386"/>
      <c r="APE3" s="386"/>
      <c r="APF3" s="386"/>
      <c r="APG3" s="386"/>
      <c r="APH3" s="386"/>
      <c r="API3" s="386"/>
      <c r="APJ3" s="386"/>
      <c r="APK3" s="386"/>
      <c r="APL3" s="386"/>
      <c r="APM3" s="386"/>
      <c r="APN3" s="386"/>
      <c r="APO3" s="386"/>
      <c r="APP3" s="386"/>
      <c r="APQ3" s="386"/>
      <c r="APR3" s="386"/>
      <c r="APS3" s="386"/>
      <c r="APT3" s="386"/>
      <c r="APU3" s="386"/>
      <c r="APV3" s="386"/>
      <c r="APW3" s="386"/>
      <c r="APX3" s="386"/>
      <c r="APY3" s="386"/>
      <c r="APZ3" s="386"/>
      <c r="AQA3" s="386"/>
      <c r="AQB3" s="386"/>
      <c r="AQC3" s="386"/>
      <c r="AQD3" s="386"/>
      <c r="AQE3" s="386"/>
      <c r="AQF3" s="386"/>
      <c r="AQG3" s="386"/>
      <c r="AQH3" s="386"/>
      <c r="AQI3" s="386"/>
      <c r="AQJ3" s="386"/>
      <c r="AQK3" s="386"/>
      <c r="AQL3" s="386"/>
      <c r="AQM3" s="386"/>
      <c r="AQN3" s="386"/>
      <c r="AQO3" s="386"/>
      <c r="AQP3" s="386"/>
      <c r="AQQ3" s="386"/>
      <c r="AQR3" s="386"/>
      <c r="AQS3" s="386"/>
      <c r="AQT3" s="386"/>
      <c r="AQU3" s="386"/>
      <c r="AQV3" s="386"/>
      <c r="AQW3" s="386"/>
      <c r="AQX3" s="386"/>
      <c r="AQY3" s="386"/>
      <c r="AQZ3" s="386"/>
      <c r="ARA3" s="386"/>
      <c r="ARB3" s="386"/>
      <c r="ARC3" s="386"/>
      <c r="ARD3" s="386"/>
      <c r="ARE3" s="386"/>
      <c r="ARF3" s="386"/>
      <c r="ARG3" s="386"/>
      <c r="ARH3" s="386"/>
      <c r="ARI3" s="386"/>
      <c r="ARJ3" s="386"/>
      <c r="ARK3" s="386"/>
      <c r="ARL3" s="386"/>
      <c r="ARM3" s="386"/>
      <c r="ARN3" s="386"/>
      <c r="ARO3" s="386"/>
      <c r="ARP3" s="386"/>
      <c r="ARQ3" s="386"/>
      <c r="ARR3" s="386"/>
      <c r="ARS3" s="386"/>
      <c r="ART3" s="386"/>
      <c r="ARU3" s="386"/>
      <c r="ARV3" s="386"/>
      <c r="ARW3" s="386"/>
      <c r="ARX3" s="386"/>
      <c r="ARY3" s="386"/>
      <c r="ARZ3" s="386"/>
      <c r="ASA3" s="386"/>
      <c r="ASB3" s="386"/>
      <c r="ASC3" s="386"/>
      <c r="ASD3" s="386"/>
      <c r="ASE3" s="386"/>
      <c r="ASF3" s="386"/>
      <c r="ASG3" s="386"/>
      <c r="ASH3" s="386"/>
      <c r="ASI3" s="386"/>
      <c r="ASJ3" s="386"/>
      <c r="ASK3" s="386"/>
      <c r="ASL3" s="386"/>
      <c r="ASM3" s="386"/>
      <c r="ASN3" s="386"/>
      <c r="ASO3" s="386"/>
      <c r="ASP3" s="386"/>
      <c r="ASQ3" s="386"/>
      <c r="ASR3" s="386"/>
      <c r="ASS3" s="386"/>
      <c r="AST3" s="386"/>
      <c r="ASU3" s="386"/>
      <c r="ASV3" s="386"/>
      <c r="ASW3" s="386"/>
      <c r="ASX3" s="386"/>
      <c r="ASY3" s="386"/>
      <c r="ASZ3" s="386"/>
      <c r="ATA3" s="386"/>
      <c r="ATB3" s="386"/>
      <c r="ATC3" s="386"/>
      <c r="ATD3" s="386"/>
      <c r="ATE3" s="386"/>
      <c r="ATF3" s="386"/>
      <c r="ATG3" s="386"/>
      <c r="ATH3" s="386"/>
      <c r="ATI3" s="386"/>
      <c r="ATJ3" s="386"/>
      <c r="ATK3" s="386"/>
      <c r="ATL3" s="386"/>
      <c r="ATM3" s="386"/>
      <c r="ATN3" s="386"/>
      <c r="ATO3" s="386"/>
      <c r="ATP3" s="386"/>
      <c r="ATQ3" s="386"/>
      <c r="ATR3" s="386"/>
      <c r="ATS3" s="386"/>
      <c r="ATT3" s="386"/>
      <c r="ATU3" s="386"/>
      <c r="ATV3" s="386"/>
      <c r="ATW3" s="386"/>
      <c r="ATX3" s="386"/>
      <c r="ATY3" s="386"/>
      <c r="ATZ3" s="386"/>
      <c r="AUA3" s="386"/>
      <c r="AUB3" s="386"/>
      <c r="AUC3" s="386"/>
      <c r="AUD3" s="386"/>
      <c r="AUE3" s="386"/>
      <c r="AUF3" s="386"/>
      <c r="AUG3" s="386"/>
      <c r="AUH3" s="386"/>
      <c r="AUI3" s="386"/>
      <c r="AUJ3" s="386"/>
      <c r="AUK3" s="386"/>
      <c r="AUL3" s="386"/>
      <c r="AUM3" s="386"/>
      <c r="AUN3" s="386"/>
      <c r="AUO3" s="386"/>
      <c r="AUP3" s="386"/>
      <c r="AUQ3" s="386"/>
      <c r="AUR3" s="386"/>
      <c r="AUS3" s="386"/>
      <c r="AUT3" s="386"/>
      <c r="AUU3" s="386"/>
      <c r="AUV3" s="386"/>
      <c r="AUW3" s="386"/>
      <c r="AUX3" s="386"/>
      <c r="AUY3" s="386"/>
      <c r="AUZ3" s="386"/>
      <c r="AVA3" s="386"/>
      <c r="AVB3" s="386"/>
      <c r="AVC3" s="386"/>
      <c r="AVD3" s="386"/>
      <c r="AVE3" s="386"/>
      <c r="AVF3" s="386"/>
      <c r="AVG3" s="386"/>
      <c r="AVH3" s="386"/>
      <c r="AVI3" s="386"/>
      <c r="AVJ3" s="386"/>
      <c r="AVK3" s="386"/>
      <c r="AVL3" s="386"/>
      <c r="AVM3" s="386"/>
      <c r="AVN3" s="386"/>
      <c r="AVO3" s="386"/>
      <c r="AVP3" s="386"/>
      <c r="AVQ3" s="386"/>
      <c r="AVR3" s="386"/>
      <c r="AVS3" s="386"/>
      <c r="AVT3" s="386"/>
      <c r="AVU3" s="386"/>
      <c r="AVV3" s="386"/>
      <c r="AVW3" s="386"/>
      <c r="AVX3" s="386"/>
      <c r="AVY3" s="386"/>
      <c r="AVZ3" s="386"/>
      <c r="AWA3" s="386"/>
      <c r="AWB3" s="386"/>
      <c r="AWC3" s="386"/>
      <c r="AWD3" s="386"/>
      <c r="AWE3" s="386"/>
      <c r="AWF3" s="386"/>
      <c r="AWG3" s="386"/>
      <c r="AWH3" s="386"/>
      <c r="AWI3" s="386"/>
      <c r="AWJ3" s="386"/>
      <c r="AWK3" s="386"/>
      <c r="AWL3" s="386"/>
      <c r="AWM3" s="386"/>
      <c r="AWN3" s="386"/>
      <c r="AWO3" s="386"/>
      <c r="AWP3" s="386"/>
      <c r="AWQ3" s="386"/>
      <c r="AWR3" s="386"/>
      <c r="AWS3" s="386"/>
      <c r="AWT3" s="386"/>
      <c r="AWU3" s="386"/>
      <c r="AWV3" s="386"/>
      <c r="AWW3" s="386"/>
      <c r="AWX3" s="386"/>
      <c r="AWY3" s="386"/>
      <c r="AWZ3" s="386"/>
      <c r="AXA3" s="386"/>
      <c r="AXB3" s="386"/>
      <c r="AXC3" s="386"/>
      <c r="AXD3" s="386"/>
      <c r="AXE3" s="386"/>
      <c r="AXF3" s="386"/>
      <c r="AXG3" s="386"/>
      <c r="AXH3" s="386"/>
      <c r="AXI3" s="386"/>
      <c r="AXJ3" s="386"/>
      <c r="AXK3" s="386"/>
      <c r="AXL3" s="386"/>
      <c r="AXM3" s="386"/>
      <c r="AXN3" s="386"/>
      <c r="AXO3" s="386"/>
      <c r="AXP3" s="386"/>
      <c r="AXQ3" s="386"/>
      <c r="AXR3" s="386"/>
      <c r="AXS3" s="386"/>
      <c r="AXT3" s="386"/>
      <c r="AXU3" s="386"/>
      <c r="AXV3" s="386"/>
      <c r="AXW3" s="386"/>
      <c r="AXX3" s="386"/>
      <c r="AXY3" s="386"/>
      <c r="AXZ3" s="386"/>
      <c r="AYA3" s="386"/>
      <c r="AYB3" s="386"/>
      <c r="AYC3" s="386"/>
      <c r="AYD3" s="386"/>
      <c r="AYE3" s="386"/>
      <c r="AYF3" s="386"/>
      <c r="AYG3" s="386"/>
      <c r="AYH3" s="386"/>
      <c r="AYI3" s="386"/>
      <c r="AYJ3" s="386"/>
      <c r="AYK3" s="386"/>
      <c r="AYL3" s="386"/>
      <c r="AYM3" s="386"/>
      <c r="AYN3" s="386"/>
      <c r="AYO3" s="386"/>
      <c r="AYP3" s="386"/>
      <c r="AYQ3" s="386"/>
      <c r="AYR3" s="386"/>
      <c r="AYS3" s="386"/>
      <c r="AYT3" s="386"/>
      <c r="AYU3" s="386"/>
      <c r="AYV3" s="386"/>
      <c r="AYW3" s="386"/>
      <c r="AYX3" s="386"/>
      <c r="AYY3" s="386"/>
      <c r="AYZ3" s="386"/>
      <c r="AZA3" s="386"/>
      <c r="AZB3" s="386"/>
      <c r="AZC3" s="386"/>
      <c r="AZD3" s="386"/>
      <c r="AZE3" s="386"/>
      <c r="AZF3" s="386"/>
      <c r="AZG3" s="386"/>
      <c r="AZH3" s="386"/>
      <c r="AZI3" s="386"/>
      <c r="AZJ3" s="386"/>
      <c r="AZK3" s="386"/>
      <c r="AZL3" s="386"/>
      <c r="AZM3" s="386"/>
      <c r="AZN3" s="386"/>
      <c r="AZO3" s="386"/>
      <c r="AZP3" s="386"/>
      <c r="AZQ3" s="386"/>
      <c r="AZR3" s="386"/>
      <c r="AZS3" s="386"/>
      <c r="AZT3" s="386"/>
      <c r="AZU3" s="386"/>
      <c r="AZV3" s="386"/>
      <c r="AZW3" s="386"/>
      <c r="AZX3" s="386"/>
      <c r="AZY3" s="386"/>
      <c r="AZZ3" s="386"/>
      <c r="BAA3" s="386"/>
      <c r="BAB3" s="386"/>
      <c r="BAC3" s="386"/>
      <c r="BAD3" s="386"/>
      <c r="BAE3" s="386"/>
      <c r="BAF3" s="386"/>
      <c r="BAG3" s="386"/>
      <c r="BAH3" s="386"/>
      <c r="BAI3" s="386"/>
      <c r="BAJ3" s="386"/>
      <c r="BAK3" s="386"/>
      <c r="BAL3" s="386"/>
      <c r="BAM3" s="386"/>
      <c r="BAN3" s="386"/>
      <c r="BAO3" s="386"/>
      <c r="BAP3" s="386"/>
      <c r="BAQ3" s="386"/>
      <c r="BAR3" s="386"/>
      <c r="BAS3" s="386"/>
      <c r="BAT3" s="386"/>
      <c r="BAU3" s="386"/>
      <c r="BAV3" s="386"/>
      <c r="BAW3" s="386"/>
      <c r="BAX3" s="386"/>
      <c r="BAY3" s="386"/>
      <c r="BAZ3" s="386"/>
      <c r="BBA3" s="386"/>
      <c r="BBB3" s="386"/>
      <c r="BBC3" s="386"/>
      <c r="BBD3" s="386"/>
      <c r="BBE3" s="386"/>
      <c r="BBF3" s="386"/>
      <c r="BBG3" s="386"/>
      <c r="BBH3" s="386"/>
      <c r="BBI3" s="386"/>
      <c r="BBJ3" s="386"/>
      <c r="BBK3" s="386"/>
      <c r="BBL3" s="386"/>
      <c r="BBM3" s="386"/>
      <c r="BBN3" s="386"/>
      <c r="BBO3" s="386"/>
      <c r="BBP3" s="386"/>
      <c r="BBQ3" s="386"/>
      <c r="BBR3" s="386"/>
      <c r="BBS3" s="386"/>
      <c r="BBT3" s="386"/>
      <c r="BBU3" s="386"/>
      <c r="BBV3" s="386"/>
      <c r="BBW3" s="386"/>
      <c r="BBX3" s="386"/>
      <c r="BBY3" s="386"/>
      <c r="BBZ3" s="386"/>
      <c r="BCA3" s="386"/>
      <c r="BCB3" s="386"/>
      <c r="BCC3" s="386"/>
      <c r="BCD3" s="386"/>
      <c r="BCE3" s="386"/>
      <c r="BCF3" s="386"/>
      <c r="BCG3" s="386"/>
      <c r="BCH3" s="386"/>
      <c r="BCI3" s="386"/>
      <c r="BCJ3" s="386"/>
      <c r="BCK3" s="386"/>
      <c r="BCL3" s="386"/>
      <c r="BCM3" s="386"/>
      <c r="BCN3" s="386"/>
      <c r="BCO3" s="386"/>
      <c r="BCP3" s="386"/>
      <c r="BCQ3" s="386"/>
      <c r="BCR3" s="386"/>
      <c r="BCS3" s="386"/>
      <c r="BCT3" s="386"/>
      <c r="BCU3" s="386"/>
      <c r="BCV3" s="386"/>
      <c r="BCW3" s="386"/>
      <c r="BCX3" s="386"/>
      <c r="BCY3" s="386"/>
      <c r="BCZ3" s="386"/>
      <c r="BDA3" s="386"/>
      <c r="BDB3" s="386"/>
      <c r="BDC3" s="386"/>
      <c r="BDD3" s="386"/>
      <c r="BDE3" s="386"/>
      <c r="BDF3" s="386"/>
      <c r="BDG3" s="386"/>
      <c r="BDH3" s="386"/>
      <c r="BDI3" s="386"/>
      <c r="BDJ3" s="386"/>
      <c r="BDK3" s="386"/>
      <c r="BDL3" s="386"/>
      <c r="BDM3" s="386"/>
      <c r="BDN3" s="386"/>
      <c r="BDO3" s="386"/>
      <c r="BDP3" s="386"/>
      <c r="BDQ3" s="386"/>
      <c r="BDR3" s="386"/>
      <c r="BDS3" s="386"/>
      <c r="BDT3" s="386"/>
      <c r="BDU3" s="386"/>
      <c r="BDV3" s="386"/>
      <c r="BDW3" s="386"/>
      <c r="BDX3" s="386"/>
      <c r="BDY3" s="386"/>
      <c r="BDZ3" s="386"/>
      <c r="BEA3" s="386"/>
      <c r="BEB3" s="386"/>
      <c r="BEC3" s="386"/>
      <c r="BED3" s="386"/>
      <c r="BEE3" s="386"/>
      <c r="BEF3" s="386"/>
      <c r="BEG3" s="386"/>
      <c r="BEH3" s="386"/>
      <c r="BEI3" s="386"/>
      <c r="BEJ3" s="386"/>
      <c r="BEK3" s="386"/>
      <c r="BEL3" s="386"/>
      <c r="BEM3" s="386"/>
      <c r="BEN3" s="386"/>
      <c r="BEO3" s="386"/>
      <c r="BEP3" s="386"/>
      <c r="BEQ3" s="386"/>
      <c r="BER3" s="386"/>
      <c r="BES3" s="386"/>
      <c r="BET3" s="386"/>
      <c r="BEU3" s="386"/>
      <c r="BEV3" s="386"/>
      <c r="BEW3" s="386"/>
      <c r="BEX3" s="386"/>
      <c r="BEY3" s="386"/>
      <c r="BEZ3" s="386"/>
      <c r="BFA3" s="386"/>
      <c r="BFB3" s="386"/>
      <c r="BFC3" s="386"/>
      <c r="BFD3" s="386"/>
      <c r="BFE3" s="386"/>
      <c r="BFF3" s="386"/>
      <c r="BFG3" s="386"/>
      <c r="BFH3" s="386"/>
      <c r="BFI3" s="386"/>
      <c r="BFJ3" s="386"/>
      <c r="BFK3" s="386"/>
      <c r="BFL3" s="386"/>
      <c r="BFM3" s="386"/>
      <c r="BFN3" s="386"/>
      <c r="BFO3" s="386"/>
      <c r="BFP3" s="386"/>
      <c r="BFQ3" s="386"/>
      <c r="BFR3" s="386"/>
      <c r="BFS3" s="386"/>
      <c r="BFT3" s="386"/>
      <c r="BFU3" s="386"/>
      <c r="BFV3" s="386"/>
      <c r="BFW3" s="386"/>
      <c r="BFX3" s="386"/>
      <c r="BFY3" s="386"/>
      <c r="BFZ3" s="386"/>
      <c r="BGA3" s="386"/>
      <c r="BGB3" s="386"/>
      <c r="BGC3" s="386"/>
      <c r="BGD3" s="386"/>
      <c r="BGE3" s="386"/>
      <c r="BGF3" s="386"/>
      <c r="BGG3" s="386"/>
      <c r="BGH3" s="386"/>
      <c r="BGI3" s="386"/>
      <c r="BGJ3" s="386"/>
      <c r="BGK3" s="386"/>
      <c r="BGL3" s="386"/>
      <c r="BGM3" s="386"/>
      <c r="BGN3" s="386"/>
      <c r="BGO3" s="386"/>
      <c r="BGP3" s="386"/>
      <c r="BGQ3" s="386"/>
      <c r="BGR3" s="386"/>
      <c r="BGS3" s="386"/>
      <c r="BGT3" s="386"/>
      <c r="BGU3" s="386"/>
      <c r="BGV3" s="386"/>
      <c r="BGW3" s="386"/>
      <c r="BGX3" s="386"/>
      <c r="BGY3" s="386"/>
      <c r="BGZ3" s="386"/>
      <c r="BHA3" s="386"/>
      <c r="BHB3" s="386"/>
      <c r="BHC3" s="386"/>
      <c r="BHD3" s="386"/>
      <c r="BHE3" s="386"/>
      <c r="BHF3" s="386"/>
      <c r="BHG3" s="386"/>
      <c r="BHH3" s="386"/>
      <c r="BHI3" s="386"/>
      <c r="BHJ3" s="386"/>
      <c r="BHK3" s="386"/>
      <c r="BHL3" s="386"/>
      <c r="BHM3" s="386"/>
      <c r="BHN3" s="386"/>
      <c r="BHO3" s="386"/>
      <c r="BHP3" s="386"/>
      <c r="BHQ3" s="386"/>
      <c r="BHR3" s="386"/>
      <c r="BHS3" s="386"/>
      <c r="BHT3" s="386"/>
      <c r="BHU3" s="386"/>
      <c r="BHV3" s="386"/>
      <c r="BHW3" s="386"/>
      <c r="BHX3" s="386"/>
      <c r="BHY3" s="386"/>
      <c r="BHZ3" s="386"/>
      <c r="BIA3" s="386"/>
      <c r="BIB3" s="386"/>
      <c r="BIC3" s="386"/>
      <c r="BID3" s="386"/>
      <c r="BIE3" s="386"/>
      <c r="BIF3" s="386"/>
      <c r="BIG3" s="386"/>
      <c r="BIH3" s="386"/>
      <c r="BII3" s="386"/>
      <c r="BIJ3" s="386"/>
      <c r="BIK3" s="386"/>
      <c r="BIL3" s="386"/>
      <c r="BIM3" s="386"/>
      <c r="BIN3" s="386"/>
      <c r="BIO3" s="386"/>
      <c r="BIP3" s="386"/>
      <c r="BIQ3" s="386"/>
      <c r="BIR3" s="386"/>
      <c r="BIS3" s="386"/>
      <c r="BIT3" s="386"/>
      <c r="BIU3" s="386"/>
      <c r="BIV3" s="386"/>
      <c r="BIW3" s="386"/>
      <c r="BIX3" s="386"/>
      <c r="BIY3" s="386"/>
      <c r="BIZ3" s="386"/>
      <c r="BJA3" s="386"/>
      <c r="BJB3" s="386"/>
      <c r="BJC3" s="386"/>
      <c r="BJD3" s="386"/>
      <c r="BJE3" s="386"/>
      <c r="BJF3" s="386"/>
      <c r="BJG3" s="386"/>
      <c r="BJH3" s="386"/>
      <c r="BJI3" s="386"/>
      <c r="BJJ3" s="386"/>
      <c r="BJK3" s="386"/>
      <c r="BJL3" s="386"/>
      <c r="BJM3" s="386"/>
      <c r="BJN3" s="386"/>
      <c r="BJO3" s="386"/>
      <c r="BJP3" s="386"/>
      <c r="BJQ3" s="386"/>
      <c r="BJR3" s="386"/>
      <c r="BJS3" s="386"/>
      <c r="BJT3" s="386"/>
      <c r="BJU3" s="386"/>
      <c r="BJV3" s="386"/>
      <c r="BJW3" s="386"/>
      <c r="BJX3" s="386"/>
      <c r="BJY3" s="386"/>
      <c r="BJZ3" s="386"/>
      <c r="BKA3" s="386"/>
      <c r="BKB3" s="386"/>
      <c r="BKC3" s="386"/>
      <c r="BKD3" s="386"/>
      <c r="BKE3" s="386"/>
      <c r="BKF3" s="386"/>
      <c r="BKG3" s="386"/>
      <c r="BKH3" s="386"/>
      <c r="BKI3" s="386"/>
      <c r="BKJ3" s="386"/>
      <c r="BKK3" s="386"/>
      <c r="BKL3" s="386"/>
      <c r="BKM3" s="386"/>
      <c r="BKN3" s="386"/>
      <c r="BKO3" s="386"/>
      <c r="BKP3" s="386"/>
      <c r="BKQ3" s="386"/>
      <c r="BKR3" s="386"/>
      <c r="BKS3" s="386"/>
      <c r="BKT3" s="386"/>
      <c r="BKU3" s="386"/>
      <c r="BKV3" s="386"/>
      <c r="BKW3" s="386"/>
      <c r="BKX3" s="386"/>
      <c r="BKY3" s="386"/>
      <c r="BKZ3" s="386"/>
      <c r="BLA3" s="386"/>
      <c r="BLB3" s="386"/>
      <c r="BLC3" s="386"/>
      <c r="BLD3" s="386"/>
      <c r="BLE3" s="386"/>
      <c r="BLF3" s="386"/>
      <c r="BLG3" s="386"/>
      <c r="BLH3" s="386"/>
      <c r="BLI3" s="386"/>
      <c r="BLJ3" s="386"/>
      <c r="BLK3" s="386"/>
      <c r="BLL3" s="386"/>
      <c r="BLM3" s="386"/>
      <c r="BLN3" s="386"/>
      <c r="BLO3" s="386"/>
      <c r="BLP3" s="386"/>
      <c r="BLQ3" s="386"/>
      <c r="BLR3" s="386"/>
      <c r="BLS3" s="386"/>
      <c r="BLT3" s="386"/>
      <c r="BLU3" s="386"/>
      <c r="BLV3" s="386"/>
      <c r="BLW3" s="386"/>
      <c r="BLX3" s="386"/>
      <c r="BLY3" s="386"/>
      <c r="BLZ3" s="386"/>
      <c r="BMA3" s="386"/>
      <c r="BMB3" s="386"/>
      <c r="BMC3" s="386"/>
      <c r="BMD3" s="386"/>
      <c r="BME3" s="386"/>
      <c r="BMF3" s="386"/>
      <c r="BMG3" s="386"/>
      <c r="BMH3" s="386"/>
      <c r="BMI3" s="386"/>
      <c r="BMJ3" s="386"/>
      <c r="BMK3" s="386"/>
      <c r="BML3" s="386"/>
      <c r="BMM3" s="386"/>
      <c r="BMN3" s="386"/>
      <c r="BMO3" s="386"/>
      <c r="BMP3" s="386"/>
      <c r="BMQ3" s="386"/>
      <c r="BMR3" s="386"/>
      <c r="BMS3" s="386"/>
      <c r="BMT3" s="386"/>
      <c r="BMU3" s="386"/>
      <c r="BMV3" s="386"/>
      <c r="BMW3" s="386"/>
      <c r="BMX3" s="386"/>
      <c r="BMY3" s="386"/>
      <c r="BMZ3" s="386"/>
      <c r="BNA3" s="386"/>
      <c r="BNB3" s="386"/>
      <c r="BNC3" s="386"/>
      <c r="BND3" s="386"/>
      <c r="BNE3" s="386"/>
      <c r="BNF3" s="386"/>
      <c r="BNG3" s="386"/>
      <c r="BNH3" s="386"/>
      <c r="BNI3" s="386"/>
      <c r="BNJ3" s="386"/>
      <c r="BNK3" s="386"/>
      <c r="BNL3" s="386"/>
      <c r="BNM3" s="386"/>
      <c r="BNN3" s="386"/>
      <c r="BNO3" s="386"/>
      <c r="BNP3" s="386"/>
      <c r="BNQ3" s="386"/>
      <c r="BNR3" s="386"/>
      <c r="BNS3" s="386"/>
      <c r="BNT3" s="386"/>
      <c r="BNU3" s="386"/>
      <c r="BNV3" s="386"/>
      <c r="BNW3" s="386"/>
      <c r="BNX3" s="386"/>
      <c r="BNY3" s="386"/>
      <c r="BNZ3" s="386"/>
      <c r="BOA3" s="386"/>
      <c r="BOB3" s="386"/>
      <c r="BOC3" s="386"/>
      <c r="BOD3" s="386"/>
      <c r="BOE3" s="386"/>
      <c r="BOF3" s="386"/>
      <c r="BOG3" s="386"/>
      <c r="BOH3" s="386"/>
      <c r="BOI3" s="386"/>
      <c r="BOJ3" s="386"/>
      <c r="BOK3" s="386"/>
      <c r="BOL3" s="386"/>
      <c r="BOM3" s="386"/>
      <c r="BON3" s="386"/>
      <c r="BOO3" s="386"/>
      <c r="BOP3" s="386"/>
      <c r="BOQ3" s="386"/>
      <c r="BOR3" s="386"/>
      <c r="BOS3" s="386"/>
      <c r="BOT3" s="386"/>
      <c r="BOU3" s="386"/>
      <c r="BOV3" s="386"/>
      <c r="BOW3" s="386"/>
      <c r="BOX3" s="386"/>
      <c r="BOY3" s="386"/>
      <c r="BOZ3" s="386"/>
      <c r="BPA3" s="386"/>
      <c r="BPB3" s="386"/>
      <c r="BPC3" s="386"/>
      <c r="BPD3" s="386"/>
      <c r="BPE3" s="386"/>
      <c r="BPF3" s="386"/>
      <c r="BPG3" s="386"/>
      <c r="BPH3" s="386"/>
      <c r="BPI3" s="386"/>
      <c r="BPJ3" s="386"/>
      <c r="BPK3" s="386"/>
      <c r="BPL3" s="386"/>
      <c r="BPM3" s="386"/>
      <c r="BPN3" s="386"/>
      <c r="BPO3" s="386"/>
      <c r="BPP3" s="386"/>
      <c r="BPQ3" s="386"/>
      <c r="BPR3" s="386"/>
      <c r="BPS3" s="386"/>
      <c r="BPT3" s="386"/>
      <c r="BPU3" s="386"/>
      <c r="BPV3" s="386"/>
      <c r="BPW3" s="386"/>
      <c r="BPX3" s="386"/>
      <c r="BPY3" s="386"/>
      <c r="BPZ3" s="386"/>
      <c r="BQA3" s="386"/>
      <c r="BQB3" s="386"/>
      <c r="BQC3" s="386"/>
      <c r="BQD3" s="386"/>
      <c r="BQE3" s="386"/>
      <c r="BQF3" s="386"/>
      <c r="BQG3" s="386"/>
      <c r="BQH3" s="386"/>
      <c r="BQI3" s="386"/>
      <c r="BQJ3" s="386"/>
      <c r="BQK3" s="386"/>
      <c r="BQL3" s="386"/>
      <c r="BQM3" s="386"/>
      <c r="BQN3" s="386"/>
      <c r="BQO3" s="386"/>
      <c r="BQP3" s="386"/>
      <c r="BQQ3" s="386"/>
      <c r="BQR3" s="386"/>
      <c r="BQS3" s="386"/>
      <c r="BQT3" s="386"/>
      <c r="BQU3" s="386"/>
      <c r="BQV3" s="386"/>
      <c r="BQW3" s="386"/>
      <c r="BQX3" s="386"/>
      <c r="BQY3" s="386"/>
      <c r="BQZ3" s="386"/>
      <c r="BRA3" s="386"/>
      <c r="BRB3" s="386"/>
      <c r="BRC3" s="386"/>
      <c r="BRD3" s="386"/>
      <c r="BRE3" s="386"/>
      <c r="BRF3" s="386"/>
      <c r="BRG3" s="386"/>
      <c r="BRH3" s="386"/>
      <c r="BRI3" s="386"/>
      <c r="BRJ3" s="386"/>
      <c r="BRK3" s="386"/>
      <c r="BRL3" s="386"/>
      <c r="BRM3" s="386"/>
      <c r="BRN3" s="386"/>
      <c r="BRO3" s="386"/>
      <c r="BRP3" s="386"/>
      <c r="BRQ3" s="386"/>
      <c r="BRR3" s="386"/>
      <c r="BRS3" s="386"/>
      <c r="BRT3" s="386"/>
      <c r="BRU3" s="386"/>
      <c r="BRV3" s="386"/>
      <c r="BRW3" s="386"/>
      <c r="BRX3" s="386"/>
      <c r="BRY3" s="386"/>
      <c r="BRZ3" s="386"/>
      <c r="BSA3" s="386"/>
      <c r="BSB3" s="386"/>
      <c r="BSC3" s="386"/>
      <c r="BSD3" s="386"/>
      <c r="BSE3" s="386"/>
      <c r="BSF3" s="386"/>
      <c r="BSG3" s="386"/>
      <c r="BSH3" s="386"/>
      <c r="BSI3" s="386"/>
      <c r="BSJ3" s="386"/>
      <c r="BSK3" s="386"/>
      <c r="BSL3" s="386"/>
      <c r="BSM3" s="386"/>
      <c r="BSN3" s="386"/>
      <c r="BSO3" s="386"/>
      <c r="BSP3" s="386"/>
      <c r="BSQ3" s="386"/>
      <c r="BSR3" s="386"/>
      <c r="BSS3" s="386"/>
      <c r="BST3" s="386"/>
      <c r="BSU3" s="386"/>
      <c r="BSV3" s="386"/>
      <c r="BSW3" s="386"/>
      <c r="BSX3" s="386"/>
      <c r="BSY3" s="386"/>
      <c r="BSZ3" s="386"/>
      <c r="BTA3" s="386"/>
      <c r="BTB3" s="386"/>
      <c r="BTC3" s="386"/>
      <c r="BTD3" s="386"/>
      <c r="BTE3" s="386"/>
      <c r="BTF3" s="386"/>
      <c r="BTG3" s="386"/>
      <c r="BTH3" s="386"/>
      <c r="BTI3" s="386"/>
      <c r="BTJ3" s="386"/>
      <c r="BTK3" s="386"/>
      <c r="BTL3" s="386"/>
      <c r="BTM3" s="386"/>
      <c r="BTN3" s="386"/>
      <c r="BTO3" s="386"/>
      <c r="BTP3" s="386"/>
      <c r="BTQ3" s="386"/>
      <c r="BTR3" s="386"/>
      <c r="BTS3" s="386"/>
      <c r="BTT3" s="386"/>
      <c r="BTU3" s="386"/>
      <c r="BTV3" s="386"/>
      <c r="BTW3" s="386"/>
      <c r="BTX3" s="386"/>
      <c r="BTY3" s="386"/>
      <c r="BTZ3" s="386"/>
      <c r="BUA3" s="386"/>
      <c r="BUB3" s="386"/>
      <c r="BUC3" s="386"/>
      <c r="BUD3" s="386"/>
      <c r="BUE3" s="386"/>
      <c r="BUF3" s="386"/>
      <c r="BUG3" s="386"/>
      <c r="BUH3" s="386"/>
      <c r="BUI3" s="386"/>
      <c r="BUJ3" s="386"/>
      <c r="BUK3" s="386"/>
      <c r="BUL3" s="386"/>
      <c r="BUM3" s="386"/>
      <c r="BUN3" s="386"/>
      <c r="BUO3" s="386"/>
      <c r="BUP3" s="386"/>
      <c r="BUQ3" s="386"/>
      <c r="BUR3" s="386"/>
      <c r="BUS3" s="386"/>
      <c r="BUT3" s="386"/>
      <c r="BUU3" s="386"/>
      <c r="BUV3" s="386"/>
      <c r="BUW3" s="386"/>
      <c r="BUX3" s="386"/>
      <c r="BUY3" s="386"/>
      <c r="BUZ3" s="386"/>
      <c r="BVA3" s="386"/>
      <c r="BVB3" s="386"/>
      <c r="BVC3" s="386"/>
      <c r="BVD3" s="386"/>
      <c r="BVE3" s="386"/>
      <c r="BVF3" s="386"/>
      <c r="BVG3" s="386"/>
      <c r="BVH3" s="386"/>
      <c r="BVI3" s="386"/>
      <c r="BVJ3" s="386"/>
      <c r="BVK3" s="386"/>
      <c r="BVL3" s="386"/>
      <c r="BVM3" s="386"/>
      <c r="BVN3" s="386"/>
      <c r="BVO3" s="386"/>
      <c r="BVP3" s="386"/>
      <c r="BVQ3" s="386"/>
      <c r="BVR3" s="386"/>
      <c r="BVS3" s="386"/>
      <c r="BVT3" s="386"/>
      <c r="BVU3" s="386"/>
      <c r="BVV3" s="386"/>
      <c r="BVW3" s="386"/>
      <c r="BVX3" s="386"/>
      <c r="BVY3" s="386"/>
      <c r="BVZ3" s="386"/>
      <c r="BWA3" s="386"/>
      <c r="BWB3" s="386"/>
      <c r="BWC3" s="386"/>
      <c r="BWD3" s="386"/>
      <c r="BWE3" s="386"/>
      <c r="BWF3" s="386"/>
      <c r="BWG3" s="386"/>
      <c r="BWH3" s="386"/>
      <c r="BWI3" s="386"/>
      <c r="BWJ3" s="386"/>
      <c r="BWK3" s="386"/>
      <c r="BWL3" s="386"/>
      <c r="BWM3" s="386"/>
      <c r="BWN3" s="386"/>
      <c r="BWO3" s="386"/>
      <c r="BWP3" s="386"/>
      <c r="BWQ3" s="386"/>
      <c r="BWR3" s="386"/>
      <c r="BWS3" s="386"/>
      <c r="BWT3" s="386"/>
      <c r="BWU3" s="386"/>
      <c r="BWV3" s="386"/>
      <c r="BWW3" s="386"/>
      <c r="BWX3" s="386"/>
      <c r="BWY3" s="386"/>
      <c r="BWZ3" s="386"/>
      <c r="BXA3" s="386"/>
      <c r="BXB3" s="386"/>
      <c r="BXC3" s="386"/>
      <c r="BXD3" s="386"/>
      <c r="BXE3" s="386"/>
      <c r="BXF3" s="386"/>
      <c r="BXG3" s="386"/>
      <c r="BXH3" s="386"/>
      <c r="BXI3" s="386"/>
      <c r="BXJ3" s="386"/>
      <c r="BXK3" s="386"/>
      <c r="BXL3" s="386"/>
      <c r="BXM3" s="386"/>
      <c r="BXN3" s="386"/>
      <c r="BXO3" s="386"/>
      <c r="BXP3" s="386"/>
      <c r="BXQ3" s="386"/>
      <c r="BXR3" s="386"/>
      <c r="BXS3" s="386"/>
      <c r="BXT3" s="386"/>
      <c r="BXU3" s="386"/>
      <c r="BXV3" s="386"/>
      <c r="BXW3" s="386"/>
      <c r="BXX3" s="386"/>
      <c r="BXY3" s="386"/>
      <c r="BXZ3" s="386"/>
      <c r="BYA3" s="386"/>
      <c r="BYB3" s="386"/>
      <c r="BYC3" s="386"/>
      <c r="BYD3" s="386"/>
      <c r="BYE3" s="386"/>
      <c r="BYF3" s="386"/>
      <c r="BYG3" s="386"/>
      <c r="BYH3" s="386"/>
      <c r="BYI3" s="386"/>
      <c r="BYJ3" s="386"/>
      <c r="BYK3" s="386"/>
      <c r="BYL3" s="386"/>
      <c r="BYM3" s="386"/>
      <c r="BYN3" s="386"/>
      <c r="BYO3" s="386"/>
      <c r="BYP3" s="386"/>
      <c r="BYQ3" s="386"/>
      <c r="BYR3" s="386"/>
      <c r="BYS3" s="386"/>
      <c r="BYT3" s="386"/>
      <c r="BYU3" s="386"/>
      <c r="BYV3" s="386"/>
      <c r="BYW3" s="386"/>
      <c r="BYX3" s="386"/>
      <c r="BYY3" s="386"/>
      <c r="BYZ3" s="386"/>
      <c r="BZA3" s="386"/>
      <c r="BZB3" s="386"/>
      <c r="BZC3" s="386"/>
      <c r="BZD3" s="386"/>
      <c r="BZE3" s="386"/>
      <c r="BZF3" s="386"/>
      <c r="BZG3" s="386"/>
      <c r="BZH3" s="386"/>
      <c r="BZI3" s="386"/>
      <c r="BZJ3" s="386"/>
      <c r="BZK3" s="386"/>
      <c r="BZL3" s="386"/>
      <c r="BZM3" s="386"/>
      <c r="BZN3" s="386"/>
      <c r="BZO3" s="386"/>
      <c r="BZP3" s="386"/>
      <c r="BZQ3" s="386"/>
      <c r="BZR3" s="386"/>
      <c r="BZS3" s="386"/>
      <c r="BZT3" s="386"/>
      <c r="BZU3" s="386"/>
      <c r="BZV3" s="386"/>
      <c r="BZW3" s="386"/>
      <c r="BZX3" s="386"/>
      <c r="BZY3" s="386"/>
      <c r="BZZ3" s="386"/>
      <c r="CAA3" s="386"/>
      <c r="CAB3" s="386"/>
      <c r="CAC3" s="386"/>
      <c r="CAD3" s="386"/>
      <c r="CAE3" s="386"/>
      <c r="CAF3" s="386"/>
      <c r="CAG3" s="386"/>
      <c r="CAH3" s="386"/>
      <c r="CAI3" s="386"/>
      <c r="CAJ3" s="386"/>
      <c r="CAK3" s="386"/>
      <c r="CAL3" s="386"/>
      <c r="CAM3" s="386"/>
      <c r="CAN3" s="386"/>
      <c r="CAO3" s="386"/>
      <c r="CAP3" s="386"/>
      <c r="CAQ3" s="386"/>
      <c r="CAR3" s="386"/>
      <c r="CAS3" s="386"/>
      <c r="CAT3" s="386"/>
      <c r="CAU3" s="386"/>
      <c r="CAV3" s="386"/>
      <c r="CAW3" s="386"/>
      <c r="CAX3" s="386"/>
      <c r="CAY3" s="386"/>
      <c r="CAZ3" s="386"/>
      <c r="CBA3" s="386"/>
      <c r="CBB3" s="386"/>
      <c r="CBC3" s="386"/>
      <c r="CBD3" s="386"/>
      <c r="CBE3" s="386"/>
      <c r="CBF3" s="386"/>
      <c r="CBG3" s="386"/>
      <c r="CBH3" s="386"/>
      <c r="CBI3" s="386"/>
      <c r="CBJ3" s="386"/>
      <c r="CBK3" s="386"/>
      <c r="CBL3" s="386"/>
      <c r="CBM3" s="386"/>
      <c r="CBN3" s="386"/>
      <c r="CBO3" s="386"/>
      <c r="CBP3" s="386"/>
      <c r="CBQ3" s="386"/>
      <c r="CBR3" s="386"/>
      <c r="CBS3" s="386"/>
      <c r="CBT3" s="386"/>
      <c r="CBU3" s="386"/>
      <c r="CBV3" s="386"/>
      <c r="CBW3" s="386"/>
      <c r="CBX3" s="386"/>
      <c r="CBY3" s="386"/>
      <c r="CBZ3" s="386"/>
      <c r="CCA3" s="386"/>
      <c r="CCB3" s="386"/>
      <c r="CCC3" s="386"/>
      <c r="CCD3" s="386"/>
      <c r="CCE3" s="386"/>
      <c r="CCF3" s="386"/>
      <c r="CCG3" s="386"/>
      <c r="CCH3" s="386"/>
      <c r="CCI3" s="386"/>
      <c r="CCJ3" s="386"/>
      <c r="CCK3" s="386"/>
      <c r="CCL3" s="386"/>
      <c r="CCM3" s="386"/>
      <c r="CCN3" s="386"/>
      <c r="CCO3" s="386"/>
      <c r="CCP3" s="386"/>
      <c r="CCQ3" s="386"/>
      <c r="CCR3" s="386"/>
      <c r="CCS3" s="386"/>
      <c r="CCT3" s="386"/>
      <c r="CCU3" s="386"/>
      <c r="CCV3" s="386"/>
      <c r="CCW3" s="386"/>
      <c r="CCX3" s="386"/>
      <c r="CCY3" s="386"/>
      <c r="CCZ3" s="386"/>
      <c r="CDA3" s="386"/>
      <c r="CDB3" s="386"/>
      <c r="CDC3" s="386"/>
      <c r="CDD3" s="386"/>
      <c r="CDE3" s="386"/>
      <c r="CDF3" s="386"/>
      <c r="CDG3" s="386"/>
      <c r="CDH3" s="386"/>
      <c r="CDI3" s="386"/>
      <c r="CDJ3" s="386"/>
      <c r="CDK3" s="386"/>
      <c r="CDL3" s="386"/>
      <c r="CDM3" s="386"/>
      <c r="CDN3" s="386"/>
      <c r="CDO3" s="386"/>
      <c r="CDP3" s="386"/>
      <c r="CDQ3" s="386"/>
      <c r="CDR3" s="386"/>
      <c r="CDS3" s="386"/>
      <c r="CDT3" s="386"/>
      <c r="CDU3" s="386"/>
      <c r="CDV3" s="386"/>
      <c r="CDW3" s="386"/>
      <c r="CDX3" s="386"/>
      <c r="CDY3" s="386"/>
      <c r="CDZ3" s="386"/>
      <c r="CEA3" s="386"/>
      <c r="CEB3" s="386"/>
      <c r="CEC3" s="386"/>
      <c r="CED3" s="386"/>
      <c r="CEE3" s="386"/>
      <c r="CEF3" s="386"/>
      <c r="CEG3" s="386"/>
      <c r="CEH3" s="386"/>
      <c r="CEI3" s="386"/>
      <c r="CEJ3" s="386"/>
      <c r="CEK3" s="386"/>
      <c r="CEL3" s="386"/>
      <c r="CEM3" s="386"/>
      <c r="CEN3" s="386"/>
      <c r="CEO3" s="386"/>
      <c r="CEP3" s="386"/>
      <c r="CEQ3" s="386"/>
      <c r="CER3" s="386"/>
      <c r="CES3" s="386"/>
      <c r="CET3" s="386"/>
      <c r="CEU3" s="386"/>
      <c r="CEV3" s="386"/>
      <c r="CEW3" s="386"/>
      <c r="CEX3" s="386"/>
      <c r="CEY3" s="386"/>
      <c r="CEZ3" s="386"/>
      <c r="CFA3" s="386"/>
      <c r="CFB3" s="386"/>
      <c r="CFC3" s="386"/>
      <c r="CFD3" s="386"/>
      <c r="CFE3" s="386"/>
      <c r="CFF3" s="386"/>
      <c r="CFG3" s="386"/>
      <c r="CFH3" s="386"/>
      <c r="CFI3" s="386"/>
      <c r="CFJ3" s="386"/>
      <c r="CFK3" s="386"/>
      <c r="CFL3" s="386"/>
      <c r="CFM3" s="386"/>
      <c r="CFN3" s="386"/>
      <c r="CFO3" s="386"/>
      <c r="CFP3" s="386"/>
      <c r="CFQ3" s="386"/>
      <c r="CFR3" s="386"/>
      <c r="CFS3" s="386"/>
      <c r="CFT3" s="386"/>
      <c r="CFU3" s="386"/>
      <c r="CFV3" s="386"/>
      <c r="CFW3" s="386"/>
      <c r="CFX3" s="386"/>
      <c r="CFY3" s="386"/>
      <c r="CFZ3" s="386"/>
      <c r="CGA3" s="386"/>
      <c r="CGB3" s="386"/>
      <c r="CGC3" s="386"/>
      <c r="CGD3" s="386"/>
      <c r="CGE3" s="386"/>
      <c r="CGF3" s="386"/>
      <c r="CGG3" s="386"/>
      <c r="CGH3" s="386"/>
      <c r="CGI3" s="386"/>
      <c r="CGJ3" s="386"/>
      <c r="CGK3" s="386"/>
      <c r="CGL3" s="386"/>
      <c r="CGM3" s="386"/>
      <c r="CGN3" s="386"/>
      <c r="CGO3" s="386"/>
      <c r="CGP3" s="386"/>
      <c r="CGQ3" s="386"/>
      <c r="CGR3" s="386"/>
      <c r="CGS3" s="386"/>
      <c r="CGT3" s="386"/>
      <c r="CGU3" s="386"/>
      <c r="CGV3" s="386"/>
      <c r="CGW3" s="386"/>
      <c r="CGX3" s="386"/>
      <c r="CGY3" s="386"/>
      <c r="CGZ3" s="386"/>
      <c r="CHA3" s="386"/>
      <c r="CHB3" s="386"/>
      <c r="CHC3" s="386"/>
      <c r="CHD3" s="386"/>
      <c r="CHE3" s="386"/>
      <c r="CHF3" s="386"/>
      <c r="CHG3" s="386"/>
      <c r="CHH3" s="386"/>
      <c r="CHI3" s="386"/>
      <c r="CHJ3" s="386"/>
      <c r="CHK3" s="386"/>
      <c r="CHL3" s="386"/>
      <c r="CHM3" s="386"/>
      <c r="CHN3" s="386"/>
      <c r="CHO3" s="386"/>
      <c r="CHP3" s="386"/>
      <c r="CHQ3" s="386"/>
      <c r="CHR3" s="386"/>
      <c r="CHS3" s="386"/>
      <c r="CHT3" s="386"/>
      <c r="CHU3" s="386"/>
      <c r="CHV3" s="386"/>
      <c r="CHW3" s="386"/>
      <c r="CHX3" s="386"/>
      <c r="CHY3" s="386"/>
      <c r="CHZ3" s="386"/>
      <c r="CIA3" s="386"/>
      <c r="CIB3" s="386"/>
      <c r="CIC3" s="386"/>
      <c r="CID3" s="386"/>
      <c r="CIE3" s="386"/>
      <c r="CIF3" s="386"/>
      <c r="CIG3" s="386"/>
      <c r="CIH3" s="386"/>
      <c r="CII3" s="386"/>
      <c r="CIJ3" s="386"/>
      <c r="CIK3" s="386"/>
      <c r="CIL3" s="386"/>
      <c r="CIM3" s="386"/>
      <c r="CIN3" s="386"/>
      <c r="CIO3" s="386"/>
      <c r="CIP3" s="386"/>
      <c r="CIQ3" s="386"/>
      <c r="CIR3" s="386"/>
      <c r="CIS3" s="386"/>
      <c r="CIT3" s="386"/>
      <c r="CIU3" s="386"/>
      <c r="CIV3" s="386"/>
      <c r="CIW3" s="386"/>
      <c r="CIX3" s="386"/>
      <c r="CIY3" s="386"/>
      <c r="CIZ3" s="386"/>
      <c r="CJA3" s="386"/>
      <c r="CJB3" s="386"/>
      <c r="CJC3" s="386"/>
      <c r="CJD3" s="386"/>
      <c r="CJE3" s="386"/>
      <c r="CJF3" s="386"/>
      <c r="CJG3" s="386"/>
      <c r="CJH3" s="386"/>
      <c r="CJI3" s="386"/>
      <c r="CJJ3" s="386"/>
      <c r="CJK3" s="386"/>
      <c r="CJL3" s="386"/>
      <c r="CJM3" s="386"/>
      <c r="CJN3" s="386"/>
      <c r="CJO3" s="386"/>
      <c r="CJP3" s="386"/>
      <c r="CJQ3" s="386"/>
      <c r="CJR3" s="386"/>
      <c r="CJS3" s="386"/>
      <c r="CJT3" s="386"/>
      <c r="CJU3" s="386"/>
      <c r="CJV3" s="386"/>
      <c r="CJW3" s="386"/>
      <c r="CJX3" s="386"/>
      <c r="CJY3" s="386"/>
      <c r="CJZ3" s="386"/>
      <c r="CKA3" s="386"/>
      <c r="CKB3" s="386"/>
      <c r="CKC3" s="386"/>
      <c r="CKD3" s="386"/>
      <c r="CKE3" s="386"/>
      <c r="CKF3" s="386"/>
      <c r="CKG3" s="386"/>
      <c r="CKH3" s="386"/>
      <c r="CKI3" s="386"/>
      <c r="CKJ3" s="386"/>
      <c r="CKK3" s="386"/>
      <c r="CKL3" s="386"/>
      <c r="CKM3" s="386"/>
      <c r="CKN3" s="386"/>
      <c r="CKO3" s="386"/>
      <c r="CKP3" s="386"/>
      <c r="CKQ3" s="386"/>
      <c r="CKR3" s="386"/>
      <c r="CKS3" s="386"/>
      <c r="CKT3" s="386"/>
      <c r="CKU3" s="386"/>
      <c r="CKV3" s="386"/>
      <c r="CKW3" s="386"/>
      <c r="CKX3" s="386"/>
      <c r="CKY3" s="386"/>
      <c r="CKZ3" s="386"/>
      <c r="CLA3" s="386"/>
      <c r="CLB3" s="386"/>
      <c r="CLC3" s="386"/>
      <c r="CLD3" s="386"/>
      <c r="CLE3" s="386"/>
      <c r="CLF3" s="386"/>
      <c r="CLG3" s="386"/>
      <c r="CLH3" s="386"/>
      <c r="CLI3" s="386"/>
      <c r="CLJ3" s="386"/>
      <c r="CLK3" s="386"/>
      <c r="CLL3" s="386"/>
      <c r="CLM3" s="386"/>
      <c r="CLN3" s="386"/>
      <c r="CLO3" s="386"/>
      <c r="CLP3" s="386"/>
      <c r="CLQ3" s="386"/>
      <c r="CLR3" s="386"/>
      <c r="CLS3" s="386"/>
      <c r="CLT3" s="386"/>
      <c r="CLU3" s="386"/>
      <c r="CLV3" s="386"/>
      <c r="CLW3" s="386"/>
      <c r="CLX3" s="386"/>
      <c r="CLY3" s="386"/>
      <c r="CLZ3" s="386"/>
      <c r="CMA3" s="386"/>
      <c r="CMB3" s="386"/>
      <c r="CMC3" s="386"/>
      <c r="CMD3" s="386"/>
      <c r="CME3" s="386"/>
      <c r="CMF3" s="386"/>
      <c r="CMG3" s="386"/>
      <c r="CMH3" s="386"/>
      <c r="CMI3" s="386"/>
      <c r="CMJ3" s="386"/>
      <c r="CMK3" s="386"/>
      <c r="CML3" s="386"/>
      <c r="CMM3" s="386"/>
      <c r="CMN3" s="386"/>
      <c r="CMO3" s="386"/>
      <c r="CMP3" s="386"/>
      <c r="CMQ3" s="386"/>
      <c r="CMR3" s="386"/>
      <c r="CMS3" s="386"/>
      <c r="CMT3" s="386"/>
      <c r="CMU3" s="386"/>
      <c r="CMV3" s="386"/>
      <c r="CMW3" s="386"/>
      <c r="CMX3" s="386"/>
      <c r="CMY3" s="386"/>
      <c r="CMZ3" s="386"/>
      <c r="CNA3" s="386"/>
      <c r="CNB3" s="386"/>
      <c r="CNC3" s="386"/>
      <c r="CND3" s="386"/>
      <c r="CNE3" s="386"/>
      <c r="CNF3" s="386"/>
      <c r="CNG3" s="386"/>
      <c r="CNH3" s="386"/>
      <c r="CNI3" s="386"/>
      <c r="CNJ3" s="386"/>
      <c r="CNK3" s="386"/>
      <c r="CNL3" s="386"/>
      <c r="CNM3" s="386"/>
      <c r="CNN3" s="386"/>
      <c r="CNO3" s="386"/>
      <c r="CNP3" s="386"/>
      <c r="CNQ3" s="386"/>
      <c r="CNR3" s="386"/>
      <c r="CNS3" s="386"/>
      <c r="CNT3" s="386"/>
      <c r="CNU3" s="386"/>
      <c r="CNV3" s="386"/>
      <c r="CNW3" s="386"/>
      <c r="CNX3" s="386"/>
      <c r="CNY3" s="386"/>
      <c r="CNZ3" s="386"/>
      <c r="COA3" s="386"/>
      <c r="COB3" s="386"/>
      <c r="COC3" s="386"/>
      <c r="COD3" s="386"/>
      <c r="COE3" s="386"/>
      <c r="COF3" s="386"/>
      <c r="COG3" s="386"/>
      <c r="COH3" s="386"/>
      <c r="COI3" s="386"/>
      <c r="COJ3" s="386"/>
      <c r="COK3" s="386"/>
      <c r="COL3" s="386"/>
      <c r="COM3" s="386"/>
      <c r="CON3" s="386"/>
      <c r="COO3" s="386"/>
      <c r="COP3" s="386"/>
      <c r="COQ3" s="386"/>
      <c r="COR3" s="386"/>
      <c r="COS3" s="386"/>
      <c r="COT3" s="386"/>
      <c r="COU3" s="386"/>
      <c r="COV3" s="386"/>
      <c r="COW3" s="386"/>
      <c r="COX3" s="386"/>
      <c r="COY3" s="386"/>
      <c r="COZ3" s="386"/>
      <c r="CPA3" s="386"/>
      <c r="CPB3" s="386"/>
      <c r="CPC3" s="386"/>
      <c r="CPD3" s="386"/>
      <c r="CPE3" s="386"/>
      <c r="CPF3" s="386"/>
      <c r="CPG3" s="386"/>
      <c r="CPH3" s="386"/>
      <c r="CPI3" s="386"/>
      <c r="CPJ3" s="386"/>
      <c r="CPK3" s="386"/>
      <c r="CPL3" s="386"/>
      <c r="CPM3" s="386"/>
      <c r="CPN3" s="386"/>
      <c r="CPO3" s="386"/>
      <c r="CPP3" s="386"/>
      <c r="CPQ3" s="386"/>
      <c r="CPR3" s="386"/>
      <c r="CPS3" s="386"/>
      <c r="CPT3" s="386"/>
      <c r="CPU3" s="386"/>
      <c r="CPV3" s="386"/>
      <c r="CPW3" s="386"/>
      <c r="CPX3" s="386"/>
      <c r="CPY3" s="386"/>
      <c r="CPZ3" s="386"/>
      <c r="CQA3" s="386"/>
      <c r="CQB3" s="386"/>
      <c r="CQC3" s="386"/>
      <c r="CQD3" s="386"/>
      <c r="CQE3" s="386"/>
      <c r="CQF3" s="386"/>
      <c r="CQG3" s="386"/>
      <c r="CQH3" s="386"/>
      <c r="CQI3" s="386"/>
      <c r="CQJ3" s="386"/>
      <c r="CQK3" s="386"/>
      <c r="CQL3" s="386"/>
      <c r="CQM3" s="386"/>
      <c r="CQN3" s="386"/>
      <c r="CQO3" s="386"/>
      <c r="CQP3" s="386"/>
      <c r="CQQ3" s="386"/>
      <c r="CQR3" s="386"/>
      <c r="CQS3" s="386"/>
      <c r="CQT3" s="386"/>
      <c r="CQU3" s="386"/>
      <c r="CQV3" s="386"/>
      <c r="CQW3" s="386"/>
      <c r="CQX3" s="386"/>
      <c r="CQY3" s="386"/>
      <c r="CQZ3" s="386"/>
      <c r="CRA3" s="386"/>
      <c r="CRB3" s="386"/>
      <c r="CRC3" s="386"/>
      <c r="CRD3" s="386"/>
      <c r="CRE3" s="386"/>
      <c r="CRF3" s="386"/>
      <c r="CRG3" s="386"/>
      <c r="CRH3" s="386"/>
      <c r="CRI3" s="386"/>
      <c r="CRJ3" s="386"/>
      <c r="CRK3" s="386"/>
      <c r="CRL3" s="386"/>
      <c r="CRM3" s="386"/>
      <c r="CRN3" s="386"/>
      <c r="CRO3" s="386"/>
      <c r="CRP3" s="386"/>
      <c r="CRQ3" s="386"/>
      <c r="CRR3" s="386"/>
      <c r="CRS3" s="386"/>
      <c r="CRT3" s="386"/>
      <c r="CRU3" s="386"/>
      <c r="CRV3" s="386"/>
      <c r="CRW3" s="386"/>
      <c r="CRX3" s="386"/>
      <c r="CRY3" s="386"/>
      <c r="CRZ3" s="386"/>
      <c r="CSA3" s="386"/>
      <c r="CSB3" s="386"/>
      <c r="CSC3" s="386"/>
      <c r="CSD3" s="386"/>
      <c r="CSE3" s="386"/>
      <c r="CSF3" s="386"/>
      <c r="CSG3" s="386"/>
      <c r="CSH3" s="386"/>
      <c r="CSI3" s="386"/>
      <c r="CSJ3" s="386"/>
      <c r="CSK3" s="386"/>
      <c r="CSL3" s="386"/>
      <c r="CSM3" s="386"/>
      <c r="CSN3" s="386"/>
      <c r="CSO3" s="386"/>
      <c r="CSP3" s="386"/>
      <c r="CSQ3" s="386"/>
      <c r="CSR3" s="386"/>
      <c r="CSS3" s="386"/>
      <c r="CST3" s="386"/>
      <c r="CSU3" s="386"/>
      <c r="CSV3" s="386"/>
      <c r="CSW3" s="386"/>
      <c r="CSX3" s="386"/>
      <c r="CSY3" s="386"/>
      <c r="CSZ3" s="386"/>
      <c r="CTA3" s="386"/>
      <c r="CTB3" s="386"/>
      <c r="CTC3" s="386"/>
      <c r="CTD3" s="386"/>
      <c r="CTE3" s="386"/>
      <c r="CTF3" s="386"/>
      <c r="CTG3" s="386"/>
      <c r="CTH3" s="386"/>
      <c r="CTI3" s="386"/>
      <c r="CTJ3" s="386"/>
      <c r="CTK3" s="386"/>
      <c r="CTL3" s="386"/>
      <c r="CTM3" s="386"/>
      <c r="CTN3" s="386"/>
      <c r="CTO3" s="386"/>
      <c r="CTP3" s="386"/>
      <c r="CTQ3" s="386"/>
      <c r="CTR3" s="386"/>
      <c r="CTS3" s="386"/>
      <c r="CTT3" s="386"/>
      <c r="CTU3" s="386"/>
      <c r="CTV3" s="386"/>
      <c r="CTW3" s="386"/>
      <c r="CTX3" s="386"/>
      <c r="CTY3" s="386"/>
      <c r="CTZ3" s="386"/>
      <c r="CUA3" s="386"/>
      <c r="CUB3" s="386"/>
      <c r="CUC3" s="386"/>
      <c r="CUD3" s="386"/>
      <c r="CUE3" s="386"/>
      <c r="CUF3" s="386"/>
      <c r="CUG3" s="386"/>
      <c r="CUH3" s="386"/>
      <c r="CUI3" s="386"/>
      <c r="CUJ3" s="386"/>
      <c r="CUK3" s="386"/>
      <c r="CUL3" s="386"/>
      <c r="CUM3" s="386"/>
      <c r="CUN3" s="386"/>
      <c r="CUO3" s="386"/>
      <c r="CUP3" s="386"/>
      <c r="CUQ3" s="386"/>
      <c r="CUR3" s="386"/>
      <c r="CUS3" s="386"/>
      <c r="CUT3" s="386"/>
      <c r="CUU3" s="386"/>
      <c r="CUV3" s="386"/>
      <c r="CUW3" s="386"/>
      <c r="CUX3" s="386"/>
      <c r="CUY3" s="386"/>
      <c r="CUZ3" s="386"/>
      <c r="CVA3" s="386"/>
      <c r="CVB3" s="386"/>
      <c r="CVC3" s="386"/>
      <c r="CVD3" s="386"/>
      <c r="CVE3" s="386"/>
      <c r="CVF3" s="386"/>
      <c r="CVG3" s="386"/>
      <c r="CVH3" s="386"/>
      <c r="CVI3" s="386"/>
      <c r="CVJ3" s="386"/>
      <c r="CVK3" s="386"/>
      <c r="CVL3" s="386"/>
      <c r="CVM3" s="386"/>
      <c r="CVN3" s="386"/>
      <c r="CVO3" s="386"/>
      <c r="CVP3" s="386"/>
      <c r="CVQ3" s="386"/>
      <c r="CVR3" s="386"/>
      <c r="CVS3" s="386"/>
      <c r="CVT3" s="386"/>
      <c r="CVU3" s="386"/>
      <c r="CVV3" s="386"/>
      <c r="CVW3" s="386"/>
      <c r="CVX3" s="386"/>
      <c r="CVY3" s="386"/>
      <c r="CVZ3" s="386"/>
      <c r="CWA3" s="386"/>
      <c r="CWB3" s="386"/>
      <c r="CWC3" s="386"/>
      <c r="CWD3" s="386"/>
      <c r="CWE3" s="386"/>
      <c r="CWF3" s="386"/>
      <c r="CWG3" s="386"/>
      <c r="CWH3" s="386"/>
      <c r="CWI3" s="386"/>
      <c r="CWJ3" s="386"/>
      <c r="CWK3" s="386"/>
      <c r="CWL3" s="386"/>
      <c r="CWM3" s="386"/>
      <c r="CWN3" s="386"/>
      <c r="CWO3" s="386"/>
      <c r="CWP3" s="386"/>
      <c r="CWQ3" s="386"/>
      <c r="CWR3" s="386"/>
      <c r="CWS3" s="386"/>
      <c r="CWT3" s="386"/>
      <c r="CWU3" s="386"/>
      <c r="CWV3" s="386"/>
      <c r="CWW3" s="386"/>
      <c r="CWX3" s="386"/>
      <c r="CWY3" s="386"/>
      <c r="CWZ3" s="386"/>
      <c r="CXA3" s="386"/>
      <c r="CXB3" s="386"/>
      <c r="CXC3" s="386"/>
      <c r="CXD3" s="386"/>
      <c r="CXE3" s="386"/>
      <c r="CXF3" s="386"/>
      <c r="CXG3" s="386"/>
      <c r="CXH3" s="386"/>
      <c r="CXI3" s="386"/>
      <c r="CXJ3" s="386"/>
      <c r="CXK3" s="386"/>
      <c r="CXL3" s="386"/>
      <c r="CXM3" s="386"/>
      <c r="CXN3" s="386"/>
      <c r="CXO3" s="386"/>
      <c r="CXP3" s="386"/>
      <c r="CXQ3" s="386"/>
      <c r="CXR3" s="386"/>
      <c r="CXS3" s="386"/>
      <c r="CXT3" s="386"/>
      <c r="CXU3" s="386"/>
      <c r="CXV3" s="386"/>
      <c r="CXW3" s="386"/>
      <c r="CXX3" s="386"/>
      <c r="CXY3" s="386"/>
      <c r="CXZ3" s="386"/>
      <c r="CYA3" s="386"/>
      <c r="CYB3" s="386"/>
      <c r="CYC3" s="386"/>
      <c r="CYD3" s="386"/>
      <c r="CYE3" s="386"/>
      <c r="CYF3" s="386"/>
      <c r="CYG3" s="386"/>
      <c r="CYH3" s="386"/>
      <c r="CYI3" s="386"/>
      <c r="CYJ3" s="386"/>
      <c r="CYK3" s="386"/>
      <c r="CYL3" s="386"/>
      <c r="CYM3" s="386"/>
      <c r="CYN3" s="386"/>
      <c r="CYO3" s="386"/>
      <c r="CYP3" s="386"/>
      <c r="CYQ3" s="386"/>
      <c r="CYR3" s="386"/>
      <c r="CYS3" s="386"/>
      <c r="CYT3" s="386"/>
      <c r="CYU3" s="386"/>
      <c r="CYV3" s="386"/>
      <c r="CYW3" s="386"/>
      <c r="CYX3" s="386"/>
      <c r="CYY3" s="386"/>
      <c r="CYZ3" s="386"/>
      <c r="CZA3" s="386"/>
      <c r="CZB3" s="386"/>
      <c r="CZC3" s="386"/>
      <c r="CZD3" s="386"/>
      <c r="CZE3" s="386"/>
      <c r="CZF3" s="386"/>
      <c r="CZG3" s="386"/>
      <c r="CZH3" s="386"/>
      <c r="CZI3" s="386"/>
      <c r="CZJ3" s="386"/>
      <c r="CZK3" s="386"/>
      <c r="CZL3" s="386"/>
      <c r="CZM3" s="386"/>
      <c r="CZN3" s="386"/>
      <c r="CZO3" s="386"/>
      <c r="CZP3" s="386"/>
      <c r="CZQ3" s="386"/>
      <c r="CZR3" s="386"/>
      <c r="CZS3" s="386"/>
      <c r="CZT3" s="386"/>
      <c r="CZU3" s="386"/>
      <c r="CZV3" s="386"/>
      <c r="CZW3" s="386"/>
      <c r="CZX3" s="386"/>
      <c r="CZY3" s="386"/>
      <c r="CZZ3" s="386"/>
      <c r="DAA3" s="386"/>
      <c r="DAB3" s="386"/>
      <c r="DAC3" s="386"/>
      <c r="DAD3" s="386"/>
      <c r="DAE3" s="386"/>
      <c r="DAF3" s="386"/>
      <c r="DAG3" s="386"/>
      <c r="DAH3" s="386"/>
      <c r="DAI3" s="386"/>
      <c r="DAJ3" s="386"/>
      <c r="DAK3" s="386"/>
      <c r="DAL3" s="386"/>
      <c r="DAM3" s="386"/>
      <c r="DAN3" s="386"/>
      <c r="DAO3" s="386"/>
      <c r="DAP3" s="386"/>
      <c r="DAQ3" s="386"/>
      <c r="DAR3" s="386"/>
      <c r="DAS3" s="386"/>
      <c r="DAT3" s="386"/>
      <c r="DAU3" s="386"/>
      <c r="DAV3" s="386"/>
      <c r="DAW3" s="386"/>
      <c r="DAX3" s="386"/>
      <c r="DAY3" s="386"/>
      <c r="DAZ3" s="386"/>
      <c r="DBA3" s="386"/>
      <c r="DBB3" s="386"/>
      <c r="DBC3" s="386"/>
      <c r="DBD3" s="386"/>
      <c r="DBE3" s="386"/>
      <c r="DBF3" s="386"/>
      <c r="DBG3" s="386"/>
      <c r="DBH3" s="386"/>
      <c r="DBI3" s="386"/>
      <c r="DBJ3" s="386"/>
      <c r="DBK3" s="386"/>
      <c r="DBL3" s="386"/>
      <c r="DBM3" s="386"/>
      <c r="DBN3" s="386"/>
      <c r="DBO3" s="386"/>
      <c r="DBP3" s="386"/>
      <c r="DBQ3" s="386"/>
      <c r="DBR3" s="386"/>
      <c r="DBS3" s="386"/>
      <c r="DBT3" s="386"/>
      <c r="DBU3" s="386"/>
      <c r="DBV3" s="386"/>
      <c r="DBW3" s="386"/>
      <c r="DBX3" s="386"/>
      <c r="DBY3" s="386"/>
      <c r="DBZ3" s="386"/>
      <c r="DCA3" s="386"/>
      <c r="DCB3" s="386"/>
      <c r="DCC3" s="386"/>
      <c r="DCD3" s="386"/>
      <c r="DCE3" s="386"/>
      <c r="DCF3" s="386"/>
      <c r="DCG3" s="386"/>
      <c r="DCH3" s="386"/>
      <c r="DCI3" s="386"/>
      <c r="DCJ3" s="386"/>
      <c r="DCK3" s="386"/>
      <c r="DCL3" s="386"/>
      <c r="DCM3" s="386"/>
      <c r="DCN3" s="386"/>
      <c r="DCO3" s="386"/>
      <c r="DCP3" s="386"/>
      <c r="DCQ3" s="386"/>
      <c r="DCR3" s="386"/>
      <c r="DCS3" s="386"/>
      <c r="DCT3" s="386"/>
      <c r="DCU3" s="386"/>
      <c r="DCV3" s="386"/>
      <c r="DCW3" s="386"/>
      <c r="DCX3" s="386"/>
      <c r="DCY3" s="386"/>
      <c r="DCZ3" s="386"/>
      <c r="DDA3" s="386"/>
      <c r="DDB3" s="386"/>
      <c r="DDC3" s="386"/>
      <c r="DDD3" s="386"/>
      <c r="DDE3" s="386"/>
      <c r="DDF3" s="386"/>
      <c r="DDG3" s="386"/>
      <c r="DDH3" s="386"/>
      <c r="DDI3" s="386"/>
      <c r="DDJ3" s="386"/>
      <c r="DDK3" s="386"/>
      <c r="DDL3" s="386"/>
      <c r="DDM3" s="386"/>
      <c r="DDN3" s="386"/>
      <c r="DDO3" s="386"/>
      <c r="DDP3" s="386"/>
      <c r="DDQ3" s="386"/>
      <c r="DDR3" s="386"/>
      <c r="DDS3" s="386"/>
      <c r="DDT3" s="386"/>
      <c r="DDU3" s="386"/>
      <c r="DDV3" s="386"/>
      <c r="DDW3" s="386"/>
      <c r="DDX3" s="386"/>
      <c r="DDY3" s="386"/>
      <c r="DDZ3" s="386"/>
      <c r="DEA3" s="386"/>
      <c r="DEB3" s="386"/>
      <c r="DEC3" s="386"/>
      <c r="DED3" s="386"/>
      <c r="DEE3" s="386"/>
      <c r="DEF3" s="386"/>
      <c r="DEG3" s="386"/>
      <c r="DEH3" s="386"/>
      <c r="DEI3" s="386"/>
      <c r="DEJ3" s="386"/>
      <c r="DEK3" s="386"/>
      <c r="DEL3" s="386"/>
      <c r="DEM3" s="386"/>
      <c r="DEN3" s="386"/>
      <c r="DEO3" s="386"/>
      <c r="DEP3" s="386"/>
      <c r="DEQ3" s="386"/>
      <c r="DER3" s="386"/>
      <c r="DES3" s="386"/>
      <c r="DET3" s="386"/>
      <c r="DEU3" s="386"/>
      <c r="DEV3" s="386"/>
      <c r="DEW3" s="386"/>
      <c r="DEX3" s="386"/>
      <c r="DEY3" s="386"/>
      <c r="DEZ3" s="386"/>
      <c r="DFA3" s="386"/>
      <c r="DFB3" s="386"/>
      <c r="DFC3" s="386"/>
      <c r="DFD3" s="386"/>
      <c r="DFE3" s="386"/>
      <c r="DFF3" s="386"/>
      <c r="DFG3" s="386"/>
      <c r="DFH3" s="386"/>
      <c r="DFI3" s="386"/>
      <c r="DFJ3" s="386"/>
      <c r="DFK3" s="386"/>
      <c r="DFL3" s="386"/>
      <c r="DFM3" s="386"/>
      <c r="DFN3" s="386"/>
      <c r="DFO3" s="386"/>
      <c r="DFP3" s="386"/>
      <c r="DFQ3" s="386"/>
      <c r="DFR3" s="386"/>
      <c r="DFS3" s="386"/>
      <c r="DFT3" s="386"/>
      <c r="DFU3" s="386"/>
      <c r="DFV3" s="386"/>
      <c r="DFW3" s="386"/>
      <c r="DFX3" s="386"/>
      <c r="DFY3" s="386"/>
      <c r="DFZ3" s="386"/>
      <c r="DGA3" s="386"/>
      <c r="DGB3" s="386"/>
      <c r="DGC3" s="386"/>
      <c r="DGD3" s="386"/>
      <c r="DGE3" s="386"/>
      <c r="DGF3" s="386"/>
      <c r="DGG3" s="386"/>
      <c r="DGH3" s="386"/>
      <c r="DGI3" s="386"/>
      <c r="DGJ3" s="386"/>
      <c r="DGK3" s="386"/>
      <c r="DGL3" s="386"/>
      <c r="DGM3" s="386"/>
      <c r="DGN3" s="386"/>
      <c r="DGO3" s="386"/>
      <c r="DGP3" s="386"/>
      <c r="DGQ3" s="386"/>
      <c r="DGR3" s="386"/>
      <c r="DGS3" s="386"/>
      <c r="DGT3" s="386"/>
      <c r="DGU3" s="386"/>
      <c r="DGV3" s="386"/>
      <c r="DGW3" s="386"/>
      <c r="DGX3" s="386"/>
      <c r="DGY3" s="386"/>
      <c r="DGZ3" s="386"/>
      <c r="DHA3" s="386"/>
      <c r="DHB3" s="386"/>
      <c r="DHC3" s="386"/>
      <c r="DHD3" s="386"/>
      <c r="DHE3" s="386"/>
      <c r="DHF3" s="386"/>
      <c r="DHG3" s="386"/>
      <c r="DHH3" s="386"/>
      <c r="DHI3" s="386"/>
      <c r="DHJ3" s="386"/>
      <c r="DHK3" s="386"/>
      <c r="DHL3" s="386"/>
      <c r="DHM3" s="386"/>
      <c r="DHN3" s="386"/>
      <c r="DHO3" s="386"/>
      <c r="DHP3" s="386"/>
      <c r="DHQ3" s="386"/>
      <c r="DHR3" s="386"/>
      <c r="DHS3" s="386"/>
      <c r="DHT3" s="386"/>
      <c r="DHU3" s="386"/>
      <c r="DHV3" s="386"/>
      <c r="DHW3" s="386"/>
      <c r="DHX3" s="386"/>
      <c r="DHY3" s="386"/>
      <c r="DHZ3" s="386"/>
      <c r="DIA3" s="386"/>
      <c r="DIB3" s="386"/>
      <c r="DIC3" s="386"/>
      <c r="DID3" s="386"/>
      <c r="DIE3" s="386"/>
      <c r="DIF3" s="386"/>
      <c r="DIG3" s="386"/>
      <c r="DIH3" s="386"/>
      <c r="DII3" s="386"/>
      <c r="DIJ3" s="386"/>
      <c r="DIK3" s="386"/>
      <c r="DIL3" s="386"/>
      <c r="DIM3" s="386"/>
      <c r="DIN3" s="386"/>
      <c r="DIO3" s="386"/>
      <c r="DIP3" s="386"/>
      <c r="DIQ3" s="386"/>
      <c r="DIR3" s="386"/>
      <c r="DIS3" s="386"/>
      <c r="DIT3" s="386"/>
      <c r="DIU3" s="386"/>
      <c r="DIV3" s="386"/>
      <c r="DIW3" s="386"/>
      <c r="DIX3" s="386"/>
      <c r="DIY3" s="386"/>
      <c r="DIZ3" s="386"/>
      <c r="DJA3" s="386"/>
      <c r="DJB3" s="386"/>
      <c r="DJC3" s="386"/>
      <c r="DJD3" s="386"/>
      <c r="DJE3" s="386"/>
      <c r="DJF3" s="386"/>
      <c r="DJG3" s="386"/>
      <c r="DJH3" s="386"/>
      <c r="DJI3" s="386"/>
      <c r="DJJ3" s="386"/>
      <c r="DJK3" s="386"/>
      <c r="DJL3" s="386"/>
      <c r="DJM3" s="386"/>
      <c r="DJN3" s="386"/>
      <c r="DJO3" s="386"/>
      <c r="DJP3" s="386"/>
      <c r="DJQ3" s="386"/>
      <c r="DJR3" s="386"/>
      <c r="DJS3" s="386"/>
      <c r="DJT3" s="386"/>
      <c r="DJU3" s="386"/>
      <c r="DJV3" s="386"/>
      <c r="DJW3" s="386"/>
      <c r="DJX3" s="386"/>
      <c r="DJY3" s="386"/>
      <c r="DJZ3" s="386"/>
      <c r="DKA3" s="386"/>
      <c r="DKB3" s="386"/>
      <c r="DKC3" s="386"/>
      <c r="DKD3" s="386"/>
      <c r="DKE3" s="386"/>
      <c r="DKF3" s="386"/>
      <c r="DKG3" s="386"/>
      <c r="DKH3" s="386"/>
      <c r="DKI3" s="386"/>
      <c r="DKJ3" s="386"/>
      <c r="DKK3" s="386"/>
      <c r="DKL3" s="386"/>
      <c r="DKM3" s="386"/>
      <c r="DKN3" s="386"/>
      <c r="DKO3" s="386"/>
      <c r="DKP3" s="386"/>
      <c r="DKQ3" s="386"/>
      <c r="DKR3" s="386"/>
      <c r="DKS3" s="386"/>
      <c r="DKT3" s="386"/>
      <c r="DKU3" s="386"/>
      <c r="DKV3" s="386"/>
      <c r="DKW3" s="386"/>
      <c r="DKX3" s="386"/>
      <c r="DKY3" s="386"/>
      <c r="DKZ3" s="386"/>
      <c r="DLA3" s="386"/>
      <c r="DLB3" s="386"/>
      <c r="DLC3" s="386"/>
      <c r="DLD3" s="386"/>
      <c r="DLE3" s="386"/>
      <c r="DLF3" s="386"/>
      <c r="DLG3" s="386"/>
      <c r="DLH3" s="386"/>
      <c r="DLI3" s="386"/>
      <c r="DLJ3" s="386"/>
      <c r="DLK3" s="386"/>
      <c r="DLL3" s="386"/>
      <c r="DLM3" s="386"/>
      <c r="DLN3" s="386"/>
      <c r="DLO3" s="386"/>
      <c r="DLP3" s="386"/>
      <c r="DLQ3" s="386"/>
      <c r="DLR3" s="386"/>
      <c r="DLS3" s="386"/>
      <c r="DLT3" s="386"/>
      <c r="DLU3" s="386"/>
      <c r="DLV3" s="386"/>
      <c r="DLW3" s="386"/>
      <c r="DLX3" s="386"/>
      <c r="DLY3" s="386"/>
      <c r="DLZ3" s="386"/>
      <c r="DMA3" s="386"/>
      <c r="DMB3" s="386"/>
      <c r="DMC3" s="386"/>
      <c r="DMD3" s="386"/>
      <c r="DME3" s="386"/>
      <c r="DMF3" s="386"/>
      <c r="DMG3" s="386"/>
      <c r="DMH3" s="386"/>
      <c r="DMI3" s="386"/>
      <c r="DMJ3" s="386"/>
      <c r="DMK3" s="386"/>
      <c r="DML3" s="386"/>
      <c r="DMM3" s="386"/>
      <c r="DMN3" s="386"/>
      <c r="DMO3" s="386"/>
      <c r="DMP3" s="386"/>
      <c r="DMQ3" s="386"/>
      <c r="DMR3" s="386"/>
      <c r="DMS3" s="386"/>
      <c r="DMT3" s="386"/>
      <c r="DMU3" s="386"/>
      <c r="DMV3" s="386"/>
      <c r="DMW3" s="386"/>
      <c r="DMX3" s="386"/>
      <c r="DMY3" s="386"/>
      <c r="DMZ3" s="386"/>
      <c r="DNA3" s="386"/>
      <c r="DNB3" s="386"/>
      <c r="DNC3" s="386"/>
      <c r="DND3" s="386"/>
      <c r="DNE3" s="386"/>
      <c r="DNF3" s="386"/>
      <c r="DNG3" s="386"/>
      <c r="DNH3" s="386"/>
      <c r="DNI3" s="386"/>
      <c r="DNJ3" s="386"/>
      <c r="DNK3" s="386"/>
      <c r="DNL3" s="386"/>
      <c r="DNM3" s="386"/>
      <c r="DNN3" s="386"/>
      <c r="DNO3" s="386"/>
      <c r="DNP3" s="386"/>
      <c r="DNQ3" s="386"/>
      <c r="DNR3" s="386"/>
      <c r="DNS3" s="386"/>
      <c r="DNT3" s="386"/>
      <c r="DNU3" s="386"/>
      <c r="DNV3" s="386"/>
      <c r="DNW3" s="386"/>
      <c r="DNX3" s="386"/>
      <c r="DNY3" s="386"/>
      <c r="DNZ3" s="386"/>
      <c r="DOA3" s="386"/>
      <c r="DOB3" s="386"/>
      <c r="DOC3" s="386"/>
      <c r="DOD3" s="386"/>
      <c r="DOE3" s="386"/>
      <c r="DOF3" s="386"/>
      <c r="DOG3" s="386"/>
      <c r="DOH3" s="386"/>
      <c r="DOI3" s="386"/>
      <c r="DOJ3" s="386"/>
      <c r="DOK3" s="386"/>
      <c r="DOL3" s="386"/>
      <c r="DOM3" s="386"/>
      <c r="DON3" s="386"/>
      <c r="DOO3" s="386"/>
      <c r="DOP3" s="386"/>
      <c r="DOQ3" s="386"/>
      <c r="DOR3" s="386"/>
      <c r="DOS3" s="386"/>
      <c r="DOT3" s="386"/>
      <c r="DOU3" s="386"/>
      <c r="DOV3" s="386"/>
      <c r="DOW3" s="386"/>
      <c r="DOX3" s="386"/>
      <c r="DOY3" s="386"/>
      <c r="DOZ3" s="386"/>
      <c r="DPA3" s="386"/>
      <c r="DPB3" s="386"/>
      <c r="DPC3" s="386"/>
      <c r="DPD3" s="386"/>
      <c r="DPE3" s="386"/>
      <c r="DPF3" s="386"/>
      <c r="DPG3" s="386"/>
      <c r="DPH3" s="386"/>
      <c r="DPI3" s="386"/>
      <c r="DPJ3" s="386"/>
      <c r="DPK3" s="386"/>
      <c r="DPL3" s="386"/>
      <c r="DPM3" s="386"/>
      <c r="DPN3" s="386"/>
      <c r="DPO3" s="386"/>
      <c r="DPP3" s="386"/>
      <c r="DPQ3" s="386"/>
      <c r="DPR3" s="386"/>
      <c r="DPS3" s="386"/>
      <c r="DPT3" s="386"/>
      <c r="DPU3" s="386"/>
      <c r="DPV3" s="386"/>
      <c r="DPW3" s="386"/>
      <c r="DPX3" s="386"/>
      <c r="DPY3" s="386"/>
      <c r="DPZ3" s="386"/>
      <c r="DQA3" s="386"/>
      <c r="DQB3" s="386"/>
      <c r="DQC3" s="386"/>
      <c r="DQD3" s="386"/>
      <c r="DQE3" s="386"/>
      <c r="DQF3" s="386"/>
      <c r="DQG3" s="386"/>
      <c r="DQH3" s="386"/>
      <c r="DQI3" s="386"/>
      <c r="DQJ3" s="386"/>
      <c r="DQK3" s="386"/>
      <c r="DQL3" s="386"/>
      <c r="DQM3" s="386"/>
      <c r="DQN3" s="386"/>
      <c r="DQO3" s="386"/>
      <c r="DQP3" s="386"/>
      <c r="DQQ3" s="386"/>
      <c r="DQR3" s="386"/>
      <c r="DQS3" s="386"/>
      <c r="DQT3" s="386"/>
      <c r="DQU3" s="386"/>
      <c r="DQV3" s="386"/>
      <c r="DQW3" s="386"/>
      <c r="DQX3" s="386"/>
      <c r="DQY3" s="386"/>
      <c r="DQZ3" s="386"/>
      <c r="DRA3" s="386"/>
      <c r="DRB3" s="386"/>
      <c r="DRC3" s="386"/>
      <c r="DRD3" s="386"/>
      <c r="DRE3" s="386"/>
      <c r="DRF3" s="386"/>
      <c r="DRG3" s="386"/>
      <c r="DRH3" s="386"/>
      <c r="DRI3" s="386"/>
      <c r="DRJ3" s="386"/>
      <c r="DRK3" s="386"/>
      <c r="DRL3" s="386"/>
      <c r="DRM3" s="386"/>
      <c r="DRN3" s="386"/>
      <c r="DRO3" s="386"/>
      <c r="DRP3" s="386"/>
      <c r="DRQ3" s="386"/>
      <c r="DRR3" s="386"/>
      <c r="DRS3" s="386"/>
      <c r="DRT3" s="386"/>
      <c r="DRU3" s="386"/>
      <c r="DRV3" s="386"/>
      <c r="DRW3" s="386"/>
      <c r="DRX3" s="386"/>
      <c r="DRY3" s="386"/>
      <c r="DRZ3" s="386"/>
      <c r="DSA3" s="386"/>
      <c r="DSB3" s="386"/>
      <c r="DSC3" s="386"/>
      <c r="DSD3" s="386"/>
      <c r="DSE3" s="386"/>
      <c r="DSF3" s="386"/>
      <c r="DSG3" s="386"/>
      <c r="DSH3" s="386"/>
      <c r="DSI3" s="386"/>
      <c r="DSJ3" s="386"/>
      <c r="DSK3" s="386"/>
      <c r="DSL3" s="386"/>
      <c r="DSM3" s="386"/>
      <c r="DSN3" s="386"/>
      <c r="DSO3" s="386"/>
      <c r="DSP3" s="386"/>
      <c r="DSQ3" s="386"/>
      <c r="DSR3" s="386"/>
      <c r="DSS3" s="386"/>
      <c r="DST3" s="386"/>
      <c r="DSU3" s="386"/>
      <c r="DSV3" s="386"/>
      <c r="DSW3" s="386"/>
      <c r="DSX3" s="386"/>
      <c r="DSY3" s="386"/>
      <c r="DSZ3" s="386"/>
      <c r="DTA3" s="386"/>
      <c r="DTB3" s="386"/>
      <c r="DTC3" s="386"/>
      <c r="DTD3" s="386"/>
      <c r="DTE3" s="386"/>
      <c r="DTF3" s="386"/>
      <c r="DTG3" s="386"/>
      <c r="DTH3" s="386"/>
      <c r="DTI3" s="386"/>
      <c r="DTJ3" s="386"/>
      <c r="DTK3" s="386"/>
      <c r="DTL3" s="386"/>
      <c r="DTM3" s="386"/>
      <c r="DTN3" s="386"/>
      <c r="DTO3" s="386"/>
      <c r="DTP3" s="386"/>
      <c r="DTQ3" s="386"/>
      <c r="DTR3" s="386"/>
      <c r="DTS3" s="386"/>
      <c r="DTT3" s="386"/>
      <c r="DTU3" s="386"/>
      <c r="DTV3" s="386"/>
      <c r="DTW3" s="386"/>
      <c r="DTX3" s="386"/>
      <c r="DTY3" s="386"/>
      <c r="DTZ3" s="386"/>
      <c r="DUA3" s="386"/>
      <c r="DUB3" s="386"/>
      <c r="DUC3" s="386"/>
      <c r="DUD3" s="386"/>
      <c r="DUE3" s="386"/>
      <c r="DUF3" s="386"/>
      <c r="DUG3" s="386"/>
      <c r="DUH3" s="386"/>
      <c r="DUI3" s="386"/>
      <c r="DUJ3" s="386"/>
      <c r="DUK3" s="386"/>
      <c r="DUL3" s="386"/>
      <c r="DUM3" s="386"/>
      <c r="DUN3" s="386"/>
      <c r="DUO3" s="386"/>
      <c r="DUP3" s="386"/>
      <c r="DUQ3" s="386"/>
      <c r="DUR3" s="386"/>
      <c r="DUS3" s="386"/>
      <c r="DUT3" s="386"/>
      <c r="DUU3" s="386"/>
      <c r="DUV3" s="386"/>
      <c r="DUW3" s="386"/>
      <c r="DUX3" s="386"/>
      <c r="DUY3" s="386"/>
      <c r="DUZ3" s="386"/>
      <c r="DVA3" s="386"/>
      <c r="DVB3" s="386"/>
      <c r="DVC3" s="386"/>
      <c r="DVD3" s="386"/>
      <c r="DVE3" s="386"/>
      <c r="DVF3" s="386"/>
      <c r="DVG3" s="386"/>
      <c r="DVH3" s="386"/>
      <c r="DVI3" s="386"/>
      <c r="DVJ3" s="386"/>
      <c r="DVK3" s="386"/>
      <c r="DVL3" s="386"/>
      <c r="DVM3" s="386"/>
      <c r="DVN3" s="386"/>
      <c r="DVO3" s="386"/>
      <c r="DVP3" s="386"/>
      <c r="DVQ3" s="386"/>
      <c r="DVR3" s="386"/>
      <c r="DVS3" s="386"/>
      <c r="DVT3" s="386"/>
      <c r="DVU3" s="386"/>
      <c r="DVV3" s="386"/>
      <c r="DVW3" s="386"/>
      <c r="DVX3" s="386"/>
      <c r="DVY3" s="386"/>
      <c r="DVZ3" s="386"/>
      <c r="DWA3" s="386"/>
      <c r="DWB3" s="386"/>
      <c r="DWC3" s="386"/>
      <c r="DWD3" s="386"/>
      <c r="DWE3" s="386"/>
      <c r="DWF3" s="386"/>
      <c r="DWG3" s="386"/>
      <c r="DWH3" s="386"/>
      <c r="DWI3" s="386"/>
      <c r="DWJ3" s="386"/>
      <c r="DWK3" s="386"/>
      <c r="DWL3" s="386"/>
      <c r="DWM3" s="386"/>
      <c r="DWN3" s="386"/>
      <c r="DWO3" s="386"/>
      <c r="DWP3" s="386"/>
      <c r="DWQ3" s="386"/>
      <c r="DWR3" s="386"/>
      <c r="DWS3" s="386"/>
      <c r="DWT3" s="386"/>
      <c r="DWU3" s="386"/>
      <c r="DWV3" s="386"/>
      <c r="DWW3" s="386"/>
      <c r="DWX3" s="386"/>
      <c r="DWY3" s="386"/>
      <c r="DWZ3" s="386"/>
      <c r="DXA3" s="386"/>
      <c r="DXB3" s="386"/>
      <c r="DXC3" s="386"/>
      <c r="DXD3" s="386"/>
      <c r="DXE3" s="386"/>
      <c r="DXF3" s="386"/>
      <c r="DXG3" s="386"/>
      <c r="DXH3" s="386"/>
      <c r="DXI3" s="386"/>
      <c r="DXJ3" s="386"/>
      <c r="DXK3" s="386"/>
      <c r="DXL3" s="386"/>
      <c r="DXM3" s="386"/>
      <c r="DXN3" s="386"/>
      <c r="DXO3" s="386"/>
      <c r="DXP3" s="386"/>
      <c r="DXQ3" s="386"/>
      <c r="DXR3" s="386"/>
      <c r="DXS3" s="386"/>
      <c r="DXT3" s="386"/>
      <c r="DXU3" s="386"/>
      <c r="DXV3" s="386"/>
      <c r="DXW3" s="386"/>
      <c r="DXX3" s="386"/>
      <c r="DXY3" s="386"/>
      <c r="DXZ3" s="386"/>
      <c r="DYA3" s="386"/>
      <c r="DYB3" s="386"/>
      <c r="DYC3" s="386"/>
      <c r="DYD3" s="386"/>
      <c r="DYE3" s="386"/>
      <c r="DYF3" s="386"/>
      <c r="DYG3" s="386"/>
      <c r="DYH3" s="386"/>
      <c r="DYI3" s="386"/>
      <c r="DYJ3" s="386"/>
      <c r="DYK3" s="386"/>
      <c r="DYL3" s="386"/>
      <c r="DYM3" s="386"/>
      <c r="DYN3" s="386"/>
      <c r="DYO3" s="386"/>
      <c r="DYP3" s="386"/>
      <c r="DYQ3" s="386"/>
      <c r="DYR3" s="386"/>
      <c r="DYS3" s="386"/>
      <c r="DYT3" s="386"/>
      <c r="DYU3" s="386"/>
      <c r="DYV3" s="386"/>
      <c r="DYW3" s="386"/>
      <c r="DYX3" s="386"/>
      <c r="DYY3" s="386"/>
      <c r="DYZ3" s="386"/>
      <c r="DZA3" s="386"/>
      <c r="DZB3" s="386"/>
      <c r="DZC3" s="386"/>
      <c r="DZD3" s="386"/>
      <c r="DZE3" s="386"/>
      <c r="DZF3" s="386"/>
      <c r="DZG3" s="386"/>
      <c r="DZH3" s="386"/>
      <c r="DZI3" s="386"/>
      <c r="DZJ3" s="386"/>
      <c r="DZK3" s="386"/>
      <c r="DZL3" s="386"/>
      <c r="DZM3" s="386"/>
      <c r="DZN3" s="386"/>
      <c r="DZO3" s="386"/>
      <c r="DZP3" s="386"/>
      <c r="DZQ3" s="386"/>
      <c r="DZR3" s="386"/>
      <c r="DZS3" s="386"/>
      <c r="DZT3" s="386"/>
      <c r="DZU3" s="386"/>
      <c r="DZV3" s="386"/>
      <c r="DZW3" s="386"/>
      <c r="DZX3" s="386"/>
      <c r="DZY3" s="386"/>
      <c r="DZZ3" s="386"/>
      <c r="EAA3" s="386"/>
      <c r="EAB3" s="386"/>
      <c r="EAC3" s="386"/>
      <c r="EAD3" s="386"/>
      <c r="EAE3" s="386"/>
      <c r="EAF3" s="386"/>
      <c r="EAG3" s="386"/>
      <c r="EAH3" s="386"/>
      <c r="EAI3" s="386"/>
      <c r="EAJ3" s="386"/>
      <c r="EAK3" s="386"/>
      <c r="EAL3" s="386"/>
      <c r="EAM3" s="386"/>
      <c r="EAN3" s="386"/>
      <c r="EAO3" s="386"/>
      <c r="EAP3" s="386"/>
      <c r="EAQ3" s="386"/>
      <c r="EAR3" s="386"/>
      <c r="EAS3" s="386"/>
      <c r="EAT3" s="386"/>
      <c r="EAU3" s="386"/>
      <c r="EAV3" s="386"/>
      <c r="EAW3" s="386"/>
      <c r="EAX3" s="386"/>
      <c r="EAY3" s="386"/>
      <c r="EAZ3" s="386"/>
      <c r="EBA3" s="386"/>
      <c r="EBB3" s="386"/>
      <c r="EBC3" s="386"/>
      <c r="EBD3" s="386"/>
      <c r="EBE3" s="386"/>
      <c r="EBF3" s="386"/>
      <c r="EBG3" s="386"/>
      <c r="EBH3" s="386"/>
      <c r="EBI3" s="386"/>
      <c r="EBJ3" s="386"/>
      <c r="EBK3" s="386"/>
      <c r="EBL3" s="386"/>
      <c r="EBM3" s="386"/>
      <c r="EBN3" s="386"/>
      <c r="EBO3" s="386"/>
      <c r="EBP3" s="386"/>
      <c r="EBQ3" s="386"/>
      <c r="EBR3" s="386"/>
      <c r="EBS3" s="386"/>
      <c r="EBT3" s="386"/>
      <c r="EBU3" s="386"/>
      <c r="EBV3" s="386"/>
      <c r="EBW3" s="386"/>
      <c r="EBX3" s="386"/>
      <c r="EBY3" s="386"/>
      <c r="EBZ3" s="386"/>
      <c r="ECA3" s="386"/>
      <c r="ECB3" s="386"/>
      <c r="ECC3" s="386"/>
      <c r="ECD3" s="386"/>
      <c r="ECE3" s="386"/>
      <c r="ECF3" s="386"/>
      <c r="ECG3" s="386"/>
      <c r="ECH3" s="386"/>
      <c r="ECI3" s="386"/>
      <c r="ECJ3" s="386"/>
      <c r="ECK3" s="386"/>
      <c r="ECL3" s="386"/>
      <c r="ECM3" s="386"/>
      <c r="ECN3" s="386"/>
      <c r="ECO3" s="386"/>
      <c r="ECP3" s="386"/>
      <c r="ECQ3" s="386"/>
      <c r="ECR3" s="386"/>
      <c r="ECS3" s="386"/>
      <c r="ECT3" s="386"/>
      <c r="ECU3" s="386"/>
      <c r="ECV3" s="386"/>
      <c r="ECW3" s="386"/>
      <c r="ECX3" s="386"/>
      <c r="ECY3" s="386"/>
      <c r="ECZ3" s="386"/>
      <c r="EDA3" s="386"/>
      <c r="EDB3" s="386"/>
      <c r="EDC3" s="386"/>
      <c r="EDD3" s="386"/>
      <c r="EDE3" s="386"/>
      <c r="EDF3" s="386"/>
      <c r="EDG3" s="386"/>
      <c r="EDH3" s="386"/>
      <c r="EDI3" s="386"/>
      <c r="EDJ3" s="386"/>
      <c r="EDK3" s="386"/>
      <c r="EDL3" s="386"/>
      <c r="EDM3" s="386"/>
      <c r="EDN3" s="386"/>
      <c r="EDO3" s="386"/>
      <c r="EDP3" s="386"/>
      <c r="EDQ3" s="386"/>
      <c r="EDR3" s="386"/>
      <c r="EDS3" s="386"/>
      <c r="EDT3" s="386"/>
      <c r="EDU3" s="386"/>
      <c r="EDV3" s="386"/>
      <c r="EDW3" s="386"/>
      <c r="EDX3" s="386"/>
      <c r="EDY3" s="386"/>
      <c r="EDZ3" s="386"/>
      <c r="EEA3" s="386"/>
      <c r="EEB3" s="386"/>
      <c r="EEC3" s="386"/>
      <c r="EED3" s="386"/>
      <c r="EEE3" s="386"/>
      <c r="EEF3" s="386"/>
      <c r="EEG3" s="386"/>
      <c r="EEH3" s="386"/>
      <c r="EEI3" s="386"/>
      <c r="EEJ3" s="386"/>
      <c r="EEK3" s="386"/>
      <c r="EEL3" s="386"/>
      <c r="EEM3" s="386"/>
      <c r="EEN3" s="386"/>
      <c r="EEO3" s="386"/>
      <c r="EEP3" s="386"/>
      <c r="EEQ3" s="386"/>
      <c r="EER3" s="386"/>
      <c r="EES3" s="386"/>
      <c r="EET3" s="386"/>
      <c r="EEU3" s="386"/>
      <c r="EEV3" s="386"/>
      <c r="EEW3" s="386"/>
      <c r="EEX3" s="386"/>
      <c r="EEY3" s="386"/>
      <c r="EEZ3" s="386"/>
      <c r="EFA3" s="386"/>
      <c r="EFB3" s="386"/>
      <c r="EFC3" s="386"/>
      <c r="EFD3" s="386"/>
      <c r="EFE3" s="386"/>
      <c r="EFF3" s="386"/>
      <c r="EFG3" s="386"/>
      <c r="EFH3" s="386"/>
      <c r="EFI3" s="386"/>
      <c r="EFJ3" s="386"/>
      <c r="EFK3" s="386"/>
      <c r="EFL3" s="386"/>
      <c r="EFM3" s="386"/>
      <c r="EFN3" s="386"/>
      <c r="EFO3" s="386"/>
      <c r="EFP3" s="386"/>
      <c r="EFQ3" s="386"/>
      <c r="EFR3" s="386"/>
      <c r="EFS3" s="386"/>
      <c r="EFT3" s="386"/>
      <c r="EFU3" s="386"/>
      <c r="EFV3" s="386"/>
      <c r="EFW3" s="386"/>
      <c r="EFX3" s="386"/>
      <c r="EFY3" s="386"/>
      <c r="EFZ3" s="386"/>
      <c r="EGA3" s="386"/>
      <c r="EGB3" s="386"/>
      <c r="EGC3" s="386"/>
      <c r="EGD3" s="386"/>
      <c r="EGE3" s="386"/>
      <c r="EGF3" s="386"/>
      <c r="EGG3" s="386"/>
      <c r="EGH3" s="386"/>
      <c r="EGI3" s="386"/>
      <c r="EGJ3" s="386"/>
      <c r="EGK3" s="386"/>
      <c r="EGL3" s="386"/>
      <c r="EGM3" s="386"/>
      <c r="EGN3" s="386"/>
      <c r="EGO3" s="386"/>
      <c r="EGP3" s="386"/>
      <c r="EGQ3" s="386"/>
      <c r="EGR3" s="386"/>
      <c r="EGS3" s="386"/>
      <c r="EGT3" s="386"/>
      <c r="EGU3" s="386"/>
      <c r="EGV3" s="386"/>
      <c r="EGW3" s="386"/>
      <c r="EGX3" s="386"/>
      <c r="EGY3" s="386"/>
      <c r="EGZ3" s="386"/>
      <c r="EHA3" s="386"/>
      <c r="EHB3" s="386"/>
      <c r="EHC3" s="386"/>
      <c r="EHD3" s="386"/>
      <c r="EHE3" s="386"/>
      <c r="EHF3" s="386"/>
      <c r="EHG3" s="386"/>
      <c r="EHH3" s="386"/>
      <c r="EHI3" s="386"/>
      <c r="EHJ3" s="386"/>
      <c r="EHK3" s="386"/>
      <c r="EHL3" s="386"/>
      <c r="EHM3" s="386"/>
      <c r="EHN3" s="386"/>
      <c r="EHO3" s="386"/>
      <c r="EHP3" s="386"/>
      <c r="EHQ3" s="386"/>
      <c r="EHR3" s="386"/>
      <c r="EHS3" s="386"/>
      <c r="EHT3" s="386"/>
      <c r="EHU3" s="386"/>
      <c r="EHV3" s="386"/>
      <c r="EHW3" s="386"/>
      <c r="EHX3" s="386"/>
      <c r="EHY3" s="386"/>
      <c r="EHZ3" s="386"/>
      <c r="EIA3" s="386"/>
      <c r="EIB3" s="386"/>
      <c r="EIC3" s="386"/>
      <c r="EID3" s="386"/>
      <c r="EIE3" s="386"/>
      <c r="EIF3" s="386"/>
      <c r="EIG3" s="386"/>
      <c r="EIH3" s="386"/>
      <c r="EII3" s="386"/>
      <c r="EIJ3" s="386"/>
      <c r="EIK3" s="386"/>
      <c r="EIL3" s="386"/>
      <c r="EIM3" s="386"/>
      <c r="EIN3" s="386"/>
      <c r="EIO3" s="386"/>
      <c r="EIP3" s="386"/>
      <c r="EIQ3" s="386"/>
      <c r="EIR3" s="386"/>
      <c r="EIS3" s="386"/>
      <c r="EIT3" s="386"/>
      <c r="EIU3" s="386"/>
      <c r="EIV3" s="386"/>
      <c r="EIW3" s="386"/>
      <c r="EIX3" s="386"/>
      <c r="EIY3" s="386"/>
      <c r="EIZ3" s="386"/>
      <c r="EJA3" s="386"/>
      <c r="EJB3" s="386"/>
      <c r="EJC3" s="386"/>
      <c r="EJD3" s="386"/>
      <c r="EJE3" s="386"/>
      <c r="EJF3" s="386"/>
      <c r="EJG3" s="386"/>
      <c r="EJH3" s="386"/>
      <c r="EJI3" s="386"/>
      <c r="EJJ3" s="386"/>
      <c r="EJK3" s="386"/>
      <c r="EJL3" s="386"/>
      <c r="EJM3" s="386"/>
      <c r="EJN3" s="386"/>
      <c r="EJO3" s="386"/>
      <c r="EJP3" s="386"/>
      <c r="EJQ3" s="386"/>
      <c r="EJR3" s="386"/>
      <c r="EJS3" s="386"/>
      <c r="EJT3" s="386"/>
      <c r="EJU3" s="386"/>
      <c r="EJV3" s="386"/>
      <c r="EJW3" s="386"/>
      <c r="EJX3" s="386"/>
      <c r="EJY3" s="386"/>
      <c r="EJZ3" s="386"/>
      <c r="EKA3" s="386"/>
      <c r="EKB3" s="386"/>
      <c r="EKC3" s="386"/>
      <c r="EKD3" s="386"/>
      <c r="EKE3" s="386"/>
      <c r="EKF3" s="386"/>
      <c r="EKG3" s="386"/>
      <c r="EKH3" s="386"/>
      <c r="EKI3" s="386"/>
      <c r="EKJ3" s="386"/>
      <c r="EKK3" s="386"/>
      <c r="EKL3" s="386"/>
      <c r="EKM3" s="386"/>
      <c r="EKN3" s="386"/>
      <c r="EKO3" s="386"/>
      <c r="EKP3" s="386"/>
      <c r="EKQ3" s="386"/>
      <c r="EKR3" s="386"/>
      <c r="EKS3" s="386"/>
      <c r="EKT3" s="386"/>
      <c r="EKU3" s="386"/>
      <c r="EKV3" s="386"/>
      <c r="EKW3" s="386"/>
      <c r="EKX3" s="386"/>
      <c r="EKY3" s="386"/>
      <c r="EKZ3" s="386"/>
      <c r="ELA3" s="386"/>
      <c r="ELB3" s="386"/>
      <c r="ELC3" s="386"/>
      <c r="ELD3" s="386"/>
      <c r="ELE3" s="386"/>
      <c r="ELF3" s="386"/>
      <c r="ELG3" s="386"/>
      <c r="ELH3" s="386"/>
      <c r="ELI3" s="386"/>
      <c r="ELJ3" s="386"/>
      <c r="ELK3" s="386"/>
      <c r="ELL3" s="386"/>
      <c r="ELM3" s="386"/>
      <c r="ELN3" s="386"/>
      <c r="ELO3" s="386"/>
      <c r="ELP3" s="386"/>
      <c r="ELQ3" s="386"/>
      <c r="ELR3" s="386"/>
      <c r="ELS3" s="386"/>
      <c r="ELT3" s="386"/>
      <c r="ELU3" s="386"/>
      <c r="ELV3" s="386"/>
      <c r="ELW3" s="386"/>
      <c r="ELX3" s="386"/>
      <c r="ELY3" s="386"/>
      <c r="ELZ3" s="386"/>
      <c r="EMA3" s="386"/>
      <c r="EMB3" s="386"/>
      <c r="EMC3" s="386"/>
      <c r="EMD3" s="386"/>
      <c r="EME3" s="386"/>
      <c r="EMF3" s="386"/>
      <c r="EMG3" s="386"/>
      <c r="EMH3" s="386"/>
      <c r="EMI3" s="386"/>
      <c r="EMJ3" s="386"/>
      <c r="EMK3" s="386"/>
      <c r="EML3" s="386"/>
      <c r="EMM3" s="386"/>
      <c r="EMN3" s="386"/>
      <c r="EMO3" s="386"/>
      <c r="EMP3" s="386"/>
      <c r="EMQ3" s="386"/>
      <c r="EMR3" s="386"/>
      <c r="EMS3" s="386"/>
      <c r="EMT3" s="386"/>
      <c r="EMU3" s="386"/>
      <c r="EMV3" s="386"/>
      <c r="EMW3" s="386"/>
      <c r="EMX3" s="386"/>
      <c r="EMY3" s="386"/>
      <c r="EMZ3" s="386"/>
      <c r="ENA3" s="386"/>
      <c r="ENB3" s="386"/>
      <c r="ENC3" s="386"/>
      <c r="END3" s="386"/>
      <c r="ENE3" s="386"/>
      <c r="ENF3" s="386"/>
      <c r="ENG3" s="386"/>
      <c r="ENH3" s="386"/>
      <c r="ENI3" s="386"/>
      <c r="ENJ3" s="386"/>
      <c r="ENK3" s="386"/>
      <c r="ENL3" s="386"/>
      <c r="ENM3" s="386"/>
      <c r="ENN3" s="386"/>
      <c r="ENO3" s="386"/>
      <c r="ENP3" s="386"/>
      <c r="ENQ3" s="386"/>
      <c r="ENR3" s="386"/>
      <c r="ENS3" s="386"/>
      <c r="ENT3" s="386"/>
      <c r="ENU3" s="386"/>
      <c r="ENV3" s="386"/>
      <c r="ENW3" s="386"/>
      <c r="ENX3" s="386"/>
      <c r="ENY3" s="386"/>
      <c r="ENZ3" s="386"/>
      <c r="EOA3" s="386"/>
      <c r="EOB3" s="386"/>
      <c r="EOC3" s="386"/>
      <c r="EOD3" s="386"/>
      <c r="EOE3" s="386"/>
      <c r="EOF3" s="386"/>
      <c r="EOG3" s="386"/>
      <c r="EOH3" s="386"/>
      <c r="EOI3" s="386"/>
      <c r="EOJ3" s="386"/>
      <c r="EOK3" s="386"/>
      <c r="EOL3" s="386"/>
      <c r="EOM3" s="386"/>
      <c r="EON3" s="386"/>
      <c r="EOO3" s="386"/>
      <c r="EOP3" s="386"/>
      <c r="EOQ3" s="386"/>
      <c r="EOR3" s="386"/>
      <c r="EOS3" s="386"/>
      <c r="EOT3" s="386"/>
      <c r="EOU3" s="386"/>
      <c r="EOV3" s="386"/>
      <c r="EOW3" s="386"/>
      <c r="EOX3" s="386"/>
      <c r="EOY3" s="386"/>
      <c r="EOZ3" s="386"/>
      <c r="EPA3" s="386"/>
      <c r="EPB3" s="386"/>
      <c r="EPC3" s="386"/>
      <c r="EPD3" s="386"/>
      <c r="EPE3" s="386"/>
      <c r="EPF3" s="386"/>
      <c r="EPG3" s="386"/>
      <c r="EPH3" s="386"/>
      <c r="EPI3" s="386"/>
      <c r="EPJ3" s="386"/>
      <c r="EPK3" s="386"/>
      <c r="EPL3" s="386"/>
      <c r="EPM3" s="386"/>
      <c r="EPN3" s="386"/>
      <c r="EPO3" s="386"/>
      <c r="EPP3" s="386"/>
      <c r="EPQ3" s="386"/>
      <c r="EPR3" s="386"/>
      <c r="EPS3" s="386"/>
      <c r="EPT3" s="386"/>
      <c r="EPU3" s="386"/>
      <c r="EPV3" s="386"/>
      <c r="EPW3" s="386"/>
      <c r="EPX3" s="386"/>
      <c r="EPY3" s="386"/>
      <c r="EPZ3" s="386"/>
      <c r="EQA3" s="386"/>
      <c r="EQB3" s="386"/>
      <c r="EQC3" s="386"/>
      <c r="EQD3" s="386"/>
      <c r="EQE3" s="386"/>
      <c r="EQF3" s="386"/>
      <c r="EQG3" s="386"/>
      <c r="EQH3" s="386"/>
      <c r="EQI3" s="386"/>
      <c r="EQJ3" s="386"/>
      <c r="EQK3" s="386"/>
      <c r="EQL3" s="386"/>
      <c r="EQM3" s="386"/>
      <c r="EQN3" s="386"/>
      <c r="EQO3" s="386"/>
      <c r="EQP3" s="386"/>
      <c r="EQQ3" s="386"/>
      <c r="EQR3" s="386"/>
      <c r="EQS3" s="386"/>
      <c r="EQT3" s="386"/>
      <c r="EQU3" s="386"/>
      <c r="EQV3" s="386"/>
      <c r="EQW3" s="386"/>
      <c r="EQX3" s="386"/>
      <c r="EQY3" s="386"/>
      <c r="EQZ3" s="386"/>
      <c r="ERA3" s="386"/>
      <c r="ERB3" s="386"/>
      <c r="ERC3" s="386"/>
      <c r="ERD3" s="386"/>
      <c r="ERE3" s="386"/>
      <c r="ERF3" s="386"/>
      <c r="ERG3" s="386"/>
      <c r="ERH3" s="386"/>
      <c r="ERI3" s="386"/>
      <c r="ERJ3" s="386"/>
      <c r="ERK3" s="386"/>
      <c r="ERL3" s="386"/>
      <c r="ERM3" s="386"/>
      <c r="ERN3" s="386"/>
      <c r="ERO3" s="386"/>
      <c r="ERP3" s="386"/>
      <c r="ERQ3" s="386"/>
      <c r="ERR3" s="386"/>
      <c r="ERS3" s="386"/>
      <c r="ERT3" s="386"/>
      <c r="ERU3" s="386"/>
      <c r="ERV3" s="386"/>
      <c r="ERW3" s="386"/>
      <c r="ERX3" s="386"/>
      <c r="ERY3" s="386"/>
      <c r="ERZ3" s="386"/>
      <c r="ESA3" s="386"/>
      <c r="ESB3" s="386"/>
      <c r="ESC3" s="386"/>
      <c r="ESD3" s="386"/>
      <c r="ESE3" s="386"/>
      <c r="ESF3" s="386"/>
      <c r="ESG3" s="386"/>
      <c r="ESH3" s="386"/>
      <c r="ESI3" s="386"/>
      <c r="ESJ3" s="386"/>
      <c r="ESK3" s="386"/>
      <c r="ESL3" s="386"/>
      <c r="ESM3" s="386"/>
      <c r="ESN3" s="386"/>
      <c r="ESO3" s="386"/>
      <c r="ESP3" s="386"/>
      <c r="ESQ3" s="386"/>
      <c r="ESR3" s="386"/>
      <c r="ESS3" s="386"/>
      <c r="EST3" s="386"/>
      <c r="ESU3" s="386"/>
      <c r="ESV3" s="386"/>
      <c r="ESW3" s="386"/>
      <c r="ESX3" s="386"/>
      <c r="ESY3" s="386"/>
      <c r="ESZ3" s="386"/>
      <c r="ETA3" s="386"/>
      <c r="ETB3" s="386"/>
      <c r="ETC3" s="386"/>
      <c r="ETD3" s="386"/>
      <c r="ETE3" s="386"/>
      <c r="ETF3" s="386"/>
      <c r="ETG3" s="386"/>
      <c r="ETH3" s="386"/>
      <c r="ETI3" s="386"/>
      <c r="ETJ3" s="386"/>
      <c r="ETK3" s="386"/>
      <c r="ETL3" s="386"/>
      <c r="ETM3" s="386"/>
      <c r="ETN3" s="386"/>
      <c r="ETO3" s="386"/>
      <c r="ETP3" s="386"/>
      <c r="ETQ3" s="386"/>
      <c r="ETR3" s="386"/>
      <c r="ETS3" s="386"/>
      <c r="ETT3" s="386"/>
      <c r="ETU3" s="386"/>
      <c r="ETV3" s="386"/>
      <c r="ETW3" s="386"/>
      <c r="ETX3" s="386"/>
      <c r="ETY3" s="386"/>
      <c r="ETZ3" s="386"/>
      <c r="EUA3" s="386"/>
      <c r="EUB3" s="386"/>
      <c r="EUC3" s="386"/>
      <c r="EUD3" s="386"/>
      <c r="EUE3" s="386"/>
      <c r="EUF3" s="386"/>
      <c r="EUG3" s="386"/>
      <c r="EUH3" s="386"/>
      <c r="EUI3" s="386"/>
      <c r="EUJ3" s="386"/>
      <c r="EUK3" s="386"/>
      <c r="EUL3" s="386"/>
      <c r="EUM3" s="386"/>
      <c r="EUN3" s="386"/>
      <c r="EUO3" s="386"/>
      <c r="EUP3" s="386"/>
      <c r="EUQ3" s="386"/>
      <c r="EUR3" s="386"/>
      <c r="EUS3" s="386"/>
      <c r="EUT3" s="386"/>
      <c r="EUU3" s="386"/>
      <c r="EUV3" s="386"/>
      <c r="EUW3" s="386"/>
      <c r="EUX3" s="386"/>
      <c r="EUY3" s="386"/>
      <c r="EUZ3" s="386"/>
      <c r="EVA3" s="386"/>
      <c r="EVB3" s="386"/>
      <c r="EVC3" s="386"/>
      <c r="EVD3" s="386"/>
      <c r="EVE3" s="386"/>
      <c r="EVF3" s="386"/>
      <c r="EVG3" s="386"/>
      <c r="EVH3" s="386"/>
      <c r="EVI3" s="386"/>
      <c r="EVJ3" s="386"/>
      <c r="EVK3" s="386"/>
      <c r="EVL3" s="386"/>
      <c r="EVM3" s="386"/>
      <c r="EVN3" s="386"/>
      <c r="EVO3" s="386"/>
      <c r="EVP3" s="386"/>
      <c r="EVQ3" s="386"/>
      <c r="EVR3" s="386"/>
      <c r="EVS3" s="386"/>
      <c r="EVT3" s="386"/>
      <c r="EVU3" s="386"/>
      <c r="EVV3" s="386"/>
      <c r="EVW3" s="386"/>
      <c r="EVX3" s="386"/>
      <c r="EVY3" s="386"/>
      <c r="EVZ3" s="386"/>
      <c r="EWA3" s="386"/>
      <c r="EWB3" s="386"/>
      <c r="EWC3" s="386"/>
      <c r="EWD3" s="386"/>
      <c r="EWE3" s="386"/>
      <c r="EWF3" s="386"/>
      <c r="EWG3" s="386"/>
      <c r="EWH3" s="386"/>
      <c r="EWI3" s="386"/>
      <c r="EWJ3" s="386"/>
      <c r="EWK3" s="386"/>
      <c r="EWL3" s="386"/>
      <c r="EWM3" s="386"/>
      <c r="EWN3" s="386"/>
      <c r="EWO3" s="386"/>
      <c r="EWP3" s="386"/>
      <c r="EWQ3" s="386"/>
      <c r="EWR3" s="386"/>
      <c r="EWS3" s="386"/>
      <c r="EWT3" s="386"/>
      <c r="EWU3" s="386"/>
      <c r="EWV3" s="386"/>
      <c r="EWW3" s="386"/>
      <c r="EWX3" s="386"/>
      <c r="EWY3" s="386"/>
      <c r="EWZ3" s="386"/>
      <c r="EXA3" s="386"/>
      <c r="EXB3" s="386"/>
      <c r="EXC3" s="386"/>
      <c r="EXD3" s="386"/>
      <c r="EXE3" s="386"/>
      <c r="EXF3" s="386"/>
      <c r="EXG3" s="386"/>
      <c r="EXH3" s="386"/>
      <c r="EXI3" s="386"/>
      <c r="EXJ3" s="386"/>
      <c r="EXK3" s="386"/>
      <c r="EXL3" s="386"/>
      <c r="EXM3" s="386"/>
      <c r="EXN3" s="386"/>
      <c r="EXO3" s="386"/>
      <c r="EXP3" s="386"/>
      <c r="EXQ3" s="386"/>
      <c r="EXR3" s="386"/>
      <c r="EXS3" s="386"/>
      <c r="EXT3" s="386"/>
      <c r="EXU3" s="386"/>
      <c r="EXV3" s="386"/>
      <c r="EXW3" s="386"/>
      <c r="EXX3" s="386"/>
      <c r="EXY3" s="386"/>
      <c r="EXZ3" s="386"/>
      <c r="EYA3" s="386"/>
      <c r="EYB3" s="386"/>
      <c r="EYC3" s="386"/>
      <c r="EYD3" s="386"/>
      <c r="EYE3" s="386"/>
      <c r="EYF3" s="386"/>
      <c r="EYG3" s="386"/>
      <c r="EYH3" s="386"/>
      <c r="EYI3" s="386"/>
      <c r="EYJ3" s="386"/>
      <c r="EYK3" s="386"/>
      <c r="EYL3" s="386"/>
      <c r="EYM3" s="386"/>
      <c r="EYN3" s="386"/>
      <c r="EYO3" s="386"/>
      <c r="EYP3" s="386"/>
      <c r="EYQ3" s="386"/>
      <c r="EYR3" s="386"/>
      <c r="EYS3" s="386"/>
      <c r="EYT3" s="386"/>
      <c r="EYU3" s="386"/>
      <c r="EYV3" s="386"/>
      <c r="EYW3" s="386"/>
      <c r="EYX3" s="386"/>
      <c r="EYY3" s="386"/>
      <c r="EYZ3" s="386"/>
      <c r="EZA3" s="386"/>
      <c r="EZB3" s="386"/>
      <c r="EZC3" s="386"/>
      <c r="EZD3" s="386"/>
      <c r="EZE3" s="386"/>
      <c r="EZF3" s="386"/>
      <c r="EZG3" s="386"/>
      <c r="EZH3" s="386"/>
      <c r="EZI3" s="386"/>
      <c r="EZJ3" s="386"/>
      <c r="EZK3" s="386"/>
      <c r="EZL3" s="386"/>
      <c r="EZM3" s="386"/>
      <c r="EZN3" s="386"/>
      <c r="EZO3" s="386"/>
      <c r="EZP3" s="386"/>
      <c r="EZQ3" s="386"/>
      <c r="EZR3" s="386"/>
      <c r="EZS3" s="386"/>
      <c r="EZT3" s="386"/>
      <c r="EZU3" s="386"/>
      <c r="EZV3" s="386"/>
      <c r="EZW3" s="386"/>
      <c r="EZX3" s="386"/>
      <c r="EZY3" s="386"/>
      <c r="EZZ3" s="386"/>
      <c r="FAA3" s="386"/>
      <c r="FAB3" s="386"/>
      <c r="FAC3" s="386"/>
      <c r="FAD3" s="386"/>
      <c r="FAE3" s="386"/>
      <c r="FAF3" s="386"/>
      <c r="FAG3" s="386"/>
      <c r="FAH3" s="386"/>
      <c r="FAI3" s="386"/>
      <c r="FAJ3" s="386"/>
      <c r="FAK3" s="386"/>
      <c r="FAL3" s="386"/>
      <c r="FAM3" s="386"/>
      <c r="FAN3" s="386"/>
      <c r="FAO3" s="386"/>
      <c r="FAP3" s="386"/>
      <c r="FAQ3" s="386"/>
      <c r="FAR3" s="386"/>
      <c r="FAS3" s="386"/>
      <c r="FAT3" s="386"/>
      <c r="FAU3" s="386"/>
      <c r="FAV3" s="386"/>
      <c r="FAW3" s="386"/>
      <c r="FAX3" s="386"/>
      <c r="FAY3" s="386"/>
      <c r="FAZ3" s="386"/>
      <c r="FBA3" s="386"/>
      <c r="FBB3" s="386"/>
      <c r="FBC3" s="386"/>
      <c r="FBD3" s="386"/>
      <c r="FBE3" s="386"/>
      <c r="FBF3" s="386"/>
      <c r="FBG3" s="386"/>
      <c r="FBH3" s="386"/>
      <c r="FBI3" s="386"/>
      <c r="FBJ3" s="386"/>
      <c r="FBK3" s="386"/>
      <c r="FBL3" s="386"/>
      <c r="FBM3" s="386"/>
      <c r="FBN3" s="386"/>
      <c r="FBO3" s="386"/>
      <c r="FBP3" s="386"/>
      <c r="FBQ3" s="386"/>
      <c r="FBR3" s="386"/>
      <c r="FBS3" s="386"/>
      <c r="FBT3" s="386"/>
      <c r="FBU3" s="386"/>
      <c r="FBV3" s="386"/>
      <c r="FBW3" s="386"/>
      <c r="FBX3" s="386"/>
      <c r="FBY3" s="386"/>
      <c r="FBZ3" s="386"/>
      <c r="FCA3" s="386"/>
      <c r="FCB3" s="386"/>
      <c r="FCC3" s="386"/>
      <c r="FCD3" s="386"/>
      <c r="FCE3" s="386"/>
      <c r="FCF3" s="386"/>
      <c r="FCG3" s="386"/>
      <c r="FCH3" s="386"/>
      <c r="FCI3" s="386"/>
      <c r="FCJ3" s="386"/>
      <c r="FCK3" s="386"/>
      <c r="FCL3" s="386"/>
      <c r="FCM3" s="386"/>
      <c r="FCN3" s="386"/>
      <c r="FCO3" s="386"/>
      <c r="FCP3" s="386"/>
      <c r="FCQ3" s="386"/>
      <c r="FCR3" s="386"/>
      <c r="FCS3" s="386"/>
      <c r="FCT3" s="386"/>
      <c r="FCU3" s="386"/>
      <c r="FCV3" s="386"/>
      <c r="FCW3" s="386"/>
      <c r="FCX3" s="386"/>
      <c r="FCY3" s="386"/>
      <c r="FCZ3" s="386"/>
      <c r="FDA3" s="386"/>
      <c r="FDB3" s="386"/>
      <c r="FDC3" s="386"/>
      <c r="FDD3" s="386"/>
      <c r="FDE3" s="386"/>
      <c r="FDF3" s="386"/>
      <c r="FDG3" s="386"/>
      <c r="FDH3" s="386"/>
      <c r="FDI3" s="386"/>
      <c r="FDJ3" s="386"/>
      <c r="FDK3" s="386"/>
      <c r="FDL3" s="386"/>
      <c r="FDM3" s="386"/>
      <c r="FDN3" s="386"/>
      <c r="FDO3" s="386"/>
      <c r="FDP3" s="386"/>
      <c r="FDQ3" s="386"/>
      <c r="FDR3" s="386"/>
      <c r="FDS3" s="386"/>
      <c r="FDT3" s="386"/>
      <c r="FDU3" s="386"/>
      <c r="FDV3" s="386"/>
      <c r="FDW3" s="386"/>
      <c r="FDX3" s="386"/>
      <c r="FDY3" s="386"/>
      <c r="FDZ3" s="386"/>
      <c r="FEA3" s="386"/>
      <c r="FEB3" s="386"/>
      <c r="FEC3" s="386"/>
      <c r="FED3" s="386"/>
      <c r="FEE3" s="386"/>
      <c r="FEF3" s="386"/>
      <c r="FEG3" s="386"/>
      <c r="FEH3" s="386"/>
      <c r="FEI3" s="386"/>
      <c r="FEJ3" s="386"/>
      <c r="FEK3" s="386"/>
      <c r="FEL3" s="386"/>
      <c r="FEM3" s="386"/>
      <c r="FEN3" s="386"/>
      <c r="FEO3" s="386"/>
      <c r="FEP3" s="386"/>
      <c r="FEQ3" s="386"/>
      <c r="FER3" s="386"/>
      <c r="FES3" s="386"/>
      <c r="FET3" s="386"/>
      <c r="FEU3" s="386"/>
      <c r="FEV3" s="386"/>
      <c r="FEW3" s="386"/>
      <c r="FEX3" s="386"/>
      <c r="FEY3" s="386"/>
      <c r="FEZ3" s="386"/>
      <c r="FFA3" s="386"/>
      <c r="FFB3" s="386"/>
      <c r="FFC3" s="386"/>
      <c r="FFD3" s="386"/>
      <c r="FFE3" s="386"/>
      <c r="FFF3" s="386"/>
      <c r="FFG3" s="386"/>
      <c r="FFH3" s="386"/>
      <c r="FFI3" s="386"/>
      <c r="FFJ3" s="386"/>
      <c r="FFK3" s="386"/>
      <c r="FFL3" s="386"/>
      <c r="FFM3" s="386"/>
      <c r="FFN3" s="386"/>
      <c r="FFO3" s="386"/>
      <c r="FFP3" s="386"/>
      <c r="FFQ3" s="386"/>
      <c r="FFR3" s="386"/>
      <c r="FFS3" s="386"/>
      <c r="FFT3" s="386"/>
      <c r="FFU3" s="386"/>
      <c r="FFV3" s="386"/>
      <c r="FFW3" s="386"/>
      <c r="FFX3" s="386"/>
      <c r="FFY3" s="386"/>
      <c r="FFZ3" s="386"/>
      <c r="FGA3" s="386"/>
      <c r="FGB3" s="386"/>
      <c r="FGC3" s="386"/>
      <c r="FGD3" s="386"/>
      <c r="FGE3" s="386"/>
      <c r="FGF3" s="386"/>
      <c r="FGG3" s="386"/>
      <c r="FGH3" s="386"/>
      <c r="FGI3" s="386"/>
      <c r="FGJ3" s="386"/>
      <c r="FGK3" s="386"/>
      <c r="FGL3" s="386"/>
      <c r="FGM3" s="386"/>
      <c r="FGN3" s="386"/>
      <c r="FGO3" s="386"/>
      <c r="FGP3" s="386"/>
      <c r="FGQ3" s="386"/>
      <c r="FGR3" s="386"/>
      <c r="FGS3" s="386"/>
      <c r="FGT3" s="386"/>
      <c r="FGU3" s="386"/>
      <c r="FGV3" s="386"/>
      <c r="FGW3" s="386"/>
      <c r="FGX3" s="386"/>
      <c r="FGY3" s="386"/>
      <c r="FGZ3" s="386"/>
      <c r="FHA3" s="386"/>
      <c r="FHB3" s="386"/>
      <c r="FHC3" s="386"/>
      <c r="FHD3" s="386"/>
      <c r="FHE3" s="386"/>
      <c r="FHF3" s="386"/>
      <c r="FHG3" s="386"/>
      <c r="FHH3" s="386"/>
      <c r="FHI3" s="386"/>
      <c r="FHJ3" s="386"/>
      <c r="FHK3" s="386"/>
      <c r="FHL3" s="386"/>
      <c r="FHM3" s="386"/>
      <c r="FHN3" s="386"/>
      <c r="FHO3" s="386"/>
      <c r="FHP3" s="386"/>
      <c r="FHQ3" s="386"/>
      <c r="FHR3" s="386"/>
      <c r="FHS3" s="386"/>
      <c r="FHT3" s="386"/>
      <c r="FHU3" s="386"/>
      <c r="FHV3" s="386"/>
      <c r="FHW3" s="386"/>
      <c r="FHX3" s="386"/>
      <c r="FHY3" s="386"/>
      <c r="FHZ3" s="386"/>
      <c r="FIA3" s="386"/>
      <c r="FIB3" s="386"/>
      <c r="FIC3" s="386"/>
      <c r="FID3" s="386"/>
      <c r="FIE3" s="386"/>
      <c r="FIF3" s="386"/>
      <c r="FIG3" s="386"/>
      <c r="FIH3" s="386"/>
      <c r="FII3" s="386"/>
      <c r="FIJ3" s="386"/>
      <c r="FIK3" s="386"/>
      <c r="FIL3" s="386"/>
      <c r="FIM3" s="386"/>
      <c r="FIN3" s="386"/>
      <c r="FIO3" s="386"/>
      <c r="FIP3" s="386"/>
      <c r="FIQ3" s="386"/>
      <c r="FIR3" s="386"/>
      <c r="FIS3" s="386"/>
      <c r="FIT3" s="386"/>
      <c r="FIU3" s="386"/>
      <c r="FIV3" s="386"/>
      <c r="FIW3" s="386"/>
      <c r="FIX3" s="386"/>
      <c r="FIY3" s="386"/>
      <c r="FIZ3" s="386"/>
      <c r="FJA3" s="386"/>
      <c r="FJB3" s="386"/>
      <c r="FJC3" s="386"/>
      <c r="FJD3" s="386"/>
      <c r="FJE3" s="386"/>
      <c r="FJF3" s="386"/>
      <c r="FJG3" s="386"/>
      <c r="FJH3" s="386"/>
      <c r="FJI3" s="386"/>
      <c r="FJJ3" s="386"/>
      <c r="FJK3" s="386"/>
      <c r="FJL3" s="386"/>
      <c r="FJM3" s="386"/>
      <c r="FJN3" s="386"/>
      <c r="FJO3" s="386"/>
      <c r="FJP3" s="386"/>
      <c r="FJQ3" s="386"/>
      <c r="FJR3" s="386"/>
      <c r="FJS3" s="386"/>
      <c r="FJT3" s="386"/>
      <c r="FJU3" s="386"/>
      <c r="FJV3" s="386"/>
      <c r="FJW3" s="386"/>
      <c r="FJX3" s="386"/>
      <c r="FJY3" s="386"/>
      <c r="FJZ3" s="386"/>
      <c r="FKA3" s="386"/>
      <c r="FKB3" s="386"/>
      <c r="FKC3" s="386"/>
      <c r="FKD3" s="386"/>
      <c r="FKE3" s="386"/>
      <c r="FKF3" s="386"/>
      <c r="FKG3" s="386"/>
      <c r="FKH3" s="386"/>
      <c r="FKI3" s="386"/>
      <c r="FKJ3" s="386"/>
      <c r="FKK3" s="386"/>
      <c r="FKL3" s="386"/>
      <c r="FKM3" s="386"/>
      <c r="FKN3" s="386"/>
      <c r="FKO3" s="386"/>
      <c r="FKP3" s="386"/>
      <c r="FKQ3" s="386"/>
      <c r="FKR3" s="386"/>
      <c r="FKS3" s="386"/>
      <c r="FKT3" s="386"/>
      <c r="FKU3" s="386"/>
      <c r="FKV3" s="386"/>
      <c r="FKW3" s="386"/>
      <c r="FKX3" s="386"/>
      <c r="FKY3" s="386"/>
      <c r="FKZ3" s="386"/>
      <c r="FLA3" s="386"/>
      <c r="FLB3" s="386"/>
      <c r="FLC3" s="386"/>
      <c r="FLD3" s="386"/>
      <c r="FLE3" s="386"/>
      <c r="FLF3" s="386"/>
      <c r="FLG3" s="386"/>
      <c r="FLH3" s="386"/>
      <c r="FLI3" s="386"/>
      <c r="FLJ3" s="386"/>
      <c r="FLK3" s="386"/>
      <c r="FLL3" s="386"/>
      <c r="FLM3" s="386"/>
      <c r="FLN3" s="386"/>
      <c r="FLO3" s="386"/>
      <c r="FLP3" s="386"/>
      <c r="FLQ3" s="386"/>
      <c r="FLR3" s="386"/>
      <c r="FLS3" s="386"/>
      <c r="FLT3" s="386"/>
      <c r="FLU3" s="386"/>
      <c r="FLV3" s="386"/>
      <c r="FLW3" s="386"/>
      <c r="FLX3" s="386"/>
      <c r="FLY3" s="386"/>
      <c r="FLZ3" s="386"/>
      <c r="FMA3" s="386"/>
      <c r="FMB3" s="386"/>
      <c r="FMC3" s="386"/>
      <c r="FMD3" s="386"/>
      <c r="FME3" s="386"/>
      <c r="FMF3" s="386"/>
      <c r="FMG3" s="386"/>
      <c r="FMH3" s="386"/>
      <c r="FMI3" s="386"/>
      <c r="FMJ3" s="386"/>
      <c r="FMK3" s="386"/>
      <c r="FML3" s="386"/>
      <c r="FMM3" s="386"/>
      <c r="FMN3" s="386"/>
      <c r="FMO3" s="386"/>
      <c r="FMP3" s="386"/>
      <c r="FMQ3" s="386"/>
      <c r="FMR3" s="386"/>
      <c r="FMS3" s="386"/>
      <c r="FMT3" s="386"/>
      <c r="FMU3" s="386"/>
      <c r="FMV3" s="386"/>
      <c r="FMW3" s="386"/>
      <c r="FMX3" s="386"/>
      <c r="FMY3" s="386"/>
      <c r="FMZ3" s="386"/>
      <c r="FNA3" s="386"/>
      <c r="FNB3" s="386"/>
      <c r="FNC3" s="386"/>
      <c r="FND3" s="386"/>
      <c r="FNE3" s="386"/>
      <c r="FNF3" s="386"/>
      <c r="FNG3" s="386"/>
      <c r="FNH3" s="386"/>
      <c r="FNI3" s="386"/>
      <c r="FNJ3" s="386"/>
      <c r="FNK3" s="386"/>
      <c r="FNL3" s="386"/>
      <c r="FNM3" s="386"/>
      <c r="FNN3" s="386"/>
      <c r="FNO3" s="386"/>
      <c r="FNP3" s="386"/>
      <c r="FNQ3" s="386"/>
      <c r="FNR3" s="386"/>
      <c r="FNS3" s="386"/>
      <c r="FNT3" s="386"/>
      <c r="FNU3" s="386"/>
      <c r="FNV3" s="386"/>
      <c r="FNW3" s="386"/>
      <c r="FNX3" s="386"/>
      <c r="FNY3" s="386"/>
      <c r="FNZ3" s="386"/>
      <c r="FOA3" s="386"/>
      <c r="FOB3" s="386"/>
      <c r="FOC3" s="386"/>
      <c r="FOD3" s="386"/>
      <c r="FOE3" s="386"/>
      <c r="FOF3" s="386"/>
      <c r="FOG3" s="386"/>
      <c r="FOH3" s="386"/>
      <c r="FOI3" s="386"/>
      <c r="FOJ3" s="386"/>
      <c r="FOK3" s="386"/>
      <c r="FOL3" s="386"/>
      <c r="FOM3" s="386"/>
      <c r="FON3" s="386"/>
      <c r="FOO3" s="386"/>
      <c r="FOP3" s="386"/>
      <c r="FOQ3" s="386"/>
      <c r="FOR3" s="386"/>
      <c r="FOS3" s="386"/>
      <c r="FOT3" s="386"/>
      <c r="FOU3" s="386"/>
      <c r="FOV3" s="386"/>
      <c r="FOW3" s="386"/>
      <c r="FOX3" s="386"/>
      <c r="FOY3" s="386"/>
      <c r="FOZ3" s="386"/>
      <c r="FPA3" s="386"/>
      <c r="FPB3" s="386"/>
      <c r="FPC3" s="386"/>
      <c r="FPD3" s="386"/>
      <c r="FPE3" s="386"/>
      <c r="FPF3" s="386"/>
      <c r="FPG3" s="386"/>
      <c r="FPH3" s="386"/>
      <c r="FPI3" s="386"/>
      <c r="FPJ3" s="386"/>
      <c r="FPK3" s="386"/>
      <c r="FPL3" s="386"/>
      <c r="FPM3" s="386"/>
      <c r="FPN3" s="386"/>
      <c r="FPO3" s="386"/>
      <c r="FPP3" s="386"/>
      <c r="FPQ3" s="386"/>
      <c r="FPR3" s="386"/>
      <c r="FPS3" s="386"/>
      <c r="FPT3" s="386"/>
      <c r="FPU3" s="386"/>
      <c r="FPV3" s="386"/>
      <c r="FPW3" s="386"/>
      <c r="FPX3" s="386"/>
      <c r="FPY3" s="386"/>
      <c r="FPZ3" s="386"/>
      <c r="FQA3" s="386"/>
      <c r="FQB3" s="386"/>
      <c r="FQC3" s="386"/>
      <c r="FQD3" s="386"/>
      <c r="FQE3" s="386"/>
      <c r="FQF3" s="386"/>
      <c r="FQG3" s="386"/>
      <c r="FQH3" s="386"/>
      <c r="FQI3" s="386"/>
      <c r="FQJ3" s="386"/>
      <c r="FQK3" s="386"/>
      <c r="FQL3" s="386"/>
      <c r="FQM3" s="386"/>
      <c r="FQN3" s="386"/>
      <c r="FQO3" s="386"/>
      <c r="FQP3" s="386"/>
      <c r="FQQ3" s="386"/>
      <c r="FQR3" s="386"/>
      <c r="FQS3" s="386"/>
      <c r="FQT3" s="386"/>
      <c r="FQU3" s="386"/>
      <c r="FQV3" s="386"/>
      <c r="FQW3" s="386"/>
      <c r="FQX3" s="386"/>
      <c r="FQY3" s="386"/>
      <c r="FQZ3" s="386"/>
      <c r="FRA3" s="386"/>
      <c r="FRB3" s="386"/>
      <c r="FRC3" s="386"/>
      <c r="FRD3" s="386"/>
      <c r="FRE3" s="386"/>
      <c r="FRF3" s="386"/>
      <c r="FRG3" s="386"/>
      <c r="FRH3" s="386"/>
      <c r="FRI3" s="386"/>
      <c r="FRJ3" s="386"/>
      <c r="FRK3" s="386"/>
      <c r="FRL3" s="386"/>
      <c r="FRM3" s="386"/>
      <c r="FRN3" s="386"/>
      <c r="FRO3" s="386"/>
      <c r="FRP3" s="386"/>
      <c r="FRQ3" s="386"/>
      <c r="FRR3" s="386"/>
      <c r="FRS3" s="386"/>
      <c r="FRT3" s="386"/>
      <c r="FRU3" s="386"/>
      <c r="FRV3" s="386"/>
      <c r="FRW3" s="386"/>
      <c r="FRX3" s="386"/>
      <c r="FRY3" s="386"/>
      <c r="FRZ3" s="386"/>
      <c r="FSA3" s="386"/>
      <c r="FSB3" s="386"/>
      <c r="FSC3" s="386"/>
      <c r="FSD3" s="386"/>
      <c r="FSE3" s="386"/>
      <c r="FSF3" s="386"/>
      <c r="FSG3" s="386"/>
      <c r="FSH3" s="386"/>
      <c r="FSI3" s="386"/>
      <c r="FSJ3" s="386"/>
      <c r="FSK3" s="386"/>
      <c r="FSL3" s="386"/>
      <c r="FSM3" s="386"/>
      <c r="FSN3" s="386"/>
      <c r="FSO3" s="386"/>
      <c r="FSP3" s="386"/>
      <c r="FSQ3" s="386"/>
      <c r="FSR3" s="386"/>
      <c r="FSS3" s="386"/>
      <c r="FST3" s="386"/>
      <c r="FSU3" s="386"/>
      <c r="FSV3" s="386"/>
      <c r="FSW3" s="386"/>
      <c r="FSX3" s="386"/>
      <c r="FSY3" s="386"/>
      <c r="FSZ3" s="386"/>
      <c r="FTA3" s="386"/>
      <c r="FTB3" s="386"/>
      <c r="FTC3" s="386"/>
      <c r="FTD3" s="386"/>
      <c r="FTE3" s="386"/>
      <c r="FTF3" s="386"/>
      <c r="FTG3" s="386"/>
      <c r="FTH3" s="386"/>
      <c r="FTI3" s="386"/>
      <c r="FTJ3" s="386"/>
      <c r="FTK3" s="386"/>
      <c r="FTL3" s="386"/>
      <c r="FTM3" s="386"/>
      <c r="FTN3" s="386"/>
      <c r="FTO3" s="386"/>
      <c r="FTP3" s="386"/>
      <c r="FTQ3" s="386"/>
      <c r="FTR3" s="386"/>
      <c r="FTS3" s="386"/>
      <c r="FTT3" s="386"/>
      <c r="FTU3" s="386"/>
      <c r="FTV3" s="386"/>
      <c r="FTW3" s="386"/>
      <c r="FTX3" s="386"/>
      <c r="FTY3" s="386"/>
      <c r="FTZ3" s="386"/>
      <c r="FUA3" s="386"/>
      <c r="FUB3" s="386"/>
      <c r="FUC3" s="386"/>
      <c r="FUD3" s="386"/>
      <c r="FUE3" s="386"/>
      <c r="FUF3" s="386"/>
      <c r="FUG3" s="386"/>
      <c r="FUH3" s="386"/>
      <c r="FUI3" s="386"/>
      <c r="FUJ3" s="386"/>
      <c r="FUK3" s="386"/>
      <c r="FUL3" s="386"/>
      <c r="FUM3" s="386"/>
      <c r="FUN3" s="386"/>
      <c r="FUO3" s="386"/>
      <c r="FUP3" s="386"/>
      <c r="FUQ3" s="386"/>
      <c r="FUR3" s="386"/>
      <c r="FUS3" s="386"/>
      <c r="FUT3" s="386"/>
      <c r="FUU3" s="386"/>
      <c r="FUV3" s="386"/>
      <c r="FUW3" s="386"/>
      <c r="FUX3" s="386"/>
      <c r="FUY3" s="386"/>
      <c r="FUZ3" s="386"/>
      <c r="FVA3" s="386"/>
      <c r="FVB3" s="386"/>
      <c r="FVC3" s="386"/>
      <c r="FVD3" s="386"/>
      <c r="FVE3" s="386"/>
      <c r="FVF3" s="386"/>
      <c r="FVG3" s="386"/>
      <c r="FVH3" s="386"/>
      <c r="FVI3" s="386"/>
      <c r="FVJ3" s="386"/>
      <c r="FVK3" s="386"/>
      <c r="FVL3" s="386"/>
      <c r="FVM3" s="386"/>
      <c r="FVN3" s="386"/>
      <c r="FVO3" s="386"/>
      <c r="FVP3" s="386"/>
      <c r="FVQ3" s="386"/>
      <c r="FVR3" s="386"/>
      <c r="FVS3" s="386"/>
      <c r="FVT3" s="386"/>
      <c r="FVU3" s="386"/>
      <c r="FVV3" s="386"/>
      <c r="FVW3" s="386"/>
      <c r="FVX3" s="386"/>
      <c r="FVY3" s="386"/>
      <c r="FVZ3" s="386"/>
      <c r="FWA3" s="386"/>
      <c r="FWB3" s="386"/>
      <c r="FWC3" s="386"/>
      <c r="FWD3" s="386"/>
      <c r="FWE3" s="386"/>
      <c r="FWF3" s="386"/>
      <c r="FWG3" s="386"/>
      <c r="FWH3" s="386"/>
      <c r="FWI3" s="386"/>
      <c r="FWJ3" s="386"/>
      <c r="FWK3" s="386"/>
      <c r="FWL3" s="386"/>
      <c r="FWM3" s="386"/>
      <c r="FWN3" s="386"/>
      <c r="FWO3" s="386"/>
      <c r="FWP3" s="386"/>
      <c r="FWQ3" s="386"/>
      <c r="FWR3" s="386"/>
      <c r="FWS3" s="386"/>
      <c r="FWT3" s="386"/>
      <c r="FWU3" s="386"/>
      <c r="FWV3" s="386"/>
      <c r="FWW3" s="386"/>
      <c r="FWX3" s="386"/>
      <c r="FWY3" s="386"/>
      <c r="FWZ3" s="386"/>
      <c r="FXA3" s="386"/>
      <c r="FXB3" s="386"/>
      <c r="FXC3" s="386"/>
      <c r="FXD3" s="386"/>
      <c r="FXE3" s="386"/>
      <c r="FXF3" s="386"/>
      <c r="FXG3" s="386"/>
      <c r="FXH3" s="386"/>
      <c r="FXI3" s="386"/>
      <c r="FXJ3" s="386"/>
      <c r="FXK3" s="386"/>
      <c r="FXL3" s="386"/>
      <c r="FXM3" s="386"/>
      <c r="FXN3" s="386"/>
      <c r="FXO3" s="386"/>
      <c r="FXP3" s="386"/>
      <c r="FXQ3" s="386"/>
      <c r="FXR3" s="386"/>
      <c r="FXS3" s="386"/>
      <c r="FXT3" s="386"/>
      <c r="FXU3" s="386"/>
      <c r="FXV3" s="386"/>
      <c r="FXW3" s="386"/>
      <c r="FXX3" s="386"/>
      <c r="FXY3" s="386"/>
      <c r="FXZ3" s="386"/>
      <c r="FYA3" s="386"/>
      <c r="FYB3" s="386"/>
      <c r="FYC3" s="386"/>
      <c r="FYD3" s="386"/>
      <c r="FYE3" s="386"/>
      <c r="FYF3" s="386"/>
      <c r="FYG3" s="386"/>
      <c r="FYH3" s="386"/>
      <c r="FYI3" s="386"/>
      <c r="FYJ3" s="386"/>
      <c r="FYK3" s="386"/>
      <c r="FYL3" s="386"/>
      <c r="FYM3" s="386"/>
      <c r="FYN3" s="386"/>
      <c r="FYO3" s="386"/>
      <c r="FYP3" s="386"/>
      <c r="FYQ3" s="386"/>
      <c r="FYR3" s="386"/>
      <c r="FYS3" s="386"/>
      <c r="FYT3" s="386"/>
      <c r="FYU3" s="386"/>
      <c r="FYV3" s="386"/>
      <c r="FYW3" s="386"/>
      <c r="FYX3" s="386"/>
      <c r="FYY3" s="386"/>
      <c r="FYZ3" s="386"/>
      <c r="FZA3" s="386"/>
      <c r="FZB3" s="386"/>
      <c r="FZC3" s="386"/>
      <c r="FZD3" s="386"/>
      <c r="FZE3" s="386"/>
      <c r="FZF3" s="386"/>
      <c r="FZG3" s="386"/>
      <c r="FZH3" s="386"/>
      <c r="FZI3" s="386"/>
      <c r="FZJ3" s="386"/>
      <c r="FZK3" s="386"/>
      <c r="FZL3" s="386"/>
      <c r="FZM3" s="386"/>
      <c r="FZN3" s="386"/>
      <c r="FZO3" s="386"/>
      <c r="FZP3" s="386"/>
      <c r="FZQ3" s="386"/>
      <c r="FZR3" s="386"/>
      <c r="FZS3" s="386"/>
      <c r="FZT3" s="386"/>
      <c r="FZU3" s="386"/>
      <c r="FZV3" s="386"/>
      <c r="FZW3" s="386"/>
      <c r="FZX3" s="386"/>
      <c r="FZY3" s="386"/>
      <c r="FZZ3" s="386"/>
      <c r="GAA3" s="386"/>
      <c r="GAB3" s="386"/>
      <c r="GAC3" s="386"/>
      <c r="GAD3" s="386"/>
      <c r="GAE3" s="386"/>
      <c r="GAF3" s="386"/>
      <c r="GAG3" s="386"/>
      <c r="GAH3" s="386"/>
      <c r="GAI3" s="386"/>
      <c r="GAJ3" s="386"/>
      <c r="GAK3" s="386"/>
      <c r="GAL3" s="386"/>
      <c r="GAM3" s="386"/>
      <c r="GAN3" s="386"/>
      <c r="GAO3" s="386"/>
      <c r="GAP3" s="386"/>
      <c r="GAQ3" s="386"/>
      <c r="GAR3" s="386"/>
      <c r="GAS3" s="386"/>
      <c r="GAT3" s="386"/>
      <c r="GAU3" s="386"/>
      <c r="GAV3" s="386"/>
      <c r="GAW3" s="386"/>
      <c r="GAX3" s="386"/>
      <c r="GAY3" s="386"/>
      <c r="GAZ3" s="386"/>
      <c r="GBA3" s="386"/>
      <c r="GBB3" s="386"/>
      <c r="GBC3" s="386"/>
      <c r="GBD3" s="386"/>
      <c r="GBE3" s="386"/>
      <c r="GBF3" s="386"/>
      <c r="GBG3" s="386"/>
      <c r="GBH3" s="386"/>
      <c r="GBI3" s="386"/>
      <c r="GBJ3" s="386"/>
      <c r="GBK3" s="386"/>
      <c r="GBL3" s="386"/>
      <c r="GBM3" s="386"/>
      <c r="GBN3" s="386"/>
      <c r="GBO3" s="386"/>
      <c r="GBP3" s="386"/>
      <c r="GBQ3" s="386"/>
      <c r="GBR3" s="386"/>
      <c r="GBS3" s="386"/>
      <c r="GBT3" s="386"/>
      <c r="GBU3" s="386"/>
      <c r="GBV3" s="386"/>
      <c r="GBW3" s="386"/>
      <c r="GBX3" s="386"/>
      <c r="GBY3" s="386"/>
      <c r="GBZ3" s="386"/>
      <c r="GCA3" s="386"/>
      <c r="GCB3" s="386"/>
      <c r="GCC3" s="386"/>
      <c r="GCD3" s="386"/>
      <c r="GCE3" s="386"/>
      <c r="GCF3" s="386"/>
      <c r="GCG3" s="386"/>
      <c r="GCH3" s="386"/>
      <c r="GCI3" s="386"/>
      <c r="GCJ3" s="386"/>
      <c r="GCK3" s="386"/>
      <c r="GCL3" s="386"/>
      <c r="GCM3" s="386"/>
      <c r="GCN3" s="386"/>
      <c r="GCO3" s="386"/>
      <c r="GCP3" s="386"/>
      <c r="GCQ3" s="386"/>
      <c r="GCR3" s="386"/>
      <c r="GCS3" s="386"/>
      <c r="GCT3" s="386"/>
      <c r="GCU3" s="386"/>
      <c r="GCV3" s="386"/>
      <c r="GCW3" s="386"/>
      <c r="GCX3" s="386"/>
      <c r="GCY3" s="386"/>
      <c r="GCZ3" s="386"/>
      <c r="GDA3" s="386"/>
      <c r="GDB3" s="386"/>
      <c r="GDC3" s="386"/>
      <c r="GDD3" s="386"/>
      <c r="GDE3" s="386"/>
      <c r="GDF3" s="386"/>
      <c r="GDG3" s="386"/>
      <c r="GDH3" s="386"/>
      <c r="GDI3" s="386"/>
      <c r="GDJ3" s="386"/>
      <c r="GDK3" s="386"/>
      <c r="GDL3" s="386"/>
      <c r="GDM3" s="386"/>
      <c r="GDN3" s="386"/>
      <c r="GDO3" s="386"/>
      <c r="GDP3" s="386"/>
      <c r="GDQ3" s="386"/>
      <c r="GDR3" s="386"/>
      <c r="GDS3" s="386"/>
      <c r="GDT3" s="386"/>
      <c r="GDU3" s="386"/>
      <c r="GDV3" s="386"/>
      <c r="GDW3" s="386"/>
      <c r="GDX3" s="386"/>
      <c r="GDY3" s="386"/>
      <c r="GDZ3" s="386"/>
      <c r="GEA3" s="386"/>
      <c r="GEB3" s="386"/>
      <c r="GEC3" s="386"/>
      <c r="GED3" s="386"/>
      <c r="GEE3" s="386"/>
      <c r="GEF3" s="386"/>
      <c r="GEG3" s="386"/>
      <c r="GEH3" s="386"/>
      <c r="GEI3" s="386"/>
      <c r="GEJ3" s="386"/>
      <c r="GEK3" s="386"/>
      <c r="GEL3" s="386"/>
      <c r="GEM3" s="386"/>
      <c r="GEN3" s="386"/>
      <c r="GEO3" s="386"/>
      <c r="GEP3" s="386"/>
      <c r="GEQ3" s="386"/>
      <c r="GER3" s="386"/>
      <c r="GES3" s="386"/>
      <c r="GET3" s="386"/>
      <c r="GEU3" s="386"/>
      <c r="GEV3" s="386"/>
      <c r="GEW3" s="386"/>
      <c r="GEX3" s="386"/>
      <c r="GEY3" s="386"/>
      <c r="GEZ3" s="386"/>
      <c r="GFA3" s="386"/>
      <c r="GFB3" s="386"/>
      <c r="GFC3" s="386"/>
      <c r="GFD3" s="386"/>
      <c r="GFE3" s="386"/>
      <c r="GFF3" s="386"/>
      <c r="GFG3" s="386"/>
      <c r="GFH3" s="386"/>
      <c r="GFI3" s="386"/>
      <c r="GFJ3" s="386"/>
      <c r="GFK3" s="386"/>
      <c r="GFL3" s="386"/>
      <c r="GFM3" s="386"/>
      <c r="GFN3" s="386"/>
      <c r="GFO3" s="386"/>
      <c r="GFP3" s="386"/>
      <c r="GFQ3" s="386"/>
      <c r="GFR3" s="386"/>
      <c r="GFS3" s="386"/>
      <c r="GFT3" s="386"/>
      <c r="GFU3" s="386"/>
      <c r="GFV3" s="386"/>
      <c r="GFW3" s="386"/>
      <c r="GFX3" s="386"/>
      <c r="GFY3" s="386"/>
      <c r="GFZ3" s="386"/>
      <c r="GGA3" s="386"/>
      <c r="GGB3" s="386"/>
      <c r="GGC3" s="386"/>
      <c r="GGD3" s="386"/>
      <c r="GGE3" s="386"/>
      <c r="GGF3" s="386"/>
      <c r="GGG3" s="386"/>
      <c r="GGH3" s="386"/>
      <c r="GGI3" s="386"/>
      <c r="GGJ3" s="386"/>
      <c r="GGK3" s="386"/>
      <c r="GGL3" s="386"/>
      <c r="GGM3" s="386"/>
      <c r="GGN3" s="386"/>
      <c r="GGO3" s="386"/>
      <c r="GGP3" s="386"/>
      <c r="GGQ3" s="386"/>
      <c r="GGR3" s="386"/>
      <c r="GGS3" s="386"/>
      <c r="GGT3" s="386"/>
      <c r="GGU3" s="386"/>
      <c r="GGV3" s="386"/>
      <c r="GGW3" s="386"/>
      <c r="GGX3" s="386"/>
      <c r="GGY3" s="386"/>
      <c r="GGZ3" s="386"/>
      <c r="GHA3" s="386"/>
      <c r="GHB3" s="386"/>
      <c r="GHC3" s="386"/>
      <c r="GHD3" s="386"/>
      <c r="GHE3" s="386"/>
      <c r="GHF3" s="386"/>
      <c r="GHG3" s="386"/>
      <c r="GHH3" s="386"/>
      <c r="GHI3" s="386"/>
      <c r="GHJ3" s="386"/>
      <c r="GHK3" s="386"/>
      <c r="GHL3" s="386"/>
      <c r="GHM3" s="386"/>
      <c r="GHN3" s="386"/>
      <c r="GHO3" s="386"/>
      <c r="GHP3" s="386"/>
      <c r="GHQ3" s="386"/>
      <c r="GHR3" s="386"/>
      <c r="GHS3" s="386"/>
      <c r="GHT3" s="386"/>
      <c r="GHU3" s="386"/>
      <c r="GHV3" s="386"/>
      <c r="GHW3" s="386"/>
      <c r="GHX3" s="386"/>
      <c r="GHY3" s="386"/>
      <c r="GHZ3" s="386"/>
      <c r="GIA3" s="386"/>
      <c r="GIB3" s="386"/>
      <c r="GIC3" s="386"/>
      <c r="GID3" s="386"/>
      <c r="GIE3" s="386"/>
      <c r="GIF3" s="386"/>
      <c r="GIG3" s="386"/>
      <c r="GIH3" s="386"/>
      <c r="GII3" s="386"/>
      <c r="GIJ3" s="386"/>
      <c r="GIK3" s="386"/>
      <c r="GIL3" s="386"/>
      <c r="GIM3" s="386"/>
      <c r="GIN3" s="386"/>
      <c r="GIO3" s="386"/>
      <c r="GIP3" s="386"/>
      <c r="GIQ3" s="386"/>
      <c r="GIR3" s="386"/>
      <c r="GIS3" s="386"/>
      <c r="GIT3" s="386"/>
      <c r="GIU3" s="386"/>
      <c r="GIV3" s="386"/>
      <c r="GIW3" s="386"/>
      <c r="GIX3" s="386"/>
      <c r="GIY3" s="386"/>
      <c r="GIZ3" s="386"/>
      <c r="GJA3" s="386"/>
      <c r="GJB3" s="386"/>
      <c r="GJC3" s="386"/>
      <c r="GJD3" s="386"/>
      <c r="GJE3" s="386"/>
      <c r="GJF3" s="386"/>
      <c r="GJG3" s="386"/>
      <c r="GJH3" s="386"/>
      <c r="GJI3" s="386"/>
      <c r="GJJ3" s="386"/>
      <c r="GJK3" s="386"/>
      <c r="GJL3" s="386"/>
      <c r="GJM3" s="386"/>
      <c r="GJN3" s="386"/>
      <c r="GJO3" s="386"/>
      <c r="GJP3" s="386"/>
      <c r="GJQ3" s="386"/>
      <c r="GJR3" s="386"/>
      <c r="GJS3" s="386"/>
      <c r="GJT3" s="386"/>
      <c r="GJU3" s="386"/>
      <c r="GJV3" s="386"/>
      <c r="GJW3" s="386"/>
      <c r="GJX3" s="386"/>
      <c r="GJY3" s="386"/>
      <c r="GJZ3" s="386"/>
      <c r="GKA3" s="386"/>
      <c r="GKB3" s="386"/>
      <c r="GKC3" s="386"/>
      <c r="GKD3" s="386"/>
      <c r="GKE3" s="386"/>
      <c r="GKF3" s="386"/>
      <c r="GKG3" s="386"/>
      <c r="GKH3" s="386"/>
      <c r="GKI3" s="386"/>
      <c r="GKJ3" s="386"/>
      <c r="GKK3" s="386"/>
      <c r="GKL3" s="386"/>
      <c r="GKM3" s="386"/>
      <c r="GKN3" s="386"/>
      <c r="GKO3" s="386"/>
      <c r="GKP3" s="386"/>
      <c r="GKQ3" s="386"/>
      <c r="GKR3" s="386"/>
      <c r="GKS3" s="386"/>
      <c r="GKT3" s="386"/>
      <c r="GKU3" s="386"/>
      <c r="GKV3" s="386"/>
      <c r="GKW3" s="386"/>
      <c r="GKX3" s="386"/>
      <c r="GKY3" s="386"/>
      <c r="GKZ3" s="386"/>
      <c r="GLA3" s="386"/>
      <c r="GLB3" s="386"/>
      <c r="GLC3" s="386"/>
      <c r="GLD3" s="386"/>
      <c r="GLE3" s="386"/>
      <c r="GLF3" s="386"/>
      <c r="GLG3" s="386"/>
      <c r="GLH3" s="386"/>
      <c r="GLI3" s="386"/>
      <c r="GLJ3" s="386"/>
      <c r="GLK3" s="386"/>
      <c r="GLL3" s="386"/>
      <c r="GLM3" s="386"/>
      <c r="GLN3" s="386"/>
      <c r="GLO3" s="386"/>
      <c r="GLP3" s="386"/>
      <c r="GLQ3" s="386"/>
      <c r="GLR3" s="386"/>
      <c r="GLS3" s="386"/>
      <c r="GLT3" s="386"/>
      <c r="GLU3" s="386"/>
      <c r="GLV3" s="386"/>
      <c r="GLW3" s="386"/>
      <c r="GLX3" s="386"/>
      <c r="GLY3" s="386"/>
      <c r="GLZ3" s="386"/>
      <c r="GMA3" s="386"/>
      <c r="GMB3" s="386"/>
      <c r="GMC3" s="386"/>
      <c r="GMD3" s="386"/>
      <c r="GME3" s="386"/>
      <c r="GMF3" s="386"/>
      <c r="GMG3" s="386"/>
      <c r="GMH3" s="386"/>
      <c r="GMI3" s="386"/>
      <c r="GMJ3" s="386"/>
      <c r="GMK3" s="386"/>
      <c r="GML3" s="386"/>
      <c r="GMM3" s="386"/>
      <c r="GMN3" s="386"/>
      <c r="GMO3" s="386"/>
      <c r="GMP3" s="386"/>
      <c r="GMQ3" s="386"/>
      <c r="GMR3" s="386"/>
      <c r="GMS3" s="386"/>
      <c r="GMT3" s="386"/>
      <c r="GMU3" s="386"/>
      <c r="GMV3" s="386"/>
      <c r="GMW3" s="386"/>
      <c r="GMX3" s="386"/>
      <c r="GMY3" s="386"/>
      <c r="GMZ3" s="386"/>
      <c r="GNA3" s="386"/>
      <c r="GNB3" s="386"/>
      <c r="GNC3" s="386"/>
      <c r="GND3" s="386"/>
      <c r="GNE3" s="386"/>
      <c r="GNF3" s="386"/>
      <c r="GNG3" s="386"/>
      <c r="GNH3" s="386"/>
      <c r="GNI3" s="386"/>
      <c r="GNJ3" s="386"/>
      <c r="GNK3" s="386"/>
      <c r="GNL3" s="386"/>
      <c r="GNM3" s="386"/>
      <c r="GNN3" s="386"/>
      <c r="GNO3" s="386"/>
      <c r="GNP3" s="386"/>
      <c r="GNQ3" s="386"/>
      <c r="GNR3" s="386"/>
      <c r="GNS3" s="386"/>
      <c r="GNT3" s="386"/>
      <c r="GNU3" s="386"/>
      <c r="GNV3" s="386"/>
      <c r="GNW3" s="386"/>
      <c r="GNX3" s="386"/>
      <c r="GNY3" s="386"/>
      <c r="GNZ3" s="386"/>
      <c r="GOA3" s="386"/>
      <c r="GOB3" s="386"/>
      <c r="GOC3" s="386"/>
      <c r="GOD3" s="386"/>
      <c r="GOE3" s="386"/>
      <c r="GOF3" s="386"/>
      <c r="GOG3" s="386"/>
      <c r="GOH3" s="386"/>
      <c r="GOI3" s="386"/>
      <c r="GOJ3" s="386"/>
      <c r="GOK3" s="386"/>
      <c r="GOL3" s="386"/>
      <c r="GOM3" s="386"/>
      <c r="GON3" s="386"/>
      <c r="GOO3" s="386"/>
      <c r="GOP3" s="386"/>
      <c r="GOQ3" s="386"/>
      <c r="GOR3" s="386"/>
      <c r="GOS3" s="386"/>
      <c r="GOT3" s="386"/>
      <c r="GOU3" s="386"/>
      <c r="GOV3" s="386"/>
      <c r="GOW3" s="386"/>
      <c r="GOX3" s="386"/>
      <c r="GOY3" s="386"/>
      <c r="GOZ3" s="386"/>
      <c r="GPA3" s="386"/>
      <c r="GPB3" s="386"/>
      <c r="GPC3" s="386"/>
      <c r="GPD3" s="386"/>
      <c r="GPE3" s="386"/>
      <c r="GPF3" s="386"/>
      <c r="GPG3" s="386"/>
      <c r="GPH3" s="386"/>
      <c r="GPI3" s="386"/>
      <c r="GPJ3" s="386"/>
      <c r="GPK3" s="386"/>
      <c r="GPL3" s="386"/>
      <c r="GPM3" s="386"/>
      <c r="GPN3" s="386"/>
      <c r="GPO3" s="386"/>
      <c r="GPP3" s="386"/>
      <c r="GPQ3" s="386"/>
      <c r="GPR3" s="386"/>
      <c r="GPS3" s="386"/>
      <c r="GPT3" s="386"/>
      <c r="GPU3" s="386"/>
      <c r="GPV3" s="386"/>
      <c r="GPW3" s="386"/>
      <c r="GPX3" s="386"/>
      <c r="GPY3" s="386"/>
      <c r="GPZ3" s="386"/>
      <c r="GQA3" s="386"/>
      <c r="GQB3" s="386"/>
      <c r="GQC3" s="386"/>
      <c r="GQD3" s="386"/>
      <c r="GQE3" s="386"/>
      <c r="GQF3" s="386"/>
      <c r="GQG3" s="386"/>
      <c r="GQH3" s="386"/>
      <c r="GQI3" s="386"/>
      <c r="GQJ3" s="386"/>
      <c r="GQK3" s="386"/>
      <c r="GQL3" s="386"/>
      <c r="GQM3" s="386"/>
      <c r="GQN3" s="386"/>
      <c r="GQO3" s="386"/>
      <c r="GQP3" s="386"/>
      <c r="GQQ3" s="386"/>
      <c r="GQR3" s="386"/>
      <c r="GQS3" s="386"/>
      <c r="GQT3" s="386"/>
      <c r="GQU3" s="386"/>
      <c r="GQV3" s="386"/>
      <c r="GQW3" s="386"/>
      <c r="GQX3" s="386"/>
      <c r="GQY3" s="386"/>
      <c r="GQZ3" s="386"/>
      <c r="GRA3" s="386"/>
      <c r="GRB3" s="386"/>
      <c r="GRC3" s="386"/>
      <c r="GRD3" s="386"/>
      <c r="GRE3" s="386"/>
      <c r="GRF3" s="386"/>
      <c r="GRG3" s="386"/>
      <c r="GRH3" s="386"/>
      <c r="GRI3" s="386"/>
      <c r="GRJ3" s="386"/>
      <c r="GRK3" s="386"/>
      <c r="GRL3" s="386"/>
      <c r="GRM3" s="386"/>
      <c r="GRN3" s="386"/>
      <c r="GRO3" s="386"/>
      <c r="GRP3" s="386"/>
      <c r="GRQ3" s="386"/>
      <c r="GRR3" s="386"/>
      <c r="GRS3" s="386"/>
      <c r="GRT3" s="386"/>
      <c r="GRU3" s="386"/>
      <c r="GRV3" s="386"/>
      <c r="GRW3" s="386"/>
      <c r="GRX3" s="386"/>
      <c r="GRY3" s="386"/>
      <c r="GRZ3" s="386"/>
      <c r="GSA3" s="386"/>
      <c r="GSB3" s="386"/>
      <c r="GSC3" s="386"/>
      <c r="GSD3" s="386"/>
      <c r="GSE3" s="386"/>
      <c r="GSF3" s="386"/>
      <c r="GSG3" s="386"/>
      <c r="GSH3" s="386"/>
      <c r="GSI3" s="386"/>
      <c r="GSJ3" s="386"/>
      <c r="GSK3" s="386"/>
      <c r="GSL3" s="386"/>
      <c r="GSM3" s="386"/>
      <c r="GSN3" s="386"/>
      <c r="GSO3" s="386"/>
      <c r="GSP3" s="386"/>
      <c r="GSQ3" s="386"/>
      <c r="GSR3" s="386"/>
      <c r="GSS3" s="386"/>
      <c r="GST3" s="386"/>
      <c r="GSU3" s="386"/>
      <c r="GSV3" s="386"/>
      <c r="GSW3" s="386"/>
      <c r="GSX3" s="386"/>
      <c r="GSY3" s="386"/>
      <c r="GSZ3" s="386"/>
      <c r="GTA3" s="386"/>
      <c r="GTB3" s="386"/>
      <c r="GTC3" s="386"/>
      <c r="GTD3" s="386"/>
      <c r="GTE3" s="386"/>
      <c r="GTF3" s="386"/>
      <c r="GTG3" s="386"/>
      <c r="GTH3" s="386"/>
      <c r="GTI3" s="386"/>
      <c r="GTJ3" s="386"/>
      <c r="GTK3" s="386"/>
      <c r="GTL3" s="386"/>
      <c r="GTM3" s="386"/>
      <c r="GTN3" s="386"/>
      <c r="GTO3" s="386"/>
      <c r="GTP3" s="386"/>
      <c r="GTQ3" s="386"/>
      <c r="GTR3" s="386"/>
      <c r="GTS3" s="386"/>
      <c r="GTT3" s="386"/>
      <c r="GTU3" s="386"/>
      <c r="GTV3" s="386"/>
      <c r="GTW3" s="386"/>
      <c r="GTX3" s="386"/>
      <c r="GTY3" s="386"/>
      <c r="GTZ3" s="386"/>
      <c r="GUA3" s="386"/>
      <c r="GUB3" s="386"/>
      <c r="GUC3" s="386"/>
      <c r="GUD3" s="386"/>
      <c r="GUE3" s="386"/>
      <c r="GUF3" s="386"/>
      <c r="GUG3" s="386"/>
      <c r="GUH3" s="386"/>
      <c r="GUI3" s="386"/>
      <c r="GUJ3" s="386"/>
      <c r="GUK3" s="386"/>
      <c r="GUL3" s="386"/>
      <c r="GUM3" s="386"/>
      <c r="GUN3" s="386"/>
      <c r="GUO3" s="386"/>
      <c r="GUP3" s="386"/>
      <c r="GUQ3" s="386"/>
      <c r="GUR3" s="386"/>
      <c r="GUS3" s="386"/>
      <c r="GUT3" s="386"/>
      <c r="GUU3" s="386"/>
      <c r="GUV3" s="386"/>
      <c r="GUW3" s="386"/>
      <c r="GUX3" s="386"/>
      <c r="GUY3" s="386"/>
      <c r="GUZ3" s="386"/>
      <c r="GVA3" s="386"/>
      <c r="GVB3" s="386"/>
      <c r="GVC3" s="386"/>
      <c r="GVD3" s="386"/>
      <c r="GVE3" s="386"/>
      <c r="GVF3" s="386"/>
      <c r="GVG3" s="386"/>
      <c r="GVH3" s="386"/>
      <c r="GVI3" s="386"/>
      <c r="GVJ3" s="386"/>
      <c r="GVK3" s="386"/>
      <c r="GVL3" s="386"/>
      <c r="GVM3" s="386"/>
      <c r="GVN3" s="386"/>
      <c r="GVO3" s="386"/>
      <c r="GVP3" s="386"/>
      <c r="GVQ3" s="386"/>
      <c r="GVR3" s="386"/>
      <c r="GVS3" s="386"/>
      <c r="GVT3" s="386"/>
      <c r="GVU3" s="386"/>
      <c r="GVV3" s="386"/>
      <c r="GVW3" s="386"/>
      <c r="GVX3" s="386"/>
      <c r="GVY3" s="386"/>
      <c r="GVZ3" s="386"/>
      <c r="GWA3" s="386"/>
      <c r="GWB3" s="386"/>
      <c r="GWC3" s="386"/>
      <c r="GWD3" s="386"/>
      <c r="GWE3" s="386"/>
      <c r="GWF3" s="386"/>
      <c r="GWG3" s="386"/>
      <c r="GWH3" s="386"/>
      <c r="GWI3" s="386"/>
      <c r="GWJ3" s="386"/>
      <c r="GWK3" s="386"/>
      <c r="GWL3" s="386"/>
      <c r="GWM3" s="386"/>
      <c r="GWN3" s="386"/>
      <c r="GWO3" s="386"/>
      <c r="GWP3" s="386"/>
      <c r="GWQ3" s="386"/>
      <c r="GWR3" s="386"/>
      <c r="GWS3" s="386"/>
      <c r="GWT3" s="386"/>
      <c r="GWU3" s="386"/>
      <c r="GWV3" s="386"/>
      <c r="GWW3" s="386"/>
      <c r="GWX3" s="386"/>
      <c r="GWY3" s="386"/>
      <c r="GWZ3" s="386"/>
      <c r="GXA3" s="386"/>
      <c r="GXB3" s="386"/>
      <c r="GXC3" s="386"/>
      <c r="GXD3" s="386"/>
      <c r="GXE3" s="386"/>
      <c r="GXF3" s="386"/>
      <c r="GXG3" s="386"/>
      <c r="GXH3" s="386"/>
      <c r="GXI3" s="386"/>
      <c r="GXJ3" s="386"/>
      <c r="GXK3" s="386"/>
      <c r="GXL3" s="386"/>
      <c r="GXM3" s="386"/>
      <c r="GXN3" s="386"/>
      <c r="GXO3" s="386"/>
      <c r="GXP3" s="386"/>
      <c r="GXQ3" s="386"/>
      <c r="GXR3" s="386"/>
      <c r="GXS3" s="386"/>
      <c r="GXT3" s="386"/>
      <c r="GXU3" s="386"/>
      <c r="GXV3" s="386"/>
      <c r="GXW3" s="386"/>
      <c r="GXX3" s="386"/>
      <c r="GXY3" s="386"/>
      <c r="GXZ3" s="386"/>
      <c r="GYA3" s="386"/>
      <c r="GYB3" s="386"/>
      <c r="GYC3" s="386"/>
      <c r="GYD3" s="386"/>
      <c r="GYE3" s="386"/>
      <c r="GYF3" s="386"/>
      <c r="GYG3" s="386"/>
      <c r="GYH3" s="386"/>
      <c r="GYI3" s="386"/>
      <c r="GYJ3" s="386"/>
      <c r="GYK3" s="386"/>
      <c r="GYL3" s="386"/>
      <c r="GYM3" s="386"/>
      <c r="GYN3" s="386"/>
      <c r="GYO3" s="386"/>
      <c r="GYP3" s="386"/>
      <c r="GYQ3" s="386"/>
      <c r="GYR3" s="386"/>
      <c r="GYS3" s="386"/>
      <c r="GYT3" s="386"/>
      <c r="GYU3" s="386"/>
      <c r="GYV3" s="386"/>
      <c r="GYW3" s="386"/>
      <c r="GYX3" s="386"/>
      <c r="GYY3" s="386"/>
      <c r="GYZ3" s="386"/>
      <c r="GZA3" s="386"/>
      <c r="GZB3" s="386"/>
      <c r="GZC3" s="386"/>
      <c r="GZD3" s="386"/>
      <c r="GZE3" s="386"/>
      <c r="GZF3" s="386"/>
      <c r="GZG3" s="386"/>
      <c r="GZH3" s="386"/>
      <c r="GZI3" s="386"/>
      <c r="GZJ3" s="386"/>
      <c r="GZK3" s="386"/>
      <c r="GZL3" s="386"/>
      <c r="GZM3" s="386"/>
      <c r="GZN3" s="386"/>
      <c r="GZO3" s="386"/>
      <c r="GZP3" s="386"/>
      <c r="GZQ3" s="386"/>
      <c r="GZR3" s="386"/>
      <c r="GZS3" s="386"/>
      <c r="GZT3" s="386"/>
      <c r="GZU3" s="386"/>
      <c r="GZV3" s="386"/>
      <c r="GZW3" s="386"/>
      <c r="GZX3" s="386"/>
      <c r="GZY3" s="386"/>
      <c r="GZZ3" s="386"/>
      <c r="HAA3" s="386"/>
      <c r="HAB3" s="386"/>
      <c r="HAC3" s="386"/>
      <c r="HAD3" s="386"/>
      <c r="HAE3" s="386"/>
      <c r="HAF3" s="386"/>
      <c r="HAG3" s="386"/>
      <c r="HAH3" s="386"/>
      <c r="HAI3" s="386"/>
      <c r="HAJ3" s="386"/>
      <c r="HAK3" s="386"/>
      <c r="HAL3" s="386"/>
      <c r="HAM3" s="386"/>
      <c r="HAN3" s="386"/>
      <c r="HAO3" s="386"/>
      <c r="HAP3" s="386"/>
      <c r="HAQ3" s="386"/>
      <c r="HAR3" s="386"/>
      <c r="HAS3" s="386"/>
      <c r="HAT3" s="386"/>
      <c r="HAU3" s="386"/>
      <c r="HAV3" s="386"/>
      <c r="HAW3" s="386"/>
      <c r="HAX3" s="386"/>
      <c r="HAY3" s="386"/>
      <c r="HAZ3" s="386"/>
      <c r="HBA3" s="386"/>
      <c r="HBB3" s="386"/>
      <c r="HBC3" s="386"/>
      <c r="HBD3" s="386"/>
      <c r="HBE3" s="386"/>
      <c r="HBF3" s="386"/>
      <c r="HBG3" s="386"/>
      <c r="HBH3" s="386"/>
      <c r="HBI3" s="386"/>
      <c r="HBJ3" s="386"/>
      <c r="HBK3" s="386"/>
      <c r="HBL3" s="386"/>
      <c r="HBM3" s="386"/>
      <c r="HBN3" s="386"/>
      <c r="HBO3" s="386"/>
      <c r="HBP3" s="386"/>
      <c r="HBQ3" s="386"/>
      <c r="HBR3" s="386"/>
      <c r="HBS3" s="386"/>
      <c r="HBT3" s="386"/>
      <c r="HBU3" s="386"/>
      <c r="HBV3" s="386"/>
      <c r="HBW3" s="386"/>
      <c r="HBX3" s="386"/>
      <c r="HBY3" s="386"/>
      <c r="HBZ3" s="386"/>
      <c r="HCA3" s="386"/>
      <c r="HCB3" s="386"/>
      <c r="HCC3" s="386"/>
      <c r="HCD3" s="386"/>
      <c r="HCE3" s="386"/>
      <c r="HCF3" s="386"/>
      <c r="HCG3" s="386"/>
      <c r="HCH3" s="386"/>
      <c r="HCI3" s="386"/>
      <c r="HCJ3" s="386"/>
      <c r="HCK3" s="386"/>
      <c r="HCL3" s="386"/>
      <c r="HCM3" s="386"/>
      <c r="HCN3" s="386"/>
      <c r="HCO3" s="386"/>
      <c r="HCP3" s="386"/>
      <c r="HCQ3" s="386"/>
      <c r="HCR3" s="386"/>
      <c r="HCS3" s="386"/>
      <c r="HCT3" s="386"/>
      <c r="HCU3" s="386"/>
      <c r="HCV3" s="386"/>
      <c r="HCW3" s="386"/>
      <c r="HCX3" s="386"/>
      <c r="HCY3" s="386"/>
      <c r="HCZ3" s="386"/>
      <c r="HDA3" s="386"/>
      <c r="HDB3" s="386"/>
      <c r="HDC3" s="386"/>
      <c r="HDD3" s="386"/>
      <c r="HDE3" s="386"/>
      <c r="HDF3" s="386"/>
      <c r="HDG3" s="386"/>
      <c r="HDH3" s="386"/>
      <c r="HDI3" s="386"/>
      <c r="HDJ3" s="386"/>
      <c r="HDK3" s="386"/>
      <c r="HDL3" s="386"/>
      <c r="HDM3" s="386"/>
      <c r="HDN3" s="386"/>
      <c r="HDO3" s="386"/>
      <c r="HDP3" s="386"/>
      <c r="HDQ3" s="386"/>
      <c r="HDR3" s="386"/>
      <c r="HDS3" s="386"/>
      <c r="HDT3" s="386"/>
      <c r="HDU3" s="386"/>
      <c r="HDV3" s="386"/>
      <c r="HDW3" s="386"/>
      <c r="HDX3" s="386"/>
      <c r="HDY3" s="386"/>
      <c r="HDZ3" s="386"/>
      <c r="HEA3" s="386"/>
      <c r="HEB3" s="386"/>
      <c r="HEC3" s="386"/>
      <c r="HED3" s="386"/>
      <c r="HEE3" s="386"/>
      <c r="HEF3" s="386"/>
      <c r="HEG3" s="386"/>
      <c r="HEH3" s="386"/>
      <c r="HEI3" s="386"/>
      <c r="HEJ3" s="386"/>
      <c r="HEK3" s="386"/>
      <c r="HEL3" s="386"/>
      <c r="HEM3" s="386"/>
      <c r="HEN3" s="386"/>
      <c r="HEO3" s="386"/>
      <c r="HEP3" s="386"/>
      <c r="HEQ3" s="386"/>
      <c r="HER3" s="386"/>
      <c r="HES3" s="386"/>
      <c r="HET3" s="386"/>
      <c r="HEU3" s="386"/>
      <c r="HEV3" s="386"/>
      <c r="HEW3" s="386"/>
      <c r="HEX3" s="386"/>
      <c r="HEY3" s="386"/>
      <c r="HEZ3" s="386"/>
      <c r="HFA3" s="386"/>
      <c r="HFB3" s="386"/>
      <c r="HFC3" s="386"/>
      <c r="HFD3" s="386"/>
      <c r="HFE3" s="386"/>
      <c r="HFF3" s="386"/>
      <c r="HFG3" s="386"/>
      <c r="HFH3" s="386"/>
      <c r="HFI3" s="386"/>
      <c r="HFJ3" s="386"/>
      <c r="HFK3" s="386"/>
      <c r="HFL3" s="386"/>
      <c r="HFM3" s="386"/>
      <c r="HFN3" s="386"/>
      <c r="HFO3" s="386"/>
      <c r="HFP3" s="386"/>
      <c r="HFQ3" s="386"/>
      <c r="HFR3" s="386"/>
      <c r="HFS3" s="386"/>
      <c r="HFT3" s="386"/>
      <c r="HFU3" s="386"/>
      <c r="HFV3" s="386"/>
      <c r="HFW3" s="386"/>
      <c r="HFX3" s="386"/>
      <c r="HFY3" s="386"/>
      <c r="HFZ3" s="386"/>
      <c r="HGA3" s="386"/>
      <c r="HGB3" s="386"/>
      <c r="HGC3" s="386"/>
      <c r="HGD3" s="386"/>
      <c r="HGE3" s="386"/>
      <c r="HGF3" s="386"/>
      <c r="HGG3" s="386"/>
      <c r="HGH3" s="386"/>
      <c r="HGI3" s="386"/>
      <c r="HGJ3" s="386"/>
      <c r="HGK3" s="386"/>
      <c r="HGL3" s="386"/>
      <c r="HGM3" s="386"/>
      <c r="HGN3" s="386"/>
      <c r="HGO3" s="386"/>
      <c r="HGP3" s="386"/>
      <c r="HGQ3" s="386"/>
      <c r="HGR3" s="386"/>
      <c r="HGS3" s="386"/>
      <c r="HGT3" s="386"/>
      <c r="HGU3" s="386"/>
      <c r="HGV3" s="386"/>
      <c r="HGW3" s="386"/>
      <c r="HGX3" s="386"/>
      <c r="HGY3" s="386"/>
      <c r="HGZ3" s="386"/>
      <c r="HHA3" s="386"/>
      <c r="HHB3" s="386"/>
      <c r="HHC3" s="386"/>
      <c r="HHD3" s="386"/>
      <c r="HHE3" s="386"/>
      <c r="HHF3" s="386"/>
      <c r="HHG3" s="386"/>
      <c r="HHH3" s="386"/>
      <c r="HHI3" s="386"/>
      <c r="HHJ3" s="386"/>
      <c r="HHK3" s="386"/>
      <c r="HHL3" s="386"/>
      <c r="HHM3" s="386"/>
      <c r="HHN3" s="386"/>
      <c r="HHO3" s="386"/>
      <c r="HHP3" s="386"/>
      <c r="HHQ3" s="386"/>
      <c r="HHR3" s="386"/>
      <c r="HHS3" s="386"/>
      <c r="HHT3" s="386"/>
      <c r="HHU3" s="386"/>
      <c r="HHV3" s="386"/>
      <c r="HHW3" s="386"/>
      <c r="HHX3" s="386"/>
      <c r="HHY3" s="386"/>
      <c r="HHZ3" s="386"/>
      <c r="HIA3" s="386"/>
      <c r="HIB3" s="386"/>
      <c r="HIC3" s="386"/>
      <c r="HID3" s="386"/>
      <c r="HIE3" s="386"/>
      <c r="HIF3" s="386"/>
      <c r="HIG3" s="386"/>
      <c r="HIH3" s="386"/>
      <c r="HII3" s="386"/>
      <c r="HIJ3" s="386"/>
      <c r="HIK3" s="386"/>
      <c r="HIL3" s="386"/>
      <c r="HIM3" s="386"/>
      <c r="HIN3" s="386"/>
      <c r="HIO3" s="386"/>
      <c r="HIP3" s="386"/>
      <c r="HIQ3" s="386"/>
      <c r="HIR3" s="386"/>
      <c r="HIS3" s="386"/>
      <c r="HIT3" s="386"/>
      <c r="HIU3" s="386"/>
      <c r="HIV3" s="386"/>
      <c r="HIW3" s="386"/>
      <c r="HIX3" s="386"/>
      <c r="HIY3" s="386"/>
      <c r="HIZ3" s="386"/>
      <c r="HJA3" s="386"/>
      <c r="HJB3" s="386"/>
      <c r="HJC3" s="386"/>
      <c r="HJD3" s="386"/>
      <c r="HJE3" s="386"/>
      <c r="HJF3" s="386"/>
      <c r="HJG3" s="386"/>
      <c r="HJH3" s="386"/>
      <c r="HJI3" s="386"/>
      <c r="HJJ3" s="386"/>
      <c r="HJK3" s="386"/>
      <c r="HJL3" s="386"/>
      <c r="HJM3" s="386"/>
      <c r="HJN3" s="386"/>
      <c r="HJO3" s="386"/>
      <c r="HJP3" s="386"/>
      <c r="HJQ3" s="386"/>
      <c r="HJR3" s="386"/>
      <c r="HJS3" s="386"/>
      <c r="HJT3" s="386"/>
      <c r="HJU3" s="386"/>
      <c r="HJV3" s="386"/>
      <c r="HJW3" s="386"/>
      <c r="HJX3" s="386"/>
      <c r="HJY3" s="386"/>
      <c r="HJZ3" s="386"/>
      <c r="HKA3" s="386"/>
      <c r="HKB3" s="386"/>
      <c r="HKC3" s="386"/>
      <c r="HKD3" s="386"/>
      <c r="HKE3" s="386"/>
      <c r="HKF3" s="386"/>
      <c r="HKG3" s="386"/>
      <c r="HKH3" s="386"/>
      <c r="HKI3" s="386"/>
      <c r="HKJ3" s="386"/>
      <c r="HKK3" s="386"/>
      <c r="HKL3" s="386"/>
      <c r="HKM3" s="386"/>
      <c r="HKN3" s="386"/>
      <c r="HKO3" s="386"/>
      <c r="HKP3" s="386"/>
      <c r="HKQ3" s="386"/>
      <c r="HKR3" s="386"/>
      <c r="HKS3" s="386"/>
      <c r="HKT3" s="386"/>
      <c r="HKU3" s="386"/>
      <c r="HKV3" s="386"/>
      <c r="HKW3" s="386"/>
      <c r="HKX3" s="386"/>
      <c r="HKY3" s="386"/>
      <c r="HKZ3" s="386"/>
      <c r="HLA3" s="386"/>
      <c r="HLB3" s="386"/>
      <c r="HLC3" s="386"/>
      <c r="HLD3" s="386"/>
      <c r="HLE3" s="386"/>
      <c r="HLF3" s="386"/>
      <c r="HLG3" s="386"/>
      <c r="HLH3" s="386"/>
      <c r="HLI3" s="386"/>
      <c r="HLJ3" s="386"/>
      <c r="HLK3" s="386"/>
      <c r="HLL3" s="386"/>
      <c r="HLM3" s="386"/>
      <c r="HLN3" s="386"/>
      <c r="HLO3" s="386"/>
      <c r="HLP3" s="386"/>
      <c r="HLQ3" s="386"/>
      <c r="HLR3" s="386"/>
      <c r="HLS3" s="386"/>
      <c r="HLT3" s="386"/>
      <c r="HLU3" s="386"/>
      <c r="HLV3" s="386"/>
      <c r="HLW3" s="386"/>
      <c r="HLX3" s="386"/>
      <c r="HLY3" s="386"/>
      <c r="HLZ3" s="386"/>
      <c r="HMA3" s="386"/>
      <c r="HMB3" s="386"/>
      <c r="HMC3" s="386"/>
      <c r="HMD3" s="386"/>
      <c r="HME3" s="386"/>
      <c r="HMF3" s="386"/>
      <c r="HMG3" s="386"/>
      <c r="HMH3" s="386"/>
      <c r="HMI3" s="386"/>
      <c r="HMJ3" s="386"/>
      <c r="HMK3" s="386"/>
      <c r="HML3" s="386"/>
      <c r="HMM3" s="386"/>
      <c r="HMN3" s="386"/>
      <c r="HMO3" s="386"/>
      <c r="HMP3" s="386"/>
      <c r="HMQ3" s="386"/>
      <c r="HMR3" s="386"/>
      <c r="HMS3" s="386"/>
      <c r="HMT3" s="386"/>
      <c r="HMU3" s="386"/>
      <c r="HMV3" s="386"/>
      <c r="HMW3" s="386"/>
      <c r="HMX3" s="386"/>
      <c r="HMY3" s="386"/>
      <c r="HMZ3" s="386"/>
      <c r="HNA3" s="386"/>
      <c r="HNB3" s="386"/>
      <c r="HNC3" s="386"/>
      <c r="HND3" s="386"/>
      <c r="HNE3" s="386"/>
      <c r="HNF3" s="386"/>
      <c r="HNG3" s="386"/>
      <c r="HNH3" s="386"/>
      <c r="HNI3" s="386"/>
      <c r="HNJ3" s="386"/>
      <c r="HNK3" s="386"/>
      <c r="HNL3" s="386"/>
      <c r="HNM3" s="386"/>
      <c r="HNN3" s="386"/>
      <c r="HNO3" s="386"/>
      <c r="HNP3" s="386"/>
      <c r="HNQ3" s="386"/>
      <c r="HNR3" s="386"/>
      <c r="HNS3" s="386"/>
      <c r="HNT3" s="386"/>
      <c r="HNU3" s="386"/>
      <c r="HNV3" s="386"/>
      <c r="HNW3" s="386"/>
      <c r="HNX3" s="386"/>
      <c r="HNY3" s="386"/>
      <c r="HNZ3" s="386"/>
      <c r="HOA3" s="386"/>
      <c r="HOB3" s="386"/>
      <c r="HOC3" s="386"/>
      <c r="HOD3" s="386"/>
      <c r="HOE3" s="386"/>
      <c r="HOF3" s="386"/>
      <c r="HOG3" s="386"/>
      <c r="HOH3" s="386"/>
      <c r="HOI3" s="386"/>
      <c r="HOJ3" s="386"/>
      <c r="HOK3" s="386"/>
      <c r="HOL3" s="386"/>
      <c r="HOM3" s="386"/>
      <c r="HON3" s="386"/>
      <c r="HOO3" s="386"/>
      <c r="HOP3" s="386"/>
      <c r="HOQ3" s="386"/>
      <c r="HOR3" s="386"/>
      <c r="HOS3" s="386"/>
      <c r="HOT3" s="386"/>
      <c r="HOU3" s="386"/>
      <c r="HOV3" s="386"/>
      <c r="HOW3" s="386"/>
      <c r="HOX3" s="386"/>
      <c r="HOY3" s="386"/>
      <c r="HOZ3" s="386"/>
      <c r="HPA3" s="386"/>
      <c r="HPB3" s="386"/>
      <c r="HPC3" s="386"/>
      <c r="HPD3" s="386"/>
      <c r="HPE3" s="386"/>
      <c r="HPF3" s="386"/>
      <c r="HPG3" s="386"/>
      <c r="HPH3" s="386"/>
      <c r="HPI3" s="386"/>
      <c r="HPJ3" s="386"/>
      <c r="HPK3" s="386"/>
      <c r="HPL3" s="386"/>
      <c r="HPM3" s="386"/>
      <c r="HPN3" s="386"/>
      <c r="HPO3" s="386"/>
      <c r="HPP3" s="386"/>
      <c r="HPQ3" s="386"/>
      <c r="HPR3" s="386"/>
      <c r="HPS3" s="386"/>
      <c r="HPT3" s="386"/>
      <c r="HPU3" s="386"/>
      <c r="HPV3" s="386"/>
      <c r="HPW3" s="386"/>
      <c r="HPX3" s="386"/>
      <c r="HPY3" s="386"/>
      <c r="HPZ3" s="386"/>
      <c r="HQA3" s="386"/>
      <c r="HQB3" s="386"/>
      <c r="HQC3" s="386"/>
      <c r="HQD3" s="386"/>
      <c r="HQE3" s="386"/>
      <c r="HQF3" s="386"/>
      <c r="HQG3" s="386"/>
      <c r="HQH3" s="386"/>
      <c r="HQI3" s="386"/>
      <c r="HQJ3" s="386"/>
      <c r="HQK3" s="386"/>
      <c r="HQL3" s="386"/>
      <c r="HQM3" s="386"/>
      <c r="HQN3" s="386"/>
      <c r="HQO3" s="386"/>
      <c r="HQP3" s="386"/>
      <c r="HQQ3" s="386"/>
      <c r="HQR3" s="386"/>
      <c r="HQS3" s="386"/>
      <c r="HQT3" s="386"/>
      <c r="HQU3" s="386"/>
      <c r="HQV3" s="386"/>
      <c r="HQW3" s="386"/>
      <c r="HQX3" s="386"/>
      <c r="HQY3" s="386"/>
      <c r="HQZ3" s="386"/>
      <c r="HRA3" s="386"/>
      <c r="HRB3" s="386"/>
      <c r="HRC3" s="386"/>
      <c r="HRD3" s="386"/>
      <c r="HRE3" s="386"/>
      <c r="HRF3" s="386"/>
      <c r="HRG3" s="386"/>
      <c r="HRH3" s="386"/>
      <c r="HRI3" s="386"/>
      <c r="HRJ3" s="386"/>
      <c r="HRK3" s="386"/>
      <c r="HRL3" s="386"/>
      <c r="HRM3" s="386"/>
      <c r="HRN3" s="386"/>
      <c r="HRO3" s="386"/>
      <c r="HRP3" s="386"/>
      <c r="HRQ3" s="386"/>
      <c r="HRR3" s="386"/>
      <c r="HRS3" s="386"/>
      <c r="HRT3" s="386"/>
      <c r="HRU3" s="386"/>
      <c r="HRV3" s="386"/>
      <c r="HRW3" s="386"/>
      <c r="HRX3" s="386"/>
      <c r="HRY3" s="386"/>
      <c r="HRZ3" s="386"/>
      <c r="HSA3" s="386"/>
      <c r="HSB3" s="386"/>
      <c r="HSC3" s="386"/>
      <c r="HSD3" s="386"/>
      <c r="HSE3" s="386"/>
      <c r="HSF3" s="386"/>
      <c r="HSG3" s="386"/>
      <c r="HSH3" s="386"/>
      <c r="HSI3" s="386"/>
      <c r="HSJ3" s="386"/>
      <c r="HSK3" s="386"/>
      <c r="HSL3" s="386"/>
      <c r="HSM3" s="386"/>
      <c r="HSN3" s="386"/>
      <c r="HSO3" s="386"/>
      <c r="HSP3" s="386"/>
      <c r="HSQ3" s="386"/>
      <c r="HSR3" s="386"/>
      <c r="HSS3" s="386"/>
      <c r="HST3" s="386"/>
      <c r="HSU3" s="386"/>
      <c r="HSV3" s="386"/>
      <c r="HSW3" s="386"/>
      <c r="HSX3" s="386"/>
      <c r="HSY3" s="386"/>
      <c r="HSZ3" s="386"/>
      <c r="HTA3" s="386"/>
      <c r="HTB3" s="386"/>
      <c r="HTC3" s="386"/>
      <c r="HTD3" s="386"/>
      <c r="HTE3" s="386"/>
      <c r="HTF3" s="386"/>
      <c r="HTG3" s="386"/>
      <c r="HTH3" s="386"/>
      <c r="HTI3" s="386"/>
      <c r="HTJ3" s="386"/>
      <c r="HTK3" s="386"/>
      <c r="HTL3" s="386"/>
      <c r="HTM3" s="386"/>
      <c r="HTN3" s="386"/>
      <c r="HTO3" s="386"/>
      <c r="HTP3" s="386"/>
      <c r="HTQ3" s="386"/>
      <c r="HTR3" s="386"/>
      <c r="HTS3" s="386"/>
      <c r="HTT3" s="386"/>
      <c r="HTU3" s="386"/>
      <c r="HTV3" s="386"/>
      <c r="HTW3" s="386"/>
      <c r="HTX3" s="386"/>
      <c r="HTY3" s="386"/>
      <c r="HTZ3" s="386"/>
      <c r="HUA3" s="386"/>
      <c r="HUB3" s="386"/>
      <c r="HUC3" s="386"/>
      <c r="HUD3" s="386"/>
      <c r="HUE3" s="386"/>
      <c r="HUF3" s="386"/>
      <c r="HUG3" s="386"/>
      <c r="HUH3" s="386"/>
      <c r="HUI3" s="386"/>
      <c r="HUJ3" s="386"/>
      <c r="HUK3" s="386"/>
      <c r="HUL3" s="386"/>
      <c r="HUM3" s="386"/>
      <c r="HUN3" s="386"/>
      <c r="HUO3" s="386"/>
      <c r="HUP3" s="386"/>
      <c r="HUQ3" s="386"/>
      <c r="HUR3" s="386"/>
      <c r="HUS3" s="386"/>
      <c r="HUT3" s="386"/>
      <c r="HUU3" s="386"/>
      <c r="HUV3" s="386"/>
      <c r="HUW3" s="386"/>
      <c r="HUX3" s="386"/>
      <c r="HUY3" s="386"/>
      <c r="HUZ3" s="386"/>
      <c r="HVA3" s="386"/>
      <c r="HVB3" s="386"/>
      <c r="HVC3" s="386"/>
      <c r="HVD3" s="386"/>
      <c r="HVE3" s="386"/>
      <c r="HVF3" s="386"/>
      <c r="HVG3" s="386"/>
      <c r="HVH3" s="386"/>
      <c r="HVI3" s="386"/>
      <c r="HVJ3" s="386"/>
      <c r="HVK3" s="386"/>
      <c r="HVL3" s="386"/>
      <c r="HVM3" s="386"/>
      <c r="HVN3" s="386"/>
      <c r="HVO3" s="386"/>
      <c r="HVP3" s="386"/>
      <c r="HVQ3" s="386"/>
      <c r="HVR3" s="386"/>
      <c r="HVS3" s="386"/>
      <c r="HVT3" s="386"/>
      <c r="HVU3" s="386"/>
      <c r="HVV3" s="386"/>
      <c r="HVW3" s="386"/>
      <c r="HVX3" s="386"/>
      <c r="HVY3" s="386"/>
      <c r="HVZ3" s="386"/>
      <c r="HWA3" s="386"/>
      <c r="HWB3" s="386"/>
      <c r="HWC3" s="386"/>
      <c r="HWD3" s="386"/>
      <c r="HWE3" s="386"/>
      <c r="HWF3" s="386"/>
      <c r="HWG3" s="386"/>
      <c r="HWH3" s="386"/>
      <c r="HWI3" s="386"/>
      <c r="HWJ3" s="386"/>
      <c r="HWK3" s="386"/>
      <c r="HWL3" s="386"/>
      <c r="HWM3" s="386"/>
      <c r="HWN3" s="386"/>
      <c r="HWO3" s="386"/>
      <c r="HWP3" s="386"/>
      <c r="HWQ3" s="386"/>
      <c r="HWR3" s="386"/>
      <c r="HWS3" s="386"/>
      <c r="HWT3" s="386"/>
      <c r="HWU3" s="386"/>
      <c r="HWV3" s="386"/>
      <c r="HWW3" s="386"/>
      <c r="HWX3" s="386"/>
      <c r="HWY3" s="386"/>
      <c r="HWZ3" s="386"/>
      <c r="HXA3" s="386"/>
      <c r="HXB3" s="386"/>
      <c r="HXC3" s="386"/>
      <c r="HXD3" s="386"/>
      <c r="HXE3" s="386"/>
      <c r="HXF3" s="386"/>
      <c r="HXG3" s="386"/>
      <c r="HXH3" s="386"/>
      <c r="HXI3" s="386"/>
      <c r="HXJ3" s="386"/>
      <c r="HXK3" s="386"/>
      <c r="HXL3" s="386"/>
      <c r="HXM3" s="386"/>
      <c r="HXN3" s="386"/>
      <c r="HXO3" s="386"/>
      <c r="HXP3" s="386"/>
      <c r="HXQ3" s="386"/>
      <c r="HXR3" s="386"/>
      <c r="HXS3" s="386"/>
      <c r="HXT3" s="386"/>
      <c r="HXU3" s="386"/>
      <c r="HXV3" s="386"/>
      <c r="HXW3" s="386"/>
      <c r="HXX3" s="386"/>
      <c r="HXY3" s="386"/>
      <c r="HXZ3" s="386"/>
      <c r="HYA3" s="386"/>
      <c r="HYB3" s="386"/>
      <c r="HYC3" s="386"/>
      <c r="HYD3" s="386"/>
      <c r="HYE3" s="386"/>
      <c r="HYF3" s="386"/>
      <c r="HYG3" s="386"/>
      <c r="HYH3" s="386"/>
      <c r="HYI3" s="386"/>
      <c r="HYJ3" s="386"/>
      <c r="HYK3" s="386"/>
      <c r="HYL3" s="386"/>
      <c r="HYM3" s="386"/>
      <c r="HYN3" s="386"/>
      <c r="HYO3" s="386"/>
      <c r="HYP3" s="386"/>
      <c r="HYQ3" s="386"/>
      <c r="HYR3" s="386"/>
      <c r="HYS3" s="386"/>
      <c r="HYT3" s="386"/>
      <c r="HYU3" s="386"/>
      <c r="HYV3" s="386"/>
      <c r="HYW3" s="386"/>
      <c r="HYX3" s="386"/>
      <c r="HYY3" s="386"/>
      <c r="HYZ3" s="386"/>
      <c r="HZA3" s="386"/>
      <c r="HZB3" s="386"/>
      <c r="HZC3" s="386"/>
      <c r="HZD3" s="386"/>
      <c r="HZE3" s="386"/>
      <c r="HZF3" s="386"/>
      <c r="HZG3" s="386"/>
      <c r="HZH3" s="386"/>
      <c r="HZI3" s="386"/>
      <c r="HZJ3" s="386"/>
      <c r="HZK3" s="386"/>
      <c r="HZL3" s="386"/>
      <c r="HZM3" s="386"/>
      <c r="HZN3" s="386"/>
      <c r="HZO3" s="386"/>
      <c r="HZP3" s="386"/>
      <c r="HZQ3" s="386"/>
      <c r="HZR3" s="386"/>
      <c r="HZS3" s="386"/>
      <c r="HZT3" s="386"/>
      <c r="HZU3" s="386"/>
      <c r="HZV3" s="386"/>
      <c r="HZW3" s="386"/>
      <c r="HZX3" s="386"/>
      <c r="HZY3" s="386"/>
      <c r="HZZ3" s="386"/>
      <c r="IAA3" s="386"/>
      <c r="IAB3" s="386"/>
      <c r="IAC3" s="386"/>
      <c r="IAD3" s="386"/>
      <c r="IAE3" s="386"/>
      <c r="IAF3" s="386"/>
      <c r="IAG3" s="386"/>
      <c r="IAH3" s="386"/>
      <c r="IAI3" s="386"/>
      <c r="IAJ3" s="386"/>
      <c r="IAK3" s="386"/>
      <c r="IAL3" s="386"/>
      <c r="IAM3" s="386"/>
      <c r="IAN3" s="386"/>
      <c r="IAO3" s="386"/>
      <c r="IAP3" s="386"/>
      <c r="IAQ3" s="386"/>
      <c r="IAR3" s="386"/>
      <c r="IAS3" s="386"/>
      <c r="IAT3" s="386"/>
      <c r="IAU3" s="386"/>
      <c r="IAV3" s="386"/>
      <c r="IAW3" s="386"/>
      <c r="IAX3" s="386"/>
      <c r="IAY3" s="386"/>
      <c r="IAZ3" s="386"/>
      <c r="IBA3" s="386"/>
      <c r="IBB3" s="386"/>
      <c r="IBC3" s="386"/>
      <c r="IBD3" s="386"/>
      <c r="IBE3" s="386"/>
      <c r="IBF3" s="386"/>
      <c r="IBG3" s="386"/>
      <c r="IBH3" s="386"/>
      <c r="IBI3" s="386"/>
      <c r="IBJ3" s="386"/>
      <c r="IBK3" s="386"/>
      <c r="IBL3" s="386"/>
      <c r="IBM3" s="386"/>
      <c r="IBN3" s="386"/>
      <c r="IBO3" s="386"/>
      <c r="IBP3" s="386"/>
      <c r="IBQ3" s="386"/>
      <c r="IBR3" s="386"/>
      <c r="IBS3" s="386"/>
      <c r="IBT3" s="386"/>
      <c r="IBU3" s="386"/>
      <c r="IBV3" s="386"/>
      <c r="IBW3" s="386"/>
      <c r="IBX3" s="386"/>
      <c r="IBY3" s="386"/>
      <c r="IBZ3" s="386"/>
      <c r="ICA3" s="386"/>
      <c r="ICB3" s="386"/>
      <c r="ICC3" s="386"/>
      <c r="ICD3" s="386"/>
      <c r="ICE3" s="386"/>
      <c r="ICF3" s="386"/>
      <c r="ICG3" s="386"/>
      <c r="ICH3" s="386"/>
      <c r="ICI3" s="386"/>
      <c r="ICJ3" s="386"/>
      <c r="ICK3" s="386"/>
      <c r="ICL3" s="386"/>
      <c r="ICM3" s="386"/>
      <c r="ICN3" s="386"/>
      <c r="ICO3" s="386"/>
      <c r="ICP3" s="386"/>
      <c r="ICQ3" s="386"/>
      <c r="ICR3" s="386"/>
      <c r="ICS3" s="386"/>
      <c r="ICT3" s="386"/>
      <c r="ICU3" s="386"/>
      <c r="ICV3" s="386"/>
      <c r="ICW3" s="386"/>
      <c r="ICX3" s="386"/>
      <c r="ICY3" s="386"/>
      <c r="ICZ3" s="386"/>
      <c r="IDA3" s="386"/>
      <c r="IDB3" s="386"/>
      <c r="IDC3" s="386"/>
      <c r="IDD3" s="386"/>
      <c r="IDE3" s="386"/>
      <c r="IDF3" s="386"/>
      <c r="IDG3" s="386"/>
      <c r="IDH3" s="386"/>
      <c r="IDI3" s="386"/>
      <c r="IDJ3" s="386"/>
      <c r="IDK3" s="386"/>
      <c r="IDL3" s="386"/>
      <c r="IDM3" s="386"/>
      <c r="IDN3" s="386"/>
      <c r="IDO3" s="386"/>
      <c r="IDP3" s="386"/>
      <c r="IDQ3" s="386"/>
      <c r="IDR3" s="386"/>
      <c r="IDS3" s="386"/>
      <c r="IDT3" s="386"/>
      <c r="IDU3" s="386"/>
      <c r="IDV3" s="386"/>
      <c r="IDW3" s="386"/>
      <c r="IDX3" s="386"/>
      <c r="IDY3" s="386"/>
      <c r="IDZ3" s="386"/>
      <c r="IEA3" s="386"/>
      <c r="IEB3" s="386"/>
      <c r="IEC3" s="386"/>
      <c r="IED3" s="386"/>
      <c r="IEE3" s="386"/>
      <c r="IEF3" s="386"/>
      <c r="IEG3" s="386"/>
      <c r="IEH3" s="386"/>
      <c r="IEI3" s="386"/>
      <c r="IEJ3" s="386"/>
      <c r="IEK3" s="386"/>
      <c r="IEL3" s="386"/>
      <c r="IEM3" s="386"/>
      <c r="IEN3" s="386"/>
      <c r="IEO3" s="386"/>
      <c r="IEP3" s="386"/>
      <c r="IEQ3" s="386"/>
      <c r="IER3" s="386"/>
      <c r="IES3" s="386"/>
      <c r="IET3" s="386"/>
      <c r="IEU3" s="386"/>
      <c r="IEV3" s="386"/>
      <c r="IEW3" s="386"/>
      <c r="IEX3" s="386"/>
      <c r="IEY3" s="386"/>
      <c r="IEZ3" s="386"/>
      <c r="IFA3" s="386"/>
      <c r="IFB3" s="386"/>
      <c r="IFC3" s="386"/>
      <c r="IFD3" s="386"/>
      <c r="IFE3" s="386"/>
      <c r="IFF3" s="386"/>
      <c r="IFG3" s="386"/>
      <c r="IFH3" s="386"/>
      <c r="IFI3" s="386"/>
      <c r="IFJ3" s="386"/>
      <c r="IFK3" s="386"/>
      <c r="IFL3" s="386"/>
      <c r="IFM3" s="386"/>
      <c r="IFN3" s="386"/>
      <c r="IFO3" s="386"/>
      <c r="IFP3" s="386"/>
      <c r="IFQ3" s="386"/>
      <c r="IFR3" s="386"/>
      <c r="IFS3" s="386"/>
      <c r="IFT3" s="386"/>
      <c r="IFU3" s="386"/>
      <c r="IFV3" s="386"/>
      <c r="IFW3" s="386"/>
      <c r="IFX3" s="386"/>
      <c r="IFY3" s="386"/>
      <c r="IFZ3" s="386"/>
      <c r="IGA3" s="386"/>
      <c r="IGB3" s="386"/>
      <c r="IGC3" s="386"/>
      <c r="IGD3" s="386"/>
      <c r="IGE3" s="386"/>
      <c r="IGF3" s="386"/>
      <c r="IGG3" s="386"/>
      <c r="IGH3" s="386"/>
      <c r="IGI3" s="386"/>
      <c r="IGJ3" s="386"/>
      <c r="IGK3" s="386"/>
      <c r="IGL3" s="386"/>
      <c r="IGM3" s="386"/>
      <c r="IGN3" s="386"/>
      <c r="IGO3" s="386"/>
      <c r="IGP3" s="386"/>
      <c r="IGQ3" s="386"/>
      <c r="IGR3" s="386"/>
      <c r="IGS3" s="386"/>
      <c r="IGT3" s="386"/>
      <c r="IGU3" s="386"/>
      <c r="IGV3" s="386"/>
      <c r="IGW3" s="386"/>
      <c r="IGX3" s="386"/>
      <c r="IGY3" s="386"/>
      <c r="IGZ3" s="386"/>
      <c r="IHA3" s="386"/>
      <c r="IHB3" s="386"/>
      <c r="IHC3" s="386"/>
      <c r="IHD3" s="386"/>
      <c r="IHE3" s="386"/>
      <c r="IHF3" s="386"/>
      <c r="IHG3" s="386"/>
      <c r="IHH3" s="386"/>
      <c r="IHI3" s="386"/>
      <c r="IHJ3" s="386"/>
      <c r="IHK3" s="386"/>
      <c r="IHL3" s="386"/>
      <c r="IHM3" s="386"/>
      <c r="IHN3" s="386"/>
      <c r="IHO3" s="386"/>
      <c r="IHP3" s="386"/>
      <c r="IHQ3" s="386"/>
      <c r="IHR3" s="386"/>
      <c r="IHS3" s="386"/>
      <c r="IHT3" s="386"/>
      <c r="IHU3" s="386"/>
      <c r="IHV3" s="386"/>
      <c r="IHW3" s="386"/>
      <c r="IHX3" s="386"/>
      <c r="IHY3" s="386"/>
      <c r="IHZ3" s="386"/>
      <c r="IIA3" s="386"/>
      <c r="IIB3" s="386"/>
      <c r="IIC3" s="386"/>
      <c r="IID3" s="386"/>
      <c r="IIE3" s="386"/>
      <c r="IIF3" s="386"/>
      <c r="IIG3" s="386"/>
      <c r="IIH3" s="386"/>
      <c r="III3" s="386"/>
      <c r="IIJ3" s="386"/>
      <c r="IIK3" s="386"/>
      <c r="IIL3" s="386"/>
      <c r="IIM3" s="386"/>
      <c r="IIN3" s="386"/>
      <c r="IIO3" s="386"/>
      <c r="IIP3" s="386"/>
      <c r="IIQ3" s="386"/>
      <c r="IIR3" s="386"/>
      <c r="IIS3" s="386"/>
      <c r="IIT3" s="386"/>
      <c r="IIU3" s="386"/>
      <c r="IIV3" s="386"/>
      <c r="IIW3" s="386"/>
      <c r="IIX3" s="386"/>
      <c r="IIY3" s="386"/>
      <c r="IIZ3" s="386"/>
      <c r="IJA3" s="386"/>
      <c r="IJB3" s="386"/>
      <c r="IJC3" s="386"/>
      <c r="IJD3" s="386"/>
      <c r="IJE3" s="386"/>
      <c r="IJF3" s="386"/>
      <c r="IJG3" s="386"/>
      <c r="IJH3" s="386"/>
      <c r="IJI3" s="386"/>
      <c r="IJJ3" s="386"/>
      <c r="IJK3" s="386"/>
      <c r="IJL3" s="386"/>
      <c r="IJM3" s="386"/>
      <c r="IJN3" s="386"/>
      <c r="IJO3" s="386"/>
      <c r="IJP3" s="386"/>
      <c r="IJQ3" s="386"/>
      <c r="IJR3" s="386"/>
      <c r="IJS3" s="386"/>
      <c r="IJT3" s="386"/>
      <c r="IJU3" s="386"/>
      <c r="IJV3" s="386"/>
      <c r="IJW3" s="386"/>
      <c r="IJX3" s="386"/>
      <c r="IJY3" s="386"/>
      <c r="IJZ3" s="386"/>
      <c r="IKA3" s="386"/>
      <c r="IKB3" s="386"/>
      <c r="IKC3" s="386"/>
      <c r="IKD3" s="386"/>
      <c r="IKE3" s="386"/>
      <c r="IKF3" s="386"/>
      <c r="IKG3" s="386"/>
      <c r="IKH3" s="386"/>
      <c r="IKI3" s="386"/>
      <c r="IKJ3" s="386"/>
      <c r="IKK3" s="386"/>
      <c r="IKL3" s="386"/>
      <c r="IKM3" s="386"/>
      <c r="IKN3" s="386"/>
      <c r="IKO3" s="386"/>
      <c r="IKP3" s="386"/>
      <c r="IKQ3" s="386"/>
      <c r="IKR3" s="386"/>
      <c r="IKS3" s="386"/>
      <c r="IKT3" s="386"/>
      <c r="IKU3" s="386"/>
      <c r="IKV3" s="386"/>
      <c r="IKW3" s="386"/>
      <c r="IKX3" s="386"/>
      <c r="IKY3" s="386"/>
      <c r="IKZ3" s="386"/>
      <c r="ILA3" s="386"/>
      <c r="ILB3" s="386"/>
      <c r="ILC3" s="386"/>
      <c r="ILD3" s="386"/>
      <c r="ILE3" s="386"/>
      <c r="ILF3" s="386"/>
      <c r="ILG3" s="386"/>
      <c r="ILH3" s="386"/>
      <c r="ILI3" s="386"/>
      <c r="ILJ3" s="386"/>
      <c r="ILK3" s="386"/>
      <c r="ILL3" s="386"/>
      <c r="ILM3" s="386"/>
      <c r="ILN3" s="386"/>
      <c r="ILO3" s="386"/>
      <c r="ILP3" s="386"/>
      <c r="ILQ3" s="386"/>
      <c r="ILR3" s="386"/>
      <c r="ILS3" s="386"/>
      <c r="ILT3" s="386"/>
      <c r="ILU3" s="386"/>
      <c r="ILV3" s="386"/>
      <c r="ILW3" s="386"/>
      <c r="ILX3" s="386"/>
      <c r="ILY3" s="386"/>
      <c r="ILZ3" s="386"/>
      <c r="IMA3" s="386"/>
      <c r="IMB3" s="386"/>
      <c r="IMC3" s="386"/>
      <c r="IMD3" s="386"/>
      <c r="IME3" s="386"/>
      <c r="IMF3" s="386"/>
      <c r="IMG3" s="386"/>
      <c r="IMH3" s="386"/>
      <c r="IMI3" s="386"/>
      <c r="IMJ3" s="386"/>
      <c r="IMK3" s="386"/>
      <c r="IML3" s="386"/>
      <c r="IMM3" s="386"/>
      <c r="IMN3" s="386"/>
      <c r="IMO3" s="386"/>
      <c r="IMP3" s="386"/>
      <c r="IMQ3" s="386"/>
      <c r="IMR3" s="386"/>
      <c r="IMS3" s="386"/>
      <c r="IMT3" s="386"/>
      <c r="IMU3" s="386"/>
      <c r="IMV3" s="386"/>
      <c r="IMW3" s="386"/>
      <c r="IMX3" s="386"/>
      <c r="IMY3" s="386"/>
      <c r="IMZ3" s="386"/>
      <c r="INA3" s="386"/>
      <c r="INB3" s="386"/>
      <c r="INC3" s="386"/>
      <c r="IND3" s="386"/>
      <c r="INE3" s="386"/>
      <c r="INF3" s="386"/>
      <c r="ING3" s="386"/>
      <c r="INH3" s="386"/>
      <c r="INI3" s="386"/>
      <c r="INJ3" s="386"/>
      <c r="INK3" s="386"/>
      <c r="INL3" s="386"/>
      <c r="INM3" s="386"/>
      <c r="INN3" s="386"/>
      <c r="INO3" s="386"/>
      <c r="INP3" s="386"/>
      <c r="INQ3" s="386"/>
      <c r="INR3" s="386"/>
      <c r="INS3" s="386"/>
      <c r="INT3" s="386"/>
      <c r="INU3" s="386"/>
      <c r="INV3" s="386"/>
      <c r="INW3" s="386"/>
      <c r="INX3" s="386"/>
      <c r="INY3" s="386"/>
      <c r="INZ3" s="386"/>
      <c r="IOA3" s="386"/>
      <c r="IOB3" s="386"/>
      <c r="IOC3" s="386"/>
      <c r="IOD3" s="386"/>
      <c r="IOE3" s="386"/>
      <c r="IOF3" s="386"/>
      <c r="IOG3" s="386"/>
      <c r="IOH3" s="386"/>
      <c r="IOI3" s="386"/>
      <c r="IOJ3" s="386"/>
      <c r="IOK3" s="386"/>
      <c r="IOL3" s="386"/>
      <c r="IOM3" s="386"/>
      <c r="ION3" s="386"/>
      <c r="IOO3" s="386"/>
      <c r="IOP3" s="386"/>
      <c r="IOQ3" s="386"/>
      <c r="IOR3" s="386"/>
      <c r="IOS3" s="386"/>
      <c r="IOT3" s="386"/>
      <c r="IOU3" s="386"/>
      <c r="IOV3" s="386"/>
      <c r="IOW3" s="386"/>
      <c r="IOX3" s="386"/>
      <c r="IOY3" s="386"/>
      <c r="IOZ3" s="386"/>
      <c r="IPA3" s="386"/>
      <c r="IPB3" s="386"/>
      <c r="IPC3" s="386"/>
      <c r="IPD3" s="386"/>
      <c r="IPE3" s="386"/>
      <c r="IPF3" s="386"/>
      <c r="IPG3" s="386"/>
      <c r="IPH3" s="386"/>
      <c r="IPI3" s="386"/>
      <c r="IPJ3" s="386"/>
      <c r="IPK3" s="386"/>
      <c r="IPL3" s="386"/>
      <c r="IPM3" s="386"/>
      <c r="IPN3" s="386"/>
      <c r="IPO3" s="386"/>
      <c r="IPP3" s="386"/>
      <c r="IPQ3" s="386"/>
      <c r="IPR3" s="386"/>
      <c r="IPS3" s="386"/>
      <c r="IPT3" s="386"/>
      <c r="IPU3" s="386"/>
      <c r="IPV3" s="386"/>
      <c r="IPW3" s="386"/>
      <c r="IPX3" s="386"/>
      <c r="IPY3" s="386"/>
      <c r="IPZ3" s="386"/>
      <c r="IQA3" s="386"/>
      <c r="IQB3" s="386"/>
      <c r="IQC3" s="386"/>
      <c r="IQD3" s="386"/>
      <c r="IQE3" s="386"/>
      <c r="IQF3" s="386"/>
      <c r="IQG3" s="386"/>
      <c r="IQH3" s="386"/>
      <c r="IQI3" s="386"/>
      <c r="IQJ3" s="386"/>
      <c r="IQK3" s="386"/>
      <c r="IQL3" s="386"/>
      <c r="IQM3" s="386"/>
      <c r="IQN3" s="386"/>
      <c r="IQO3" s="386"/>
      <c r="IQP3" s="386"/>
      <c r="IQQ3" s="386"/>
      <c r="IQR3" s="386"/>
      <c r="IQS3" s="386"/>
      <c r="IQT3" s="386"/>
      <c r="IQU3" s="386"/>
      <c r="IQV3" s="386"/>
      <c r="IQW3" s="386"/>
      <c r="IQX3" s="386"/>
      <c r="IQY3" s="386"/>
      <c r="IQZ3" s="386"/>
      <c r="IRA3" s="386"/>
      <c r="IRB3" s="386"/>
      <c r="IRC3" s="386"/>
      <c r="IRD3" s="386"/>
      <c r="IRE3" s="386"/>
      <c r="IRF3" s="386"/>
      <c r="IRG3" s="386"/>
      <c r="IRH3" s="386"/>
      <c r="IRI3" s="386"/>
      <c r="IRJ3" s="386"/>
      <c r="IRK3" s="386"/>
      <c r="IRL3" s="386"/>
      <c r="IRM3" s="386"/>
      <c r="IRN3" s="386"/>
      <c r="IRO3" s="386"/>
      <c r="IRP3" s="386"/>
      <c r="IRQ3" s="386"/>
      <c r="IRR3" s="386"/>
      <c r="IRS3" s="386"/>
      <c r="IRT3" s="386"/>
      <c r="IRU3" s="386"/>
      <c r="IRV3" s="386"/>
      <c r="IRW3" s="386"/>
      <c r="IRX3" s="386"/>
      <c r="IRY3" s="386"/>
      <c r="IRZ3" s="386"/>
      <c r="ISA3" s="386"/>
      <c r="ISB3" s="386"/>
      <c r="ISC3" s="386"/>
      <c r="ISD3" s="386"/>
      <c r="ISE3" s="386"/>
      <c r="ISF3" s="386"/>
      <c r="ISG3" s="386"/>
      <c r="ISH3" s="386"/>
      <c r="ISI3" s="386"/>
      <c r="ISJ3" s="386"/>
      <c r="ISK3" s="386"/>
      <c r="ISL3" s="386"/>
      <c r="ISM3" s="386"/>
      <c r="ISN3" s="386"/>
      <c r="ISO3" s="386"/>
      <c r="ISP3" s="386"/>
      <c r="ISQ3" s="386"/>
      <c r="ISR3" s="386"/>
      <c r="ISS3" s="386"/>
      <c r="IST3" s="386"/>
      <c r="ISU3" s="386"/>
      <c r="ISV3" s="386"/>
      <c r="ISW3" s="386"/>
      <c r="ISX3" s="386"/>
      <c r="ISY3" s="386"/>
      <c r="ISZ3" s="386"/>
      <c r="ITA3" s="386"/>
      <c r="ITB3" s="386"/>
      <c r="ITC3" s="386"/>
      <c r="ITD3" s="386"/>
      <c r="ITE3" s="386"/>
      <c r="ITF3" s="386"/>
      <c r="ITG3" s="386"/>
      <c r="ITH3" s="386"/>
      <c r="ITI3" s="386"/>
      <c r="ITJ3" s="386"/>
      <c r="ITK3" s="386"/>
      <c r="ITL3" s="386"/>
      <c r="ITM3" s="386"/>
      <c r="ITN3" s="386"/>
      <c r="ITO3" s="386"/>
      <c r="ITP3" s="386"/>
      <c r="ITQ3" s="386"/>
      <c r="ITR3" s="386"/>
      <c r="ITS3" s="386"/>
      <c r="ITT3" s="386"/>
      <c r="ITU3" s="386"/>
      <c r="ITV3" s="386"/>
      <c r="ITW3" s="386"/>
      <c r="ITX3" s="386"/>
      <c r="ITY3" s="386"/>
      <c r="ITZ3" s="386"/>
      <c r="IUA3" s="386"/>
      <c r="IUB3" s="386"/>
      <c r="IUC3" s="386"/>
      <c r="IUD3" s="386"/>
      <c r="IUE3" s="386"/>
      <c r="IUF3" s="386"/>
      <c r="IUG3" s="386"/>
      <c r="IUH3" s="386"/>
      <c r="IUI3" s="386"/>
      <c r="IUJ3" s="386"/>
      <c r="IUK3" s="386"/>
      <c r="IUL3" s="386"/>
      <c r="IUM3" s="386"/>
      <c r="IUN3" s="386"/>
      <c r="IUO3" s="386"/>
      <c r="IUP3" s="386"/>
      <c r="IUQ3" s="386"/>
      <c r="IUR3" s="386"/>
      <c r="IUS3" s="386"/>
      <c r="IUT3" s="386"/>
      <c r="IUU3" s="386"/>
      <c r="IUV3" s="386"/>
      <c r="IUW3" s="386"/>
      <c r="IUX3" s="386"/>
      <c r="IUY3" s="386"/>
      <c r="IUZ3" s="386"/>
      <c r="IVA3" s="386"/>
      <c r="IVB3" s="386"/>
      <c r="IVC3" s="386"/>
      <c r="IVD3" s="386"/>
      <c r="IVE3" s="386"/>
      <c r="IVF3" s="386"/>
      <c r="IVG3" s="386"/>
      <c r="IVH3" s="386"/>
      <c r="IVI3" s="386"/>
      <c r="IVJ3" s="386"/>
      <c r="IVK3" s="386"/>
      <c r="IVL3" s="386"/>
      <c r="IVM3" s="386"/>
      <c r="IVN3" s="386"/>
      <c r="IVO3" s="386"/>
      <c r="IVP3" s="386"/>
      <c r="IVQ3" s="386"/>
      <c r="IVR3" s="386"/>
      <c r="IVS3" s="386"/>
      <c r="IVT3" s="386"/>
      <c r="IVU3" s="386"/>
      <c r="IVV3" s="386"/>
      <c r="IVW3" s="386"/>
      <c r="IVX3" s="386"/>
      <c r="IVY3" s="386"/>
      <c r="IVZ3" s="386"/>
      <c r="IWA3" s="386"/>
      <c r="IWB3" s="386"/>
      <c r="IWC3" s="386"/>
      <c r="IWD3" s="386"/>
      <c r="IWE3" s="386"/>
      <c r="IWF3" s="386"/>
      <c r="IWG3" s="386"/>
      <c r="IWH3" s="386"/>
      <c r="IWI3" s="386"/>
      <c r="IWJ3" s="386"/>
      <c r="IWK3" s="386"/>
      <c r="IWL3" s="386"/>
      <c r="IWM3" s="386"/>
      <c r="IWN3" s="386"/>
      <c r="IWO3" s="386"/>
      <c r="IWP3" s="386"/>
      <c r="IWQ3" s="386"/>
      <c r="IWR3" s="386"/>
      <c r="IWS3" s="386"/>
      <c r="IWT3" s="386"/>
      <c r="IWU3" s="386"/>
      <c r="IWV3" s="386"/>
      <c r="IWW3" s="386"/>
      <c r="IWX3" s="386"/>
      <c r="IWY3" s="386"/>
      <c r="IWZ3" s="386"/>
      <c r="IXA3" s="386"/>
      <c r="IXB3" s="386"/>
      <c r="IXC3" s="386"/>
      <c r="IXD3" s="386"/>
      <c r="IXE3" s="386"/>
      <c r="IXF3" s="386"/>
      <c r="IXG3" s="386"/>
      <c r="IXH3" s="386"/>
      <c r="IXI3" s="386"/>
      <c r="IXJ3" s="386"/>
      <c r="IXK3" s="386"/>
      <c r="IXL3" s="386"/>
      <c r="IXM3" s="386"/>
      <c r="IXN3" s="386"/>
      <c r="IXO3" s="386"/>
      <c r="IXP3" s="386"/>
      <c r="IXQ3" s="386"/>
      <c r="IXR3" s="386"/>
      <c r="IXS3" s="386"/>
      <c r="IXT3" s="386"/>
      <c r="IXU3" s="386"/>
      <c r="IXV3" s="386"/>
      <c r="IXW3" s="386"/>
      <c r="IXX3" s="386"/>
      <c r="IXY3" s="386"/>
      <c r="IXZ3" s="386"/>
      <c r="IYA3" s="386"/>
      <c r="IYB3" s="386"/>
      <c r="IYC3" s="386"/>
      <c r="IYD3" s="386"/>
      <c r="IYE3" s="386"/>
      <c r="IYF3" s="386"/>
      <c r="IYG3" s="386"/>
      <c r="IYH3" s="386"/>
      <c r="IYI3" s="386"/>
      <c r="IYJ3" s="386"/>
      <c r="IYK3" s="386"/>
      <c r="IYL3" s="386"/>
      <c r="IYM3" s="386"/>
      <c r="IYN3" s="386"/>
      <c r="IYO3" s="386"/>
      <c r="IYP3" s="386"/>
      <c r="IYQ3" s="386"/>
      <c r="IYR3" s="386"/>
      <c r="IYS3" s="386"/>
      <c r="IYT3" s="386"/>
      <c r="IYU3" s="386"/>
      <c r="IYV3" s="386"/>
      <c r="IYW3" s="386"/>
      <c r="IYX3" s="386"/>
      <c r="IYY3" s="386"/>
      <c r="IYZ3" s="386"/>
      <c r="IZA3" s="386"/>
      <c r="IZB3" s="386"/>
      <c r="IZC3" s="386"/>
      <c r="IZD3" s="386"/>
      <c r="IZE3" s="386"/>
      <c r="IZF3" s="386"/>
      <c r="IZG3" s="386"/>
      <c r="IZH3" s="386"/>
      <c r="IZI3" s="386"/>
      <c r="IZJ3" s="386"/>
      <c r="IZK3" s="386"/>
      <c r="IZL3" s="386"/>
      <c r="IZM3" s="386"/>
      <c r="IZN3" s="386"/>
      <c r="IZO3" s="386"/>
      <c r="IZP3" s="386"/>
      <c r="IZQ3" s="386"/>
      <c r="IZR3" s="386"/>
      <c r="IZS3" s="386"/>
      <c r="IZT3" s="386"/>
      <c r="IZU3" s="386"/>
      <c r="IZV3" s="386"/>
      <c r="IZW3" s="386"/>
      <c r="IZX3" s="386"/>
      <c r="IZY3" s="386"/>
      <c r="IZZ3" s="386"/>
      <c r="JAA3" s="386"/>
      <c r="JAB3" s="386"/>
      <c r="JAC3" s="386"/>
      <c r="JAD3" s="386"/>
      <c r="JAE3" s="386"/>
      <c r="JAF3" s="386"/>
      <c r="JAG3" s="386"/>
      <c r="JAH3" s="386"/>
      <c r="JAI3" s="386"/>
      <c r="JAJ3" s="386"/>
      <c r="JAK3" s="386"/>
      <c r="JAL3" s="386"/>
      <c r="JAM3" s="386"/>
      <c r="JAN3" s="386"/>
      <c r="JAO3" s="386"/>
      <c r="JAP3" s="386"/>
      <c r="JAQ3" s="386"/>
      <c r="JAR3" s="386"/>
      <c r="JAS3" s="386"/>
      <c r="JAT3" s="386"/>
      <c r="JAU3" s="386"/>
      <c r="JAV3" s="386"/>
      <c r="JAW3" s="386"/>
      <c r="JAX3" s="386"/>
      <c r="JAY3" s="386"/>
      <c r="JAZ3" s="386"/>
      <c r="JBA3" s="386"/>
      <c r="JBB3" s="386"/>
      <c r="JBC3" s="386"/>
      <c r="JBD3" s="386"/>
      <c r="JBE3" s="386"/>
      <c r="JBF3" s="386"/>
      <c r="JBG3" s="386"/>
      <c r="JBH3" s="386"/>
      <c r="JBI3" s="386"/>
      <c r="JBJ3" s="386"/>
      <c r="JBK3" s="386"/>
      <c r="JBL3" s="386"/>
      <c r="JBM3" s="386"/>
      <c r="JBN3" s="386"/>
      <c r="JBO3" s="386"/>
      <c r="JBP3" s="386"/>
      <c r="JBQ3" s="386"/>
      <c r="JBR3" s="386"/>
      <c r="JBS3" s="386"/>
      <c r="JBT3" s="386"/>
      <c r="JBU3" s="386"/>
      <c r="JBV3" s="386"/>
      <c r="JBW3" s="386"/>
      <c r="JBX3" s="386"/>
      <c r="JBY3" s="386"/>
      <c r="JBZ3" s="386"/>
      <c r="JCA3" s="386"/>
      <c r="JCB3" s="386"/>
      <c r="JCC3" s="386"/>
      <c r="JCD3" s="386"/>
      <c r="JCE3" s="386"/>
      <c r="JCF3" s="386"/>
      <c r="JCG3" s="386"/>
      <c r="JCH3" s="386"/>
      <c r="JCI3" s="386"/>
      <c r="JCJ3" s="386"/>
      <c r="JCK3" s="386"/>
      <c r="JCL3" s="386"/>
      <c r="JCM3" s="386"/>
      <c r="JCN3" s="386"/>
      <c r="JCO3" s="386"/>
      <c r="JCP3" s="386"/>
      <c r="JCQ3" s="386"/>
      <c r="JCR3" s="386"/>
      <c r="JCS3" s="386"/>
      <c r="JCT3" s="386"/>
      <c r="JCU3" s="386"/>
      <c r="JCV3" s="386"/>
      <c r="JCW3" s="386"/>
      <c r="JCX3" s="386"/>
      <c r="JCY3" s="386"/>
      <c r="JCZ3" s="386"/>
      <c r="JDA3" s="386"/>
      <c r="JDB3" s="386"/>
      <c r="JDC3" s="386"/>
      <c r="JDD3" s="386"/>
      <c r="JDE3" s="386"/>
      <c r="JDF3" s="386"/>
      <c r="JDG3" s="386"/>
      <c r="JDH3" s="386"/>
      <c r="JDI3" s="386"/>
      <c r="JDJ3" s="386"/>
      <c r="JDK3" s="386"/>
      <c r="JDL3" s="386"/>
      <c r="JDM3" s="386"/>
      <c r="JDN3" s="386"/>
      <c r="JDO3" s="386"/>
      <c r="JDP3" s="386"/>
      <c r="JDQ3" s="386"/>
      <c r="JDR3" s="386"/>
      <c r="JDS3" s="386"/>
      <c r="JDT3" s="386"/>
      <c r="JDU3" s="386"/>
      <c r="JDV3" s="386"/>
      <c r="JDW3" s="386"/>
      <c r="JDX3" s="386"/>
      <c r="JDY3" s="386"/>
      <c r="JDZ3" s="386"/>
      <c r="JEA3" s="386"/>
      <c r="JEB3" s="386"/>
      <c r="JEC3" s="386"/>
      <c r="JED3" s="386"/>
      <c r="JEE3" s="386"/>
      <c r="JEF3" s="386"/>
      <c r="JEG3" s="386"/>
      <c r="JEH3" s="386"/>
      <c r="JEI3" s="386"/>
      <c r="JEJ3" s="386"/>
      <c r="JEK3" s="386"/>
      <c r="JEL3" s="386"/>
      <c r="JEM3" s="386"/>
      <c r="JEN3" s="386"/>
      <c r="JEO3" s="386"/>
      <c r="JEP3" s="386"/>
      <c r="JEQ3" s="386"/>
      <c r="JER3" s="386"/>
      <c r="JES3" s="386"/>
      <c r="JET3" s="386"/>
      <c r="JEU3" s="386"/>
      <c r="JEV3" s="386"/>
      <c r="JEW3" s="386"/>
      <c r="JEX3" s="386"/>
      <c r="JEY3" s="386"/>
      <c r="JEZ3" s="386"/>
      <c r="JFA3" s="386"/>
      <c r="JFB3" s="386"/>
      <c r="JFC3" s="386"/>
      <c r="JFD3" s="386"/>
      <c r="JFE3" s="386"/>
      <c r="JFF3" s="386"/>
      <c r="JFG3" s="386"/>
      <c r="JFH3" s="386"/>
      <c r="JFI3" s="386"/>
      <c r="JFJ3" s="386"/>
      <c r="JFK3" s="386"/>
      <c r="JFL3" s="386"/>
      <c r="JFM3" s="386"/>
      <c r="JFN3" s="386"/>
      <c r="JFO3" s="386"/>
      <c r="JFP3" s="386"/>
      <c r="JFQ3" s="386"/>
      <c r="JFR3" s="386"/>
      <c r="JFS3" s="386"/>
      <c r="JFT3" s="386"/>
      <c r="JFU3" s="386"/>
      <c r="JFV3" s="386"/>
      <c r="JFW3" s="386"/>
      <c r="JFX3" s="386"/>
      <c r="JFY3" s="386"/>
      <c r="JFZ3" s="386"/>
      <c r="JGA3" s="386"/>
      <c r="JGB3" s="386"/>
      <c r="JGC3" s="386"/>
      <c r="JGD3" s="386"/>
      <c r="JGE3" s="386"/>
      <c r="JGF3" s="386"/>
      <c r="JGG3" s="386"/>
      <c r="JGH3" s="386"/>
      <c r="JGI3" s="386"/>
      <c r="JGJ3" s="386"/>
      <c r="JGK3" s="386"/>
      <c r="JGL3" s="386"/>
      <c r="JGM3" s="386"/>
      <c r="JGN3" s="386"/>
      <c r="JGO3" s="386"/>
      <c r="JGP3" s="386"/>
      <c r="JGQ3" s="386"/>
      <c r="JGR3" s="386"/>
      <c r="JGS3" s="386"/>
      <c r="JGT3" s="386"/>
      <c r="JGU3" s="386"/>
      <c r="JGV3" s="386"/>
      <c r="JGW3" s="386"/>
      <c r="JGX3" s="386"/>
      <c r="JGY3" s="386"/>
      <c r="JGZ3" s="386"/>
      <c r="JHA3" s="386"/>
      <c r="JHB3" s="386"/>
      <c r="JHC3" s="386"/>
      <c r="JHD3" s="386"/>
      <c r="JHE3" s="386"/>
      <c r="JHF3" s="386"/>
      <c r="JHG3" s="386"/>
      <c r="JHH3" s="386"/>
      <c r="JHI3" s="386"/>
      <c r="JHJ3" s="386"/>
      <c r="JHK3" s="386"/>
      <c r="JHL3" s="386"/>
      <c r="JHM3" s="386"/>
      <c r="JHN3" s="386"/>
      <c r="JHO3" s="386"/>
      <c r="JHP3" s="386"/>
      <c r="JHQ3" s="386"/>
      <c r="JHR3" s="386"/>
      <c r="JHS3" s="386"/>
      <c r="JHT3" s="386"/>
      <c r="JHU3" s="386"/>
      <c r="JHV3" s="386"/>
      <c r="JHW3" s="386"/>
      <c r="JHX3" s="386"/>
      <c r="JHY3" s="386"/>
      <c r="JHZ3" s="386"/>
      <c r="JIA3" s="386"/>
      <c r="JIB3" s="386"/>
      <c r="JIC3" s="386"/>
      <c r="JID3" s="386"/>
      <c r="JIE3" s="386"/>
      <c r="JIF3" s="386"/>
      <c r="JIG3" s="386"/>
      <c r="JIH3" s="386"/>
      <c r="JII3" s="386"/>
      <c r="JIJ3" s="386"/>
      <c r="JIK3" s="386"/>
      <c r="JIL3" s="386"/>
      <c r="JIM3" s="386"/>
      <c r="JIN3" s="386"/>
      <c r="JIO3" s="386"/>
      <c r="JIP3" s="386"/>
      <c r="JIQ3" s="386"/>
      <c r="JIR3" s="386"/>
      <c r="JIS3" s="386"/>
      <c r="JIT3" s="386"/>
      <c r="JIU3" s="386"/>
      <c r="JIV3" s="386"/>
      <c r="JIW3" s="386"/>
      <c r="JIX3" s="386"/>
      <c r="JIY3" s="386"/>
      <c r="JIZ3" s="386"/>
      <c r="JJA3" s="386"/>
      <c r="JJB3" s="386"/>
      <c r="JJC3" s="386"/>
      <c r="JJD3" s="386"/>
      <c r="JJE3" s="386"/>
      <c r="JJF3" s="386"/>
      <c r="JJG3" s="386"/>
      <c r="JJH3" s="386"/>
      <c r="JJI3" s="386"/>
      <c r="JJJ3" s="386"/>
      <c r="JJK3" s="386"/>
      <c r="JJL3" s="386"/>
      <c r="JJM3" s="386"/>
      <c r="JJN3" s="386"/>
      <c r="JJO3" s="386"/>
      <c r="JJP3" s="386"/>
      <c r="JJQ3" s="386"/>
      <c r="JJR3" s="386"/>
      <c r="JJS3" s="386"/>
      <c r="JJT3" s="386"/>
      <c r="JJU3" s="386"/>
      <c r="JJV3" s="386"/>
      <c r="JJW3" s="386"/>
      <c r="JJX3" s="386"/>
      <c r="JJY3" s="386"/>
      <c r="JJZ3" s="386"/>
      <c r="JKA3" s="386"/>
      <c r="JKB3" s="386"/>
      <c r="JKC3" s="386"/>
      <c r="JKD3" s="386"/>
      <c r="JKE3" s="386"/>
      <c r="JKF3" s="386"/>
      <c r="JKG3" s="386"/>
      <c r="JKH3" s="386"/>
      <c r="JKI3" s="386"/>
      <c r="JKJ3" s="386"/>
      <c r="JKK3" s="386"/>
      <c r="JKL3" s="386"/>
      <c r="JKM3" s="386"/>
      <c r="JKN3" s="386"/>
      <c r="JKO3" s="386"/>
      <c r="JKP3" s="386"/>
      <c r="JKQ3" s="386"/>
      <c r="JKR3" s="386"/>
      <c r="JKS3" s="386"/>
      <c r="JKT3" s="386"/>
      <c r="JKU3" s="386"/>
      <c r="JKV3" s="386"/>
      <c r="JKW3" s="386"/>
      <c r="JKX3" s="386"/>
      <c r="JKY3" s="386"/>
      <c r="JKZ3" s="386"/>
      <c r="JLA3" s="386"/>
      <c r="JLB3" s="386"/>
      <c r="JLC3" s="386"/>
      <c r="JLD3" s="386"/>
      <c r="JLE3" s="386"/>
      <c r="JLF3" s="386"/>
      <c r="JLG3" s="386"/>
      <c r="JLH3" s="386"/>
      <c r="JLI3" s="386"/>
      <c r="JLJ3" s="386"/>
      <c r="JLK3" s="386"/>
      <c r="JLL3" s="386"/>
      <c r="JLM3" s="386"/>
      <c r="JLN3" s="386"/>
      <c r="JLO3" s="386"/>
      <c r="JLP3" s="386"/>
      <c r="JLQ3" s="386"/>
      <c r="JLR3" s="386"/>
      <c r="JLS3" s="386"/>
      <c r="JLT3" s="386"/>
      <c r="JLU3" s="386"/>
      <c r="JLV3" s="386"/>
      <c r="JLW3" s="386"/>
      <c r="JLX3" s="386"/>
      <c r="JLY3" s="386"/>
      <c r="JLZ3" s="386"/>
      <c r="JMA3" s="386"/>
      <c r="JMB3" s="386"/>
      <c r="JMC3" s="386"/>
      <c r="JMD3" s="386"/>
      <c r="JME3" s="386"/>
      <c r="JMF3" s="386"/>
      <c r="JMG3" s="386"/>
      <c r="JMH3" s="386"/>
      <c r="JMI3" s="386"/>
      <c r="JMJ3" s="386"/>
      <c r="JMK3" s="386"/>
      <c r="JML3" s="386"/>
      <c r="JMM3" s="386"/>
      <c r="JMN3" s="386"/>
      <c r="JMO3" s="386"/>
      <c r="JMP3" s="386"/>
      <c r="JMQ3" s="386"/>
      <c r="JMR3" s="386"/>
      <c r="JMS3" s="386"/>
      <c r="JMT3" s="386"/>
      <c r="JMU3" s="386"/>
      <c r="JMV3" s="386"/>
      <c r="JMW3" s="386"/>
      <c r="JMX3" s="386"/>
      <c r="JMY3" s="386"/>
      <c r="JMZ3" s="386"/>
      <c r="JNA3" s="386"/>
      <c r="JNB3" s="386"/>
      <c r="JNC3" s="386"/>
      <c r="JND3" s="386"/>
      <c r="JNE3" s="386"/>
      <c r="JNF3" s="386"/>
      <c r="JNG3" s="386"/>
      <c r="JNH3" s="386"/>
      <c r="JNI3" s="386"/>
      <c r="JNJ3" s="386"/>
      <c r="JNK3" s="386"/>
      <c r="JNL3" s="386"/>
      <c r="JNM3" s="386"/>
      <c r="JNN3" s="386"/>
      <c r="JNO3" s="386"/>
      <c r="JNP3" s="386"/>
      <c r="JNQ3" s="386"/>
      <c r="JNR3" s="386"/>
      <c r="JNS3" s="386"/>
      <c r="JNT3" s="386"/>
      <c r="JNU3" s="386"/>
      <c r="JNV3" s="386"/>
      <c r="JNW3" s="386"/>
      <c r="JNX3" s="386"/>
      <c r="JNY3" s="386"/>
      <c r="JNZ3" s="386"/>
      <c r="JOA3" s="386"/>
      <c r="JOB3" s="386"/>
      <c r="JOC3" s="386"/>
      <c r="JOD3" s="386"/>
      <c r="JOE3" s="386"/>
      <c r="JOF3" s="386"/>
      <c r="JOG3" s="386"/>
      <c r="JOH3" s="386"/>
      <c r="JOI3" s="386"/>
      <c r="JOJ3" s="386"/>
      <c r="JOK3" s="386"/>
      <c r="JOL3" s="386"/>
      <c r="JOM3" s="386"/>
      <c r="JON3" s="386"/>
      <c r="JOO3" s="386"/>
      <c r="JOP3" s="386"/>
      <c r="JOQ3" s="386"/>
      <c r="JOR3" s="386"/>
      <c r="JOS3" s="386"/>
      <c r="JOT3" s="386"/>
      <c r="JOU3" s="386"/>
      <c r="JOV3" s="386"/>
      <c r="JOW3" s="386"/>
      <c r="JOX3" s="386"/>
      <c r="JOY3" s="386"/>
      <c r="JOZ3" s="386"/>
      <c r="JPA3" s="386"/>
      <c r="JPB3" s="386"/>
      <c r="JPC3" s="386"/>
      <c r="JPD3" s="386"/>
      <c r="JPE3" s="386"/>
      <c r="JPF3" s="386"/>
      <c r="JPG3" s="386"/>
      <c r="JPH3" s="386"/>
      <c r="JPI3" s="386"/>
      <c r="JPJ3" s="386"/>
      <c r="JPK3" s="386"/>
      <c r="JPL3" s="386"/>
      <c r="JPM3" s="386"/>
      <c r="JPN3" s="386"/>
      <c r="JPO3" s="386"/>
      <c r="JPP3" s="386"/>
      <c r="JPQ3" s="386"/>
      <c r="JPR3" s="386"/>
      <c r="JPS3" s="386"/>
      <c r="JPT3" s="386"/>
      <c r="JPU3" s="386"/>
      <c r="JPV3" s="386"/>
      <c r="JPW3" s="386"/>
      <c r="JPX3" s="386"/>
      <c r="JPY3" s="386"/>
      <c r="JPZ3" s="386"/>
      <c r="JQA3" s="386"/>
      <c r="JQB3" s="386"/>
      <c r="JQC3" s="386"/>
      <c r="JQD3" s="386"/>
      <c r="JQE3" s="386"/>
      <c r="JQF3" s="386"/>
      <c r="JQG3" s="386"/>
      <c r="JQH3" s="386"/>
      <c r="JQI3" s="386"/>
      <c r="JQJ3" s="386"/>
      <c r="JQK3" s="386"/>
      <c r="JQL3" s="386"/>
      <c r="JQM3" s="386"/>
      <c r="JQN3" s="386"/>
      <c r="JQO3" s="386"/>
      <c r="JQP3" s="386"/>
      <c r="JQQ3" s="386"/>
      <c r="JQR3" s="386"/>
      <c r="JQS3" s="386"/>
      <c r="JQT3" s="386"/>
      <c r="JQU3" s="386"/>
      <c r="JQV3" s="386"/>
      <c r="JQW3" s="386"/>
      <c r="JQX3" s="386"/>
      <c r="JQY3" s="386"/>
      <c r="JQZ3" s="386"/>
      <c r="JRA3" s="386"/>
      <c r="JRB3" s="386"/>
      <c r="JRC3" s="386"/>
      <c r="JRD3" s="386"/>
      <c r="JRE3" s="386"/>
      <c r="JRF3" s="386"/>
      <c r="JRG3" s="386"/>
      <c r="JRH3" s="386"/>
      <c r="JRI3" s="386"/>
      <c r="JRJ3" s="386"/>
      <c r="JRK3" s="386"/>
      <c r="JRL3" s="386"/>
      <c r="JRM3" s="386"/>
      <c r="JRN3" s="386"/>
      <c r="JRO3" s="386"/>
      <c r="JRP3" s="386"/>
      <c r="JRQ3" s="386"/>
      <c r="JRR3" s="386"/>
      <c r="JRS3" s="386"/>
      <c r="JRT3" s="386"/>
      <c r="JRU3" s="386"/>
      <c r="JRV3" s="386"/>
      <c r="JRW3" s="386"/>
      <c r="JRX3" s="386"/>
      <c r="JRY3" s="386"/>
      <c r="JRZ3" s="386"/>
      <c r="JSA3" s="386"/>
      <c r="JSB3" s="386"/>
      <c r="JSC3" s="386"/>
      <c r="JSD3" s="386"/>
      <c r="JSE3" s="386"/>
      <c r="JSF3" s="386"/>
      <c r="JSG3" s="386"/>
      <c r="JSH3" s="386"/>
      <c r="JSI3" s="386"/>
      <c r="JSJ3" s="386"/>
      <c r="JSK3" s="386"/>
      <c r="JSL3" s="386"/>
      <c r="JSM3" s="386"/>
      <c r="JSN3" s="386"/>
      <c r="JSO3" s="386"/>
      <c r="JSP3" s="386"/>
      <c r="JSQ3" s="386"/>
      <c r="JSR3" s="386"/>
      <c r="JSS3" s="386"/>
      <c r="JST3" s="386"/>
      <c r="JSU3" s="386"/>
      <c r="JSV3" s="386"/>
      <c r="JSW3" s="386"/>
      <c r="JSX3" s="386"/>
      <c r="JSY3" s="386"/>
      <c r="JSZ3" s="386"/>
      <c r="JTA3" s="386"/>
      <c r="JTB3" s="386"/>
      <c r="JTC3" s="386"/>
      <c r="JTD3" s="386"/>
      <c r="JTE3" s="386"/>
      <c r="JTF3" s="386"/>
      <c r="JTG3" s="386"/>
      <c r="JTH3" s="386"/>
      <c r="JTI3" s="386"/>
      <c r="JTJ3" s="386"/>
      <c r="JTK3" s="386"/>
      <c r="JTL3" s="386"/>
      <c r="JTM3" s="386"/>
      <c r="JTN3" s="386"/>
      <c r="JTO3" s="386"/>
      <c r="JTP3" s="386"/>
      <c r="JTQ3" s="386"/>
      <c r="JTR3" s="386"/>
      <c r="JTS3" s="386"/>
      <c r="JTT3" s="386"/>
      <c r="JTU3" s="386"/>
      <c r="JTV3" s="386"/>
      <c r="JTW3" s="386"/>
      <c r="JTX3" s="386"/>
      <c r="JTY3" s="386"/>
      <c r="JTZ3" s="386"/>
      <c r="JUA3" s="386"/>
      <c r="JUB3" s="386"/>
      <c r="JUC3" s="386"/>
      <c r="JUD3" s="386"/>
      <c r="JUE3" s="386"/>
      <c r="JUF3" s="386"/>
      <c r="JUG3" s="386"/>
      <c r="JUH3" s="386"/>
      <c r="JUI3" s="386"/>
      <c r="JUJ3" s="386"/>
      <c r="JUK3" s="386"/>
      <c r="JUL3" s="386"/>
      <c r="JUM3" s="386"/>
      <c r="JUN3" s="386"/>
      <c r="JUO3" s="386"/>
      <c r="JUP3" s="386"/>
      <c r="JUQ3" s="386"/>
      <c r="JUR3" s="386"/>
      <c r="JUS3" s="386"/>
      <c r="JUT3" s="386"/>
      <c r="JUU3" s="386"/>
      <c r="JUV3" s="386"/>
      <c r="JUW3" s="386"/>
      <c r="JUX3" s="386"/>
      <c r="JUY3" s="386"/>
      <c r="JUZ3" s="386"/>
      <c r="JVA3" s="386"/>
      <c r="JVB3" s="386"/>
      <c r="JVC3" s="386"/>
      <c r="JVD3" s="386"/>
      <c r="JVE3" s="386"/>
      <c r="JVF3" s="386"/>
      <c r="JVG3" s="386"/>
      <c r="JVH3" s="386"/>
      <c r="JVI3" s="386"/>
      <c r="JVJ3" s="386"/>
      <c r="JVK3" s="386"/>
      <c r="JVL3" s="386"/>
      <c r="JVM3" s="386"/>
      <c r="JVN3" s="386"/>
      <c r="JVO3" s="386"/>
      <c r="JVP3" s="386"/>
      <c r="JVQ3" s="386"/>
      <c r="JVR3" s="386"/>
      <c r="JVS3" s="386"/>
      <c r="JVT3" s="386"/>
      <c r="JVU3" s="386"/>
      <c r="JVV3" s="386"/>
      <c r="JVW3" s="386"/>
      <c r="JVX3" s="386"/>
      <c r="JVY3" s="386"/>
      <c r="JVZ3" s="386"/>
      <c r="JWA3" s="386"/>
      <c r="JWB3" s="386"/>
      <c r="JWC3" s="386"/>
      <c r="JWD3" s="386"/>
      <c r="JWE3" s="386"/>
      <c r="JWF3" s="386"/>
      <c r="JWG3" s="386"/>
      <c r="JWH3" s="386"/>
      <c r="JWI3" s="386"/>
      <c r="JWJ3" s="386"/>
      <c r="JWK3" s="386"/>
      <c r="JWL3" s="386"/>
      <c r="JWM3" s="386"/>
      <c r="JWN3" s="386"/>
      <c r="JWO3" s="386"/>
      <c r="JWP3" s="386"/>
      <c r="JWQ3" s="386"/>
      <c r="JWR3" s="386"/>
      <c r="JWS3" s="386"/>
      <c r="JWT3" s="386"/>
      <c r="JWU3" s="386"/>
      <c r="JWV3" s="386"/>
      <c r="JWW3" s="386"/>
      <c r="JWX3" s="386"/>
      <c r="JWY3" s="386"/>
      <c r="JWZ3" s="386"/>
      <c r="JXA3" s="386"/>
      <c r="JXB3" s="386"/>
      <c r="JXC3" s="386"/>
      <c r="JXD3" s="386"/>
      <c r="JXE3" s="386"/>
      <c r="JXF3" s="386"/>
      <c r="JXG3" s="386"/>
      <c r="JXH3" s="386"/>
      <c r="JXI3" s="386"/>
      <c r="JXJ3" s="386"/>
      <c r="JXK3" s="386"/>
      <c r="JXL3" s="386"/>
      <c r="JXM3" s="386"/>
      <c r="JXN3" s="386"/>
      <c r="JXO3" s="386"/>
      <c r="JXP3" s="386"/>
      <c r="JXQ3" s="386"/>
      <c r="JXR3" s="386"/>
      <c r="JXS3" s="386"/>
      <c r="JXT3" s="386"/>
      <c r="JXU3" s="386"/>
      <c r="JXV3" s="386"/>
      <c r="JXW3" s="386"/>
      <c r="JXX3" s="386"/>
      <c r="JXY3" s="386"/>
      <c r="JXZ3" s="386"/>
      <c r="JYA3" s="386"/>
      <c r="JYB3" s="386"/>
      <c r="JYC3" s="386"/>
      <c r="JYD3" s="386"/>
      <c r="JYE3" s="386"/>
      <c r="JYF3" s="386"/>
      <c r="JYG3" s="386"/>
      <c r="JYH3" s="386"/>
      <c r="JYI3" s="386"/>
      <c r="JYJ3" s="386"/>
      <c r="JYK3" s="386"/>
      <c r="JYL3" s="386"/>
      <c r="JYM3" s="386"/>
      <c r="JYN3" s="386"/>
      <c r="JYO3" s="386"/>
      <c r="JYP3" s="386"/>
      <c r="JYQ3" s="386"/>
      <c r="JYR3" s="386"/>
      <c r="JYS3" s="386"/>
      <c r="JYT3" s="386"/>
      <c r="JYU3" s="386"/>
      <c r="JYV3" s="386"/>
      <c r="JYW3" s="386"/>
      <c r="JYX3" s="386"/>
      <c r="JYY3" s="386"/>
      <c r="JYZ3" s="386"/>
      <c r="JZA3" s="386"/>
      <c r="JZB3" s="386"/>
      <c r="JZC3" s="386"/>
      <c r="JZD3" s="386"/>
      <c r="JZE3" s="386"/>
      <c r="JZF3" s="386"/>
      <c r="JZG3" s="386"/>
      <c r="JZH3" s="386"/>
      <c r="JZI3" s="386"/>
      <c r="JZJ3" s="386"/>
      <c r="JZK3" s="386"/>
      <c r="JZL3" s="386"/>
      <c r="JZM3" s="386"/>
      <c r="JZN3" s="386"/>
      <c r="JZO3" s="386"/>
      <c r="JZP3" s="386"/>
      <c r="JZQ3" s="386"/>
      <c r="JZR3" s="386"/>
      <c r="JZS3" s="386"/>
      <c r="JZT3" s="386"/>
      <c r="JZU3" s="386"/>
      <c r="JZV3" s="386"/>
      <c r="JZW3" s="386"/>
      <c r="JZX3" s="386"/>
      <c r="JZY3" s="386"/>
      <c r="JZZ3" s="386"/>
      <c r="KAA3" s="386"/>
      <c r="KAB3" s="386"/>
      <c r="KAC3" s="386"/>
      <c r="KAD3" s="386"/>
      <c r="KAE3" s="386"/>
      <c r="KAF3" s="386"/>
      <c r="KAG3" s="386"/>
      <c r="KAH3" s="386"/>
      <c r="KAI3" s="386"/>
      <c r="KAJ3" s="386"/>
      <c r="KAK3" s="386"/>
      <c r="KAL3" s="386"/>
      <c r="KAM3" s="386"/>
      <c r="KAN3" s="386"/>
      <c r="KAO3" s="386"/>
      <c r="KAP3" s="386"/>
      <c r="KAQ3" s="386"/>
      <c r="KAR3" s="386"/>
      <c r="KAS3" s="386"/>
      <c r="KAT3" s="386"/>
      <c r="KAU3" s="386"/>
      <c r="KAV3" s="386"/>
      <c r="KAW3" s="386"/>
      <c r="KAX3" s="386"/>
      <c r="KAY3" s="386"/>
      <c r="KAZ3" s="386"/>
      <c r="KBA3" s="386"/>
      <c r="KBB3" s="386"/>
      <c r="KBC3" s="386"/>
      <c r="KBD3" s="386"/>
      <c r="KBE3" s="386"/>
      <c r="KBF3" s="386"/>
      <c r="KBG3" s="386"/>
      <c r="KBH3" s="386"/>
      <c r="KBI3" s="386"/>
      <c r="KBJ3" s="386"/>
      <c r="KBK3" s="386"/>
      <c r="KBL3" s="386"/>
      <c r="KBM3" s="386"/>
      <c r="KBN3" s="386"/>
      <c r="KBO3" s="386"/>
      <c r="KBP3" s="386"/>
      <c r="KBQ3" s="386"/>
      <c r="KBR3" s="386"/>
      <c r="KBS3" s="386"/>
      <c r="KBT3" s="386"/>
      <c r="KBU3" s="386"/>
      <c r="KBV3" s="386"/>
      <c r="KBW3" s="386"/>
      <c r="KBX3" s="386"/>
      <c r="KBY3" s="386"/>
      <c r="KBZ3" s="386"/>
      <c r="KCA3" s="386"/>
      <c r="KCB3" s="386"/>
      <c r="KCC3" s="386"/>
      <c r="KCD3" s="386"/>
      <c r="KCE3" s="386"/>
      <c r="KCF3" s="386"/>
      <c r="KCG3" s="386"/>
      <c r="KCH3" s="386"/>
      <c r="KCI3" s="386"/>
      <c r="KCJ3" s="386"/>
      <c r="KCK3" s="386"/>
      <c r="KCL3" s="386"/>
      <c r="KCM3" s="386"/>
      <c r="KCN3" s="386"/>
      <c r="KCO3" s="386"/>
      <c r="KCP3" s="386"/>
      <c r="KCQ3" s="386"/>
      <c r="KCR3" s="386"/>
      <c r="KCS3" s="386"/>
      <c r="KCT3" s="386"/>
      <c r="KCU3" s="386"/>
      <c r="KCV3" s="386"/>
      <c r="KCW3" s="386"/>
      <c r="KCX3" s="386"/>
      <c r="KCY3" s="386"/>
      <c r="KCZ3" s="386"/>
      <c r="KDA3" s="386"/>
      <c r="KDB3" s="386"/>
      <c r="KDC3" s="386"/>
      <c r="KDD3" s="386"/>
      <c r="KDE3" s="386"/>
      <c r="KDF3" s="386"/>
      <c r="KDG3" s="386"/>
      <c r="KDH3" s="386"/>
      <c r="KDI3" s="386"/>
      <c r="KDJ3" s="386"/>
      <c r="KDK3" s="386"/>
      <c r="KDL3" s="386"/>
      <c r="KDM3" s="386"/>
      <c r="KDN3" s="386"/>
      <c r="KDO3" s="386"/>
      <c r="KDP3" s="386"/>
      <c r="KDQ3" s="386"/>
      <c r="KDR3" s="386"/>
      <c r="KDS3" s="386"/>
      <c r="KDT3" s="386"/>
      <c r="KDU3" s="386"/>
      <c r="KDV3" s="386"/>
      <c r="KDW3" s="386"/>
      <c r="KDX3" s="386"/>
      <c r="KDY3" s="386"/>
      <c r="KDZ3" s="386"/>
      <c r="KEA3" s="386"/>
      <c r="KEB3" s="386"/>
      <c r="KEC3" s="386"/>
      <c r="KED3" s="386"/>
      <c r="KEE3" s="386"/>
      <c r="KEF3" s="386"/>
      <c r="KEG3" s="386"/>
      <c r="KEH3" s="386"/>
      <c r="KEI3" s="386"/>
      <c r="KEJ3" s="386"/>
      <c r="KEK3" s="386"/>
      <c r="KEL3" s="386"/>
      <c r="KEM3" s="386"/>
      <c r="KEN3" s="386"/>
      <c r="KEO3" s="386"/>
      <c r="KEP3" s="386"/>
      <c r="KEQ3" s="386"/>
      <c r="KER3" s="386"/>
      <c r="KES3" s="386"/>
      <c r="KET3" s="386"/>
      <c r="KEU3" s="386"/>
      <c r="KEV3" s="386"/>
      <c r="KEW3" s="386"/>
      <c r="KEX3" s="386"/>
      <c r="KEY3" s="386"/>
      <c r="KEZ3" s="386"/>
      <c r="KFA3" s="386"/>
      <c r="KFB3" s="386"/>
      <c r="KFC3" s="386"/>
      <c r="KFD3" s="386"/>
      <c r="KFE3" s="386"/>
      <c r="KFF3" s="386"/>
      <c r="KFG3" s="386"/>
      <c r="KFH3" s="386"/>
      <c r="KFI3" s="386"/>
      <c r="KFJ3" s="386"/>
      <c r="KFK3" s="386"/>
      <c r="KFL3" s="386"/>
      <c r="KFM3" s="386"/>
      <c r="KFN3" s="386"/>
      <c r="KFO3" s="386"/>
      <c r="KFP3" s="386"/>
      <c r="KFQ3" s="386"/>
      <c r="KFR3" s="386"/>
      <c r="KFS3" s="386"/>
      <c r="KFT3" s="386"/>
      <c r="KFU3" s="386"/>
      <c r="KFV3" s="386"/>
      <c r="KFW3" s="386"/>
      <c r="KFX3" s="386"/>
      <c r="KFY3" s="386"/>
      <c r="KFZ3" s="386"/>
      <c r="KGA3" s="386"/>
      <c r="KGB3" s="386"/>
      <c r="KGC3" s="386"/>
      <c r="KGD3" s="386"/>
      <c r="KGE3" s="386"/>
      <c r="KGF3" s="386"/>
      <c r="KGG3" s="386"/>
      <c r="KGH3" s="386"/>
      <c r="KGI3" s="386"/>
      <c r="KGJ3" s="386"/>
      <c r="KGK3" s="386"/>
      <c r="KGL3" s="386"/>
      <c r="KGM3" s="386"/>
      <c r="KGN3" s="386"/>
      <c r="KGO3" s="386"/>
      <c r="KGP3" s="386"/>
      <c r="KGQ3" s="386"/>
      <c r="KGR3" s="386"/>
      <c r="KGS3" s="386"/>
      <c r="KGT3" s="386"/>
      <c r="KGU3" s="386"/>
      <c r="KGV3" s="386"/>
      <c r="KGW3" s="386"/>
      <c r="KGX3" s="386"/>
      <c r="KGY3" s="386"/>
      <c r="KGZ3" s="386"/>
      <c r="KHA3" s="386"/>
      <c r="KHB3" s="386"/>
      <c r="KHC3" s="386"/>
      <c r="KHD3" s="386"/>
      <c r="KHE3" s="386"/>
      <c r="KHF3" s="386"/>
      <c r="KHG3" s="386"/>
      <c r="KHH3" s="386"/>
      <c r="KHI3" s="386"/>
      <c r="KHJ3" s="386"/>
      <c r="KHK3" s="386"/>
      <c r="KHL3" s="386"/>
      <c r="KHM3" s="386"/>
      <c r="KHN3" s="386"/>
      <c r="KHO3" s="386"/>
      <c r="KHP3" s="386"/>
      <c r="KHQ3" s="386"/>
      <c r="KHR3" s="386"/>
      <c r="KHS3" s="386"/>
      <c r="KHT3" s="386"/>
      <c r="KHU3" s="386"/>
      <c r="KHV3" s="386"/>
      <c r="KHW3" s="386"/>
      <c r="KHX3" s="386"/>
      <c r="KHY3" s="386"/>
      <c r="KHZ3" s="386"/>
      <c r="KIA3" s="386"/>
      <c r="KIB3" s="386"/>
      <c r="KIC3" s="386"/>
      <c r="KID3" s="386"/>
      <c r="KIE3" s="386"/>
      <c r="KIF3" s="386"/>
      <c r="KIG3" s="386"/>
      <c r="KIH3" s="386"/>
      <c r="KII3" s="386"/>
      <c r="KIJ3" s="386"/>
      <c r="KIK3" s="386"/>
      <c r="KIL3" s="386"/>
      <c r="KIM3" s="386"/>
      <c r="KIN3" s="386"/>
      <c r="KIO3" s="386"/>
      <c r="KIP3" s="386"/>
      <c r="KIQ3" s="386"/>
      <c r="KIR3" s="386"/>
      <c r="KIS3" s="386"/>
      <c r="KIT3" s="386"/>
      <c r="KIU3" s="386"/>
      <c r="KIV3" s="386"/>
      <c r="KIW3" s="386"/>
      <c r="KIX3" s="386"/>
      <c r="KIY3" s="386"/>
      <c r="KIZ3" s="386"/>
      <c r="KJA3" s="386"/>
      <c r="KJB3" s="386"/>
      <c r="KJC3" s="386"/>
      <c r="KJD3" s="386"/>
      <c r="KJE3" s="386"/>
      <c r="KJF3" s="386"/>
      <c r="KJG3" s="386"/>
      <c r="KJH3" s="386"/>
      <c r="KJI3" s="386"/>
      <c r="KJJ3" s="386"/>
      <c r="KJK3" s="386"/>
      <c r="KJL3" s="386"/>
      <c r="KJM3" s="386"/>
      <c r="KJN3" s="386"/>
      <c r="KJO3" s="386"/>
      <c r="KJP3" s="386"/>
      <c r="KJQ3" s="386"/>
      <c r="KJR3" s="386"/>
      <c r="KJS3" s="386"/>
      <c r="KJT3" s="386"/>
      <c r="KJU3" s="386"/>
      <c r="KJV3" s="386"/>
      <c r="KJW3" s="386"/>
      <c r="KJX3" s="386"/>
      <c r="KJY3" s="386"/>
      <c r="KJZ3" s="386"/>
      <c r="KKA3" s="386"/>
      <c r="KKB3" s="386"/>
      <c r="KKC3" s="386"/>
      <c r="KKD3" s="386"/>
      <c r="KKE3" s="386"/>
      <c r="KKF3" s="386"/>
      <c r="KKG3" s="386"/>
      <c r="KKH3" s="386"/>
      <c r="KKI3" s="386"/>
      <c r="KKJ3" s="386"/>
      <c r="KKK3" s="386"/>
      <c r="KKL3" s="386"/>
      <c r="KKM3" s="386"/>
      <c r="KKN3" s="386"/>
      <c r="KKO3" s="386"/>
      <c r="KKP3" s="386"/>
      <c r="KKQ3" s="386"/>
      <c r="KKR3" s="386"/>
      <c r="KKS3" s="386"/>
      <c r="KKT3" s="386"/>
      <c r="KKU3" s="386"/>
      <c r="KKV3" s="386"/>
      <c r="KKW3" s="386"/>
      <c r="KKX3" s="386"/>
      <c r="KKY3" s="386"/>
      <c r="KKZ3" s="386"/>
      <c r="KLA3" s="386"/>
      <c r="KLB3" s="386"/>
      <c r="KLC3" s="386"/>
      <c r="KLD3" s="386"/>
      <c r="KLE3" s="386"/>
      <c r="KLF3" s="386"/>
      <c r="KLG3" s="386"/>
      <c r="KLH3" s="386"/>
      <c r="KLI3" s="386"/>
      <c r="KLJ3" s="386"/>
      <c r="KLK3" s="386"/>
      <c r="KLL3" s="386"/>
      <c r="KLM3" s="386"/>
      <c r="KLN3" s="386"/>
      <c r="KLO3" s="386"/>
      <c r="KLP3" s="386"/>
      <c r="KLQ3" s="386"/>
      <c r="KLR3" s="386"/>
      <c r="KLS3" s="386"/>
      <c r="KLT3" s="386"/>
      <c r="KLU3" s="386"/>
      <c r="KLV3" s="386"/>
      <c r="KLW3" s="386"/>
      <c r="KLX3" s="386"/>
      <c r="KLY3" s="386"/>
      <c r="KLZ3" s="386"/>
      <c r="KMA3" s="386"/>
      <c r="KMB3" s="386"/>
      <c r="KMC3" s="386"/>
      <c r="KMD3" s="386"/>
      <c r="KME3" s="386"/>
      <c r="KMF3" s="386"/>
      <c r="KMG3" s="386"/>
      <c r="KMH3" s="386"/>
      <c r="KMI3" s="386"/>
      <c r="KMJ3" s="386"/>
      <c r="KMK3" s="386"/>
      <c r="KML3" s="386"/>
      <c r="KMM3" s="386"/>
      <c r="KMN3" s="386"/>
      <c r="KMO3" s="386"/>
      <c r="KMP3" s="386"/>
      <c r="KMQ3" s="386"/>
      <c r="KMR3" s="386"/>
      <c r="KMS3" s="386"/>
      <c r="KMT3" s="386"/>
      <c r="KMU3" s="386"/>
      <c r="KMV3" s="386"/>
      <c r="KMW3" s="386"/>
      <c r="KMX3" s="386"/>
      <c r="KMY3" s="386"/>
      <c r="KMZ3" s="386"/>
      <c r="KNA3" s="386"/>
      <c r="KNB3" s="386"/>
      <c r="KNC3" s="386"/>
      <c r="KND3" s="386"/>
      <c r="KNE3" s="386"/>
      <c r="KNF3" s="386"/>
      <c r="KNG3" s="386"/>
      <c r="KNH3" s="386"/>
      <c r="KNI3" s="386"/>
      <c r="KNJ3" s="386"/>
      <c r="KNK3" s="386"/>
      <c r="KNL3" s="386"/>
      <c r="KNM3" s="386"/>
      <c r="KNN3" s="386"/>
      <c r="KNO3" s="386"/>
      <c r="KNP3" s="386"/>
      <c r="KNQ3" s="386"/>
      <c r="KNR3" s="386"/>
      <c r="KNS3" s="386"/>
      <c r="KNT3" s="386"/>
      <c r="KNU3" s="386"/>
      <c r="KNV3" s="386"/>
      <c r="KNW3" s="386"/>
      <c r="KNX3" s="386"/>
      <c r="KNY3" s="386"/>
      <c r="KNZ3" s="386"/>
      <c r="KOA3" s="386"/>
      <c r="KOB3" s="386"/>
      <c r="KOC3" s="386"/>
      <c r="KOD3" s="386"/>
      <c r="KOE3" s="386"/>
      <c r="KOF3" s="386"/>
      <c r="KOG3" s="386"/>
      <c r="KOH3" s="386"/>
      <c r="KOI3" s="386"/>
      <c r="KOJ3" s="386"/>
      <c r="KOK3" s="386"/>
      <c r="KOL3" s="386"/>
      <c r="KOM3" s="386"/>
      <c r="KON3" s="386"/>
      <c r="KOO3" s="386"/>
      <c r="KOP3" s="386"/>
      <c r="KOQ3" s="386"/>
      <c r="KOR3" s="386"/>
      <c r="KOS3" s="386"/>
      <c r="KOT3" s="386"/>
      <c r="KOU3" s="386"/>
      <c r="KOV3" s="386"/>
      <c r="KOW3" s="386"/>
      <c r="KOX3" s="386"/>
      <c r="KOY3" s="386"/>
      <c r="KOZ3" s="386"/>
      <c r="KPA3" s="386"/>
      <c r="KPB3" s="386"/>
      <c r="KPC3" s="386"/>
      <c r="KPD3" s="386"/>
      <c r="KPE3" s="386"/>
      <c r="KPF3" s="386"/>
      <c r="KPG3" s="386"/>
      <c r="KPH3" s="386"/>
      <c r="KPI3" s="386"/>
      <c r="KPJ3" s="386"/>
      <c r="KPK3" s="386"/>
      <c r="KPL3" s="386"/>
      <c r="KPM3" s="386"/>
      <c r="KPN3" s="386"/>
      <c r="KPO3" s="386"/>
      <c r="KPP3" s="386"/>
      <c r="KPQ3" s="386"/>
      <c r="KPR3" s="386"/>
      <c r="KPS3" s="386"/>
      <c r="KPT3" s="386"/>
      <c r="KPU3" s="386"/>
      <c r="KPV3" s="386"/>
      <c r="KPW3" s="386"/>
      <c r="KPX3" s="386"/>
      <c r="KPY3" s="386"/>
      <c r="KPZ3" s="386"/>
      <c r="KQA3" s="386"/>
      <c r="KQB3" s="386"/>
      <c r="KQC3" s="386"/>
      <c r="KQD3" s="386"/>
      <c r="KQE3" s="386"/>
      <c r="KQF3" s="386"/>
      <c r="KQG3" s="386"/>
      <c r="KQH3" s="386"/>
      <c r="KQI3" s="386"/>
      <c r="KQJ3" s="386"/>
      <c r="KQK3" s="386"/>
      <c r="KQL3" s="386"/>
      <c r="KQM3" s="386"/>
      <c r="KQN3" s="386"/>
      <c r="KQO3" s="386"/>
      <c r="KQP3" s="386"/>
      <c r="KQQ3" s="386"/>
      <c r="KQR3" s="386"/>
      <c r="KQS3" s="386"/>
      <c r="KQT3" s="386"/>
      <c r="KQU3" s="386"/>
      <c r="KQV3" s="386"/>
      <c r="KQW3" s="386"/>
      <c r="KQX3" s="386"/>
      <c r="KQY3" s="386"/>
      <c r="KQZ3" s="386"/>
      <c r="KRA3" s="386"/>
      <c r="KRB3" s="386"/>
      <c r="KRC3" s="386"/>
      <c r="KRD3" s="386"/>
      <c r="KRE3" s="386"/>
      <c r="KRF3" s="386"/>
      <c r="KRG3" s="386"/>
      <c r="KRH3" s="386"/>
      <c r="KRI3" s="386"/>
      <c r="KRJ3" s="386"/>
      <c r="KRK3" s="386"/>
      <c r="KRL3" s="386"/>
      <c r="KRM3" s="386"/>
      <c r="KRN3" s="386"/>
      <c r="KRO3" s="386"/>
      <c r="KRP3" s="386"/>
      <c r="KRQ3" s="386"/>
      <c r="KRR3" s="386"/>
      <c r="KRS3" s="386"/>
      <c r="KRT3" s="386"/>
      <c r="KRU3" s="386"/>
      <c r="KRV3" s="386"/>
      <c r="KRW3" s="386"/>
      <c r="KRX3" s="386"/>
      <c r="KRY3" s="386"/>
      <c r="KRZ3" s="386"/>
      <c r="KSA3" s="386"/>
      <c r="KSB3" s="386"/>
      <c r="KSC3" s="386"/>
      <c r="KSD3" s="386"/>
      <c r="KSE3" s="386"/>
      <c r="KSF3" s="386"/>
      <c r="KSG3" s="386"/>
      <c r="KSH3" s="386"/>
      <c r="KSI3" s="386"/>
      <c r="KSJ3" s="386"/>
      <c r="KSK3" s="386"/>
      <c r="KSL3" s="386"/>
      <c r="KSM3" s="386"/>
      <c r="KSN3" s="386"/>
      <c r="KSO3" s="386"/>
      <c r="KSP3" s="386"/>
      <c r="KSQ3" s="386"/>
      <c r="KSR3" s="386"/>
      <c r="KSS3" s="386"/>
      <c r="KST3" s="386"/>
      <c r="KSU3" s="386"/>
      <c r="KSV3" s="386"/>
      <c r="KSW3" s="386"/>
      <c r="KSX3" s="386"/>
      <c r="KSY3" s="386"/>
      <c r="KSZ3" s="386"/>
      <c r="KTA3" s="386"/>
      <c r="KTB3" s="386"/>
      <c r="KTC3" s="386"/>
      <c r="KTD3" s="386"/>
      <c r="KTE3" s="386"/>
      <c r="KTF3" s="386"/>
      <c r="KTG3" s="386"/>
      <c r="KTH3" s="386"/>
      <c r="KTI3" s="386"/>
      <c r="KTJ3" s="386"/>
      <c r="KTK3" s="386"/>
      <c r="KTL3" s="386"/>
      <c r="KTM3" s="386"/>
      <c r="KTN3" s="386"/>
      <c r="KTO3" s="386"/>
      <c r="KTP3" s="386"/>
      <c r="KTQ3" s="386"/>
      <c r="KTR3" s="386"/>
      <c r="KTS3" s="386"/>
      <c r="KTT3" s="386"/>
      <c r="KTU3" s="386"/>
      <c r="KTV3" s="386"/>
      <c r="KTW3" s="386"/>
      <c r="KTX3" s="386"/>
      <c r="KTY3" s="386"/>
      <c r="KTZ3" s="386"/>
      <c r="KUA3" s="386"/>
      <c r="KUB3" s="386"/>
      <c r="KUC3" s="386"/>
      <c r="KUD3" s="386"/>
      <c r="KUE3" s="386"/>
      <c r="KUF3" s="386"/>
      <c r="KUG3" s="386"/>
      <c r="KUH3" s="386"/>
      <c r="KUI3" s="386"/>
      <c r="KUJ3" s="386"/>
      <c r="KUK3" s="386"/>
      <c r="KUL3" s="386"/>
      <c r="KUM3" s="386"/>
      <c r="KUN3" s="386"/>
      <c r="KUO3" s="386"/>
      <c r="KUP3" s="386"/>
      <c r="KUQ3" s="386"/>
      <c r="KUR3" s="386"/>
      <c r="KUS3" s="386"/>
      <c r="KUT3" s="386"/>
      <c r="KUU3" s="386"/>
      <c r="KUV3" s="386"/>
      <c r="KUW3" s="386"/>
      <c r="KUX3" s="386"/>
      <c r="KUY3" s="386"/>
      <c r="KUZ3" s="386"/>
      <c r="KVA3" s="386"/>
      <c r="KVB3" s="386"/>
      <c r="KVC3" s="386"/>
      <c r="KVD3" s="386"/>
      <c r="KVE3" s="386"/>
      <c r="KVF3" s="386"/>
      <c r="KVG3" s="386"/>
      <c r="KVH3" s="386"/>
      <c r="KVI3" s="386"/>
      <c r="KVJ3" s="386"/>
      <c r="KVK3" s="386"/>
      <c r="KVL3" s="386"/>
      <c r="KVM3" s="386"/>
      <c r="KVN3" s="386"/>
      <c r="KVO3" s="386"/>
      <c r="KVP3" s="386"/>
      <c r="KVQ3" s="386"/>
      <c r="KVR3" s="386"/>
      <c r="KVS3" s="386"/>
      <c r="KVT3" s="386"/>
      <c r="KVU3" s="386"/>
      <c r="KVV3" s="386"/>
      <c r="KVW3" s="386"/>
      <c r="KVX3" s="386"/>
      <c r="KVY3" s="386"/>
      <c r="KVZ3" s="386"/>
      <c r="KWA3" s="386"/>
      <c r="KWB3" s="386"/>
      <c r="KWC3" s="386"/>
      <c r="KWD3" s="386"/>
      <c r="KWE3" s="386"/>
      <c r="KWF3" s="386"/>
      <c r="KWG3" s="386"/>
      <c r="KWH3" s="386"/>
      <c r="KWI3" s="386"/>
      <c r="KWJ3" s="386"/>
      <c r="KWK3" s="386"/>
      <c r="KWL3" s="386"/>
      <c r="KWM3" s="386"/>
      <c r="KWN3" s="386"/>
      <c r="KWO3" s="386"/>
      <c r="KWP3" s="386"/>
      <c r="KWQ3" s="386"/>
      <c r="KWR3" s="386"/>
      <c r="KWS3" s="386"/>
      <c r="KWT3" s="386"/>
      <c r="KWU3" s="386"/>
      <c r="KWV3" s="386"/>
      <c r="KWW3" s="386"/>
      <c r="KWX3" s="386"/>
      <c r="KWY3" s="386"/>
      <c r="KWZ3" s="386"/>
      <c r="KXA3" s="386"/>
      <c r="KXB3" s="386"/>
      <c r="KXC3" s="386"/>
      <c r="KXD3" s="386"/>
      <c r="KXE3" s="386"/>
      <c r="KXF3" s="386"/>
      <c r="KXG3" s="386"/>
      <c r="KXH3" s="386"/>
      <c r="KXI3" s="386"/>
      <c r="KXJ3" s="386"/>
      <c r="KXK3" s="386"/>
      <c r="KXL3" s="386"/>
      <c r="KXM3" s="386"/>
      <c r="KXN3" s="386"/>
      <c r="KXO3" s="386"/>
      <c r="KXP3" s="386"/>
      <c r="KXQ3" s="386"/>
      <c r="KXR3" s="386"/>
      <c r="KXS3" s="386"/>
      <c r="KXT3" s="386"/>
      <c r="KXU3" s="386"/>
      <c r="KXV3" s="386"/>
      <c r="KXW3" s="386"/>
      <c r="KXX3" s="386"/>
      <c r="KXY3" s="386"/>
      <c r="KXZ3" s="386"/>
      <c r="KYA3" s="386"/>
      <c r="KYB3" s="386"/>
      <c r="KYC3" s="386"/>
      <c r="KYD3" s="386"/>
      <c r="KYE3" s="386"/>
      <c r="KYF3" s="386"/>
      <c r="KYG3" s="386"/>
      <c r="KYH3" s="386"/>
      <c r="KYI3" s="386"/>
      <c r="KYJ3" s="386"/>
      <c r="KYK3" s="386"/>
      <c r="KYL3" s="386"/>
      <c r="KYM3" s="386"/>
      <c r="KYN3" s="386"/>
      <c r="KYO3" s="386"/>
      <c r="KYP3" s="386"/>
      <c r="KYQ3" s="386"/>
      <c r="KYR3" s="386"/>
      <c r="KYS3" s="386"/>
      <c r="KYT3" s="386"/>
      <c r="KYU3" s="386"/>
      <c r="KYV3" s="386"/>
      <c r="KYW3" s="386"/>
      <c r="KYX3" s="386"/>
      <c r="KYY3" s="386"/>
      <c r="KYZ3" s="386"/>
      <c r="KZA3" s="386"/>
      <c r="KZB3" s="386"/>
      <c r="KZC3" s="386"/>
      <c r="KZD3" s="386"/>
      <c r="KZE3" s="386"/>
      <c r="KZF3" s="386"/>
      <c r="KZG3" s="386"/>
      <c r="KZH3" s="386"/>
      <c r="KZI3" s="386"/>
      <c r="KZJ3" s="386"/>
      <c r="KZK3" s="386"/>
      <c r="KZL3" s="386"/>
      <c r="KZM3" s="386"/>
      <c r="KZN3" s="386"/>
      <c r="KZO3" s="386"/>
      <c r="KZP3" s="386"/>
      <c r="KZQ3" s="386"/>
      <c r="KZR3" s="386"/>
      <c r="KZS3" s="386"/>
      <c r="KZT3" s="386"/>
      <c r="KZU3" s="386"/>
      <c r="KZV3" s="386"/>
      <c r="KZW3" s="386"/>
      <c r="KZX3" s="386"/>
      <c r="KZY3" s="386"/>
      <c r="KZZ3" s="386"/>
      <c r="LAA3" s="386"/>
      <c r="LAB3" s="386"/>
      <c r="LAC3" s="386"/>
      <c r="LAD3" s="386"/>
      <c r="LAE3" s="386"/>
      <c r="LAF3" s="386"/>
      <c r="LAG3" s="386"/>
      <c r="LAH3" s="386"/>
      <c r="LAI3" s="386"/>
      <c r="LAJ3" s="386"/>
      <c r="LAK3" s="386"/>
      <c r="LAL3" s="386"/>
      <c r="LAM3" s="386"/>
      <c r="LAN3" s="386"/>
      <c r="LAO3" s="386"/>
      <c r="LAP3" s="386"/>
      <c r="LAQ3" s="386"/>
      <c r="LAR3" s="386"/>
      <c r="LAS3" s="386"/>
      <c r="LAT3" s="386"/>
      <c r="LAU3" s="386"/>
      <c r="LAV3" s="386"/>
      <c r="LAW3" s="386"/>
      <c r="LAX3" s="386"/>
      <c r="LAY3" s="386"/>
      <c r="LAZ3" s="386"/>
      <c r="LBA3" s="386"/>
      <c r="LBB3" s="386"/>
      <c r="LBC3" s="386"/>
      <c r="LBD3" s="386"/>
      <c r="LBE3" s="386"/>
      <c r="LBF3" s="386"/>
      <c r="LBG3" s="386"/>
      <c r="LBH3" s="386"/>
      <c r="LBI3" s="386"/>
      <c r="LBJ3" s="386"/>
      <c r="LBK3" s="386"/>
      <c r="LBL3" s="386"/>
      <c r="LBM3" s="386"/>
      <c r="LBN3" s="386"/>
      <c r="LBO3" s="386"/>
      <c r="LBP3" s="386"/>
      <c r="LBQ3" s="386"/>
      <c r="LBR3" s="386"/>
      <c r="LBS3" s="386"/>
      <c r="LBT3" s="386"/>
      <c r="LBU3" s="386"/>
      <c r="LBV3" s="386"/>
      <c r="LBW3" s="386"/>
      <c r="LBX3" s="386"/>
      <c r="LBY3" s="386"/>
      <c r="LBZ3" s="386"/>
      <c r="LCA3" s="386"/>
      <c r="LCB3" s="386"/>
      <c r="LCC3" s="386"/>
      <c r="LCD3" s="386"/>
      <c r="LCE3" s="386"/>
      <c r="LCF3" s="386"/>
      <c r="LCG3" s="386"/>
      <c r="LCH3" s="386"/>
      <c r="LCI3" s="386"/>
      <c r="LCJ3" s="386"/>
      <c r="LCK3" s="386"/>
      <c r="LCL3" s="386"/>
      <c r="LCM3" s="386"/>
      <c r="LCN3" s="386"/>
      <c r="LCO3" s="386"/>
      <c r="LCP3" s="386"/>
      <c r="LCQ3" s="386"/>
      <c r="LCR3" s="386"/>
      <c r="LCS3" s="386"/>
      <c r="LCT3" s="386"/>
      <c r="LCU3" s="386"/>
      <c r="LCV3" s="386"/>
      <c r="LCW3" s="386"/>
      <c r="LCX3" s="386"/>
      <c r="LCY3" s="386"/>
      <c r="LCZ3" s="386"/>
      <c r="LDA3" s="386"/>
      <c r="LDB3" s="386"/>
      <c r="LDC3" s="386"/>
      <c r="LDD3" s="386"/>
      <c r="LDE3" s="386"/>
      <c r="LDF3" s="386"/>
      <c r="LDG3" s="386"/>
      <c r="LDH3" s="386"/>
      <c r="LDI3" s="386"/>
      <c r="LDJ3" s="386"/>
      <c r="LDK3" s="386"/>
      <c r="LDL3" s="386"/>
      <c r="LDM3" s="386"/>
      <c r="LDN3" s="386"/>
      <c r="LDO3" s="386"/>
      <c r="LDP3" s="386"/>
      <c r="LDQ3" s="386"/>
      <c r="LDR3" s="386"/>
      <c r="LDS3" s="386"/>
      <c r="LDT3" s="386"/>
      <c r="LDU3" s="386"/>
      <c r="LDV3" s="386"/>
      <c r="LDW3" s="386"/>
      <c r="LDX3" s="386"/>
      <c r="LDY3" s="386"/>
      <c r="LDZ3" s="386"/>
      <c r="LEA3" s="386"/>
      <c r="LEB3" s="386"/>
      <c r="LEC3" s="386"/>
      <c r="LED3" s="386"/>
      <c r="LEE3" s="386"/>
      <c r="LEF3" s="386"/>
      <c r="LEG3" s="386"/>
      <c r="LEH3" s="386"/>
      <c r="LEI3" s="386"/>
      <c r="LEJ3" s="386"/>
      <c r="LEK3" s="386"/>
      <c r="LEL3" s="386"/>
      <c r="LEM3" s="386"/>
      <c r="LEN3" s="386"/>
      <c r="LEO3" s="386"/>
      <c r="LEP3" s="386"/>
      <c r="LEQ3" s="386"/>
      <c r="LER3" s="386"/>
      <c r="LES3" s="386"/>
      <c r="LET3" s="386"/>
      <c r="LEU3" s="386"/>
      <c r="LEV3" s="386"/>
      <c r="LEW3" s="386"/>
      <c r="LEX3" s="386"/>
      <c r="LEY3" s="386"/>
      <c r="LEZ3" s="386"/>
      <c r="LFA3" s="386"/>
      <c r="LFB3" s="386"/>
      <c r="LFC3" s="386"/>
      <c r="LFD3" s="386"/>
      <c r="LFE3" s="386"/>
      <c r="LFF3" s="386"/>
      <c r="LFG3" s="386"/>
      <c r="LFH3" s="386"/>
      <c r="LFI3" s="386"/>
      <c r="LFJ3" s="386"/>
      <c r="LFK3" s="386"/>
      <c r="LFL3" s="386"/>
      <c r="LFM3" s="386"/>
      <c r="LFN3" s="386"/>
      <c r="LFO3" s="386"/>
      <c r="LFP3" s="386"/>
      <c r="LFQ3" s="386"/>
      <c r="LFR3" s="386"/>
      <c r="LFS3" s="386"/>
      <c r="LFT3" s="386"/>
      <c r="LFU3" s="386"/>
      <c r="LFV3" s="386"/>
      <c r="LFW3" s="386"/>
      <c r="LFX3" s="386"/>
      <c r="LFY3" s="386"/>
      <c r="LFZ3" s="386"/>
      <c r="LGA3" s="386"/>
      <c r="LGB3" s="386"/>
      <c r="LGC3" s="386"/>
      <c r="LGD3" s="386"/>
      <c r="LGE3" s="386"/>
      <c r="LGF3" s="386"/>
      <c r="LGG3" s="386"/>
      <c r="LGH3" s="386"/>
      <c r="LGI3" s="386"/>
      <c r="LGJ3" s="386"/>
      <c r="LGK3" s="386"/>
      <c r="LGL3" s="386"/>
      <c r="LGM3" s="386"/>
      <c r="LGN3" s="386"/>
      <c r="LGO3" s="386"/>
      <c r="LGP3" s="386"/>
      <c r="LGQ3" s="386"/>
      <c r="LGR3" s="386"/>
      <c r="LGS3" s="386"/>
      <c r="LGT3" s="386"/>
      <c r="LGU3" s="386"/>
      <c r="LGV3" s="386"/>
      <c r="LGW3" s="386"/>
      <c r="LGX3" s="386"/>
      <c r="LGY3" s="386"/>
      <c r="LGZ3" s="386"/>
      <c r="LHA3" s="386"/>
      <c r="LHB3" s="386"/>
      <c r="LHC3" s="386"/>
      <c r="LHD3" s="386"/>
      <c r="LHE3" s="386"/>
      <c r="LHF3" s="386"/>
      <c r="LHG3" s="386"/>
      <c r="LHH3" s="386"/>
      <c r="LHI3" s="386"/>
      <c r="LHJ3" s="386"/>
      <c r="LHK3" s="386"/>
      <c r="LHL3" s="386"/>
      <c r="LHM3" s="386"/>
      <c r="LHN3" s="386"/>
      <c r="LHO3" s="386"/>
      <c r="LHP3" s="386"/>
      <c r="LHQ3" s="386"/>
      <c r="LHR3" s="386"/>
      <c r="LHS3" s="386"/>
      <c r="LHT3" s="386"/>
      <c r="LHU3" s="386"/>
      <c r="LHV3" s="386"/>
      <c r="LHW3" s="386"/>
      <c r="LHX3" s="386"/>
      <c r="LHY3" s="386"/>
      <c r="LHZ3" s="386"/>
      <c r="LIA3" s="386"/>
      <c r="LIB3" s="386"/>
      <c r="LIC3" s="386"/>
      <c r="LID3" s="386"/>
      <c r="LIE3" s="386"/>
      <c r="LIF3" s="386"/>
      <c r="LIG3" s="386"/>
      <c r="LIH3" s="386"/>
      <c r="LII3" s="386"/>
      <c r="LIJ3" s="386"/>
      <c r="LIK3" s="386"/>
      <c r="LIL3" s="386"/>
      <c r="LIM3" s="386"/>
      <c r="LIN3" s="386"/>
      <c r="LIO3" s="386"/>
      <c r="LIP3" s="386"/>
      <c r="LIQ3" s="386"/>
      <c r="LIR3" s="386"/>
      <c r="LIS3" s="386"/>
      <c r="LIT3" s="386"/>
      <c r="LIU3" s="386"/>
      <c r="LIV3" s="386"/>
      <c r="LIW3" s="386"/>
      <c r="LIX3" s="386"/>
      <c r="LIY3" s="386"/>
      <c r="LIZ3" s="386"/>
      <c r="LJA3" s="386"/>
      <c r="LJB3" s="386"/>
      <c r="LJC3" s="386"/>
      <c r="LJD3" s="386"/>
      <c r="LJE3" s="386"/>
      <c r="LJF3" s="386"/>
      <c r="LJG3" s="386"/>
      <c r="LJH3" s="386"/>
      <c r="LJI3" s="386"/>
      <c r="LJJ3" s="386"/>
      <c r="LJK3" s="386"/>
      <c r="LJL3" s="386"/>
      <c r="LJM3" s="386"/>
      <c r="LJN3" s="386"/>
      <c r="LJO3" s="386"/>
      <c r="LJP3" s="386"/>
      <c r="LJQ3" s="386"/>
      <c r="LJR3" s="386"/>
      <c r="LJS3" s="386"/>
      <c r="LJT3" s="386"/>
      <c r="LJU3" s="386"/>
      <c r="LJV3" s="386"/>
      <c r="LJW3" s="386"/>
      <c r="LJX3" s="386"/>
      <c r="LJY3" s="386"/>
      <c r="LJZ3" s="386"/>
      <c r="LKA3" s="386"/>
      <c r="LKB3" s="386"/>
      <c r="LKC3" s="386"/>
      <c r="LKD3" s="386"/>
      <c r="LKE3" s="386"/>
      <c r="LKF3" s="386"/>
      <c r="LKG3" s="386"/>
      <c r="LKH3" s="386"/>
      <c r="LKI3" s="386"/>
      <c r="LKJ3" s="386"/>
      <c r="LKK3" s="386"/>
      <c r="LKL3" s="386"/>
      <c r="LKM3" s="386"/>
      <c r="LKN3" s="386"/>
      <c r="LKO3" s="386"/>
      <c r="LKP3" s="386"/>
      <c r="LKQ3" s="386"/>
      <c r="LKR3" s="386"/>
      <c r="LKS3" s="386"/>
      <c r="LKT3" s="386"/>
      <c r="LKU3" s="386"/>
      <c r="LKV3" s="386"/>
      <c r="LKW3" s="386"/>
      <c r="LKX3" s="386"/>
      <c r="LKY3" s="386"/>
      <c r="LKZ3" s="386"/>
      <c r="LLA3" s="386"/>
      <c r="LLB3" s="386"/>
      <c r="LLC3" s="386"/>
      <c r="LLD3" s="386"/>
      <c r="LLE3" s="386"/>
      <c r="LLF3" s="386"/>
      <c r="LLG3" s="386"/>
      <c r="LLH3" s="386"/>
      <c r="LLI3" s="386"/>
      <c r="LLJ3" s="386"/>
      <c r="LLK3" s="386"/>
      <c r="LLL3" s="386"/>
      <c r="LLM3" s="386"/>
      <c r="LLN3" s="386"/>
      <c r="LLO3" s="386"/>
      <c r="LLP3" s="386"/>
      <c r="LLQ3" s="386"/>
      <c r="LLR3" s="386"/>
      <c r="LLS3" s="386"/>
      <c r="LLT3" s="386"/>
      <c r="LLU3" s="386"/>
      <c r="LLV3" s="386"/>
      <c r="LLW3" s="386"/>
      <c r="LLX3" s="386"/>
      <c r="LLY3" s="386"/>
      <c r="LLZ3" s="386"/>
      <c r="LMA3" s="386"/>
      <c r="LMB3" s="386"/>
      <c r="LMC3" s="386"/>
      <c r="LMD3" s="386"/>
      <c r="LME3" s="386"/>
      <c r="LMF3" s="386"/>
      <c r="LMG3" s="386"/>
      <c r="LMH3" s="386"/>
      <c r="LMI3" s="386"/>
      <c r="LMJ3" s="386"/>
      <c r="LMK3" s="386"/>
      <c r="LML3" s="386"/>
      <c r="LMM3" s="386"/>
      <c r="LMN3" s="386"/>
      <c r="LMO3" s="386"/>
      <c r="LMP3" s="386"/>
      <c r="LMQ3" s="386"/>
      <c r="LMR3" s="386"/>
      <c r="LMS3" s="386"/>
      <c r="LMT3" s="386"/>
      <c r="LMU3" s="386"/>
      <c r="LMV3" s="386"/>
      <c r="LMW3" s="386"/>
      <c r="LMX3" s="386"/>
      <c r="LMY3" s="386"/>
      <c r="LMZ3" s="386"/>
      <c r="LNA3" s="386"/>
      <c r="LNB3" s="386"/>
      <c r="LNC3" s="386"/>
      <c r="LND3" s="386"/>
      <c r="LNE3" s="386"/>
      <c r="LNF3" s="386"/>
      <c r="LNG3" s="386"/>
      <c r="LNH3" s="386"/>
      <c r="LNI3" s="386"/>
      <c r="LNJ3" s="386"/>
      <c r="LNK3" s="386"/>
      <c r="LNL3" s="386"/>
      <c r="LNM3" s="386"/>
      <c r="LNN3" s="386"/>
      <c r="LNO3" s="386"/>
      <c r="LNP3" s="386"/>
      <c r="LNQ3" s="386"/>
      <c r="LNR3" s="386"/>
      <c r="LNS3" s="386"/>
      <c r="LNT3" s="386"/>
      <c r="LNU3" s="386"/>
      <c r="LNV3" s="386"/>
      <c r="LNW3" s="386"/>
      <c r="LNX3" s="386"/>
      <c r="LNY3" s="386"/>
      <c r="LNZ3" s="386"/>
      <c r="LOA3" s="386"/>
      <c r="LOB3" s="386"/>
      <c r="LOC3" s="386"/>
      <c r="LOD3" s="386"/>
      <c r="LOE3" s="386"/>
      <c r="LOF3" s="386"/>
      <c r="LOG3" s="386"/>
      <c r="LOH3" s="386"/>
      <c r="LOI3" s="386"/>
      <c r="LOJ3" s="386"/>
      <c r="LOK3" s="386"/>
      <c r="LOL3" s="386"/>
      <c r="LOM3" s="386"/>
      <c r="LON3" s="386"/>
      <c r="LOO3" s="386"/>
      <c r="LOP3" s="386"/>
      <c r="LOQ3" s="386"/>
      <c r="LOR3" s="386"/>
      <c r="LOS3" s="386"/>
      <c r="LOT3" s="386"/>
      <c r="LOU3" s="386"/>
      <c r="LOV3" s="386"/>
      <c r="LOW3" s="386"/>
      <c r="LOX3" s="386"/>
      <c r="LOY3" s="386"/>
      <c r="LOZ3" s="386"/>
      <c r="LPA3" s="386"/>
      <c r="LPB3" s="386"/>
      <c r="LPC3" s="386"/>
      <c r="LPD3" s="386"/>
      <c r="LPE3" s="386"/>
      <c r="LPF3" s="386"/>
      <c r="LPG3" s="386"/>
      <c r="LPH3" s="386"/>
      <c r="LPI3" s="386"/>
      <c r="LPJ3" s="386"/>
      <c r="LPK3" s="386"/>
      <c r="LPL3" s="386"/>
      <c r="LPM3" s="386"/>
      <c r="LPN3" s="386"/>
      <c r="LPO3" s="386"/>
      <c r="LPP3" s="386"/>
      <c r="LPQ3" s="386"/>
      <c r="LPR3" s="386"/>
      <c r="LPS3" s="386"/>
      <c r="LPT3" s="386"/>
      <c r="LPU3" s="386"/>
      <c r="LPV3" s="386"/>
      <c r="LPW3" s="386"/>
      <c r="LPX3" s="386"/>
      <c r="LPY3" s="386"/>
      <c r="LPZ3" s="386"/>
      <c r="LQA3" s="386"/>
      <c r="LQB3" s="386"/>
      <c r="LQC3" s="386"/>
      <c r="LQD3" s="386"/>
      <c r="LQE3" s="386"/>
      <c r="LQF3" s="386"/>
      <c r="LQG3" s="386"/>
      <c r="LQH3" s="386"/>
      <c r="LQI3" s="386"/>
      <c r="LQJ3" s="386"/>
      <c r="LQK3" s="386"/>
      <c r="LQL3" s="386"/>
      <c r="LQM3" s="386"/>
      <c r="LQN3" s="386"/>
      <c r="LQO3" s="386"/>
      <c r="LQP3" s="386"/>
      <c r="LQQ3" s="386"/>
      <c r="LQR3" s="386"/>
      <c r="LQS3" s="386"/>
      <c r="LQT3" s="386"/>
      <c r="LQU3" s="386"/>
      <c r="LQV3" s="386"/>
      <c r="LQW3" s="386"/>
      <c r="LQX3" s="386"/>
      <c r="LQY3" s="386"/>
      <c r="LQZ3" s="386"/>
      <c r="LRA3" s="386"/>
      <c r="LRB3" s="386"/>
      <c r="LRC3" s="386"/>
      <c r="LRD3" s="386"/>
      <c r="LRE3" s="386"/>
      <c r="LRF3" s="386"/>
      <c r="LRG3" s="386"/>
      <c r="LRH3" s="386"/>
      <c r="LRI3" s="386"/>
      <c r="LRJ3" s="386"/>
      <c r="LRK3" s="386"/>
      <c r="LRL3" s="386"/>
      <c r="LRM3" s="386"/>
      <c r="LRN3" s="386"/>
      <c r="LRO3" s="386"/>
      <c r="LRP3" s="386"/>
      <c r="LRQ3" s="386"/>
      <c r="LRR3" s="386"/>
      <c r="LRS3" s="386"/>
      <c r="LRT3" s="386"/>
      <c r="LRU3" s="386"/>
      <c r="LRV3" s="386"/>
      <c r="LRW3" s="386"/>
      <c r="LRX3" s="386"/>
      <c r="LRY3" s="386"/>
      <c r="LRZ3" s="386"/>
      <c r="LSA3" s="386"/>
      <c r="LSB3" s="386"/>
      <c r="LSC3" s="386"/>
      <c r="LSD3" s="386"/>
      <c r="LSE3" s="386"/>
      <c r="LSF3" s="386"/>
      <c r="LSG3" s="386"/>
      <c r="LSH3" s="386"/>
      <c r="LSI3" s="386"/>
      <c r="LSJ3" s="386"/>
      <c r="LSK3" s="386"/>
      <c r="LSL3" s="386"/>
      <c r="LSM3" s="386"/>
      <c r="LSN3" s="386"/>
      <c r="LSO3" s="386"/>
      <c r="LSP3" s="386"/>
      <c r="LSQ3" s="386"/>
      <c r="LSR3" s="386"/>
      <c r="LSS3" s="386"/>
      <c r="LST3" s="386"/>
      <c r="LSU3" s="386"/>
      <c r="LSV3" s="386"/>
      <c r="LSW3" s="386"/>
      <c r="LSX3" s="386"/>
      <c r="LSY3" s="386"/>
      <c r="LSZ3" s="386"/>
      <c r="LTA3" s="386"/>
      <c r="LTB3" s="386"/>
      <c r="LTC3" s="386"/>
      <c r="LTD3" s="386"/>
      <c r="LTE3" s="386"/>
      <c r="LTF3" s="386"/>
      <c r="LTG3" s="386"/>
      <c r="LTH3" s="386"/>
      <c r="LTI3" s="386"/>
      <c r="LTJ3" s="386"/>
      <c r="LTK3" s="386"/>
      <c r="LTL3" s="386"/>
      <c r="LTM3" s="386"/>
      <c r="LTN3" s="386"/>
      <c r="LTO3" s="386"/>
      <c r="LTP3" s="386"/>
      <c r="LTQ3" s="386"/>
      <c r="LTR3" s="386"/>
      <c r="LTS3" s="386"/>
      <c r="LTT3" s="386"/>
      <c r="LTU3" s="386"/>
      <c r="LTV3" s="386"/>
      <c r="LTW3" s="386"/>
      <c r="LTX3" s="386"/>
      <c r="LTY3" s="386"/>
      <c r="LTZ3" s="386"/>
      <c r="LUA3" s="386"/>
      <c r="LUB3" s="386"/>
      <c r="LUC3" s="386"/>
      <c r="LUD3" s="386"/>
      <c r="LUE3" s="386"/>
      <c r="LUF3" s="386"/>
      <c r="LUG3" s="386"/>
      <c r="LUH3" s="386"/>
      <c r="LUI3" s="386"/>
      <c r="LUJ3" s="386"/>
      <c r="LUK3" s="386"/>
      <c r="LUL3" s="386"/>
      <c r="LUM3" s="386"/>
      <c r="LUN3" s="386"/>
      <c r="LUO3" s="386"/>
      <c r="LUP3" s="386"/>
      <c r="LUQ3" s="386"/>
      <c r="LUR3" s="386"/>
      <c r="LUS3" s="386"/>
      <c r="LUT3" s="386"/>
      <c r="LUU3" s="386"/>
      <c r="LUV3" s="386"/>
      <c r="LUW3" s="386"/>
      <c r="LUX3" s="386"/>
      <c r="LUY3" s="386"/>
      <c r="LUZ3" s="386"/>
      <c r="LVA3" s="386"/>
      <c r="LVB3" s="386"/>
      <c r="LVC3" s="386"/>
      <c r="LVD3" s="386"/>
      <c r="LVE3" s="386"/>
      <c r="LVF3" s="386"/>
      <c r="LVG3" s="386"/>
      <c r="LVH3" s="386"/>
      <c r="LVI3" s="386"/>
      <c r="LVJ3" s="386"/>
      <c r="LVK3" s="386"/>
      <c r="LVL3" s="386"/>
      <c r="LVM3" s="386"/>
      <c r="LVN3" s="386"/>
      <c r="LVO3" s="386"/>
      <c r="LVP3" s="386"/>
      <c r="LVQ3" s="386"/>
      <c r="LVR3" s="386"/>
      <c r="LVS3" s="386"/>
      <c r="LVT3" s="386"/>
      <c r="LVU3" s="386"/>
      <c r="LVV3" s="386"/>
      <c r="LVW3" s="386"/>
      <c r="LVX3" s="386"/>
      <c r="LVY3" s="386"/>
      <c r="LVZ3" s="386"/>
      <c r="LWA3" s="386"/>
      <c r="LWB3" s="386"/>
      <c r="LWC3" s="386"/>
      <c r="LWD3" s="386"/>
      <c r="LWE3" s="386"/>
      <c r="LWF3" s="386"/>
      <c r="LWG3" s="386"/>
      <c r="LWH3" s="386"/>
      <c r="LWI3" s="386"/>
      <c r="LWJ3" s="386"/>
      <c r="LWK3" s="386"/>
      <c r="LWL3" s="386"/>
      <c r="LWM3" s="386"/>
      <c r="LWN3" s="386"/>
      <c r="LWO3" s="386"/>
      <c r="LWP3" s="386"/>
      <c r="LWQ3" s="386"/>
      <c r="LWR3" s="386"/>
      <c r="LWS3" s="386"/>
      <c r="LWT3" s="386"/>
      <c r="LWU3" s="386"/>
      <c r="LWV3" s="386"/>
      <c r="LWW3" s="386"/>
      <c r="LWX3" s="386"/>
      <c r="LWY3" s="386"/>
      <c r="LWZ3" s="386"/>
      <c r="LXA3" s="386"/>
      <c r="LXB3" s="386"/>
      <c r="LXC3" s="386"/>
      <c r="LXD3" s="386"/>
      <c r="LXE3" s="386"/>
      <c r="LXF3" s="386"/>
      <c r="LXG3" s="386"/>
      <c r="LXH3" s="386"/>
      <c r="LXI3" s="386"/>
      <c r="LXJ3" s="386"/>
      <c r="LXK3" s="386"/>
      <c r="LXL3" s="386"/>
      <c r="LXM3" s="386"/>
      <c r="LXN3" s="386"/>
      <c r="LXO3" s="386"/>
      <c r="LXP3" s="386"/>
      <c r="LXQ3" s="386"/>
      <c r="LXR3" s="386"/>
      <c r="LXS3" s="386"/>
      <c r="LXT3" s="386"/>
      <c r="LXU3" s="386"/>
      <c r="LXV3" s="386"/>
      <c r="LXW3" s="386"/>
      <c r="LXX3" s="386"/>
      <c r="LXY3" s="386"/>
      <c r="LXZ3" s="386"/>
      <c r="LYA3" s="386"/>
      <c r="LYB3" s="386"/>
      <c r="LYC3" s="386"/>
      <c r="LYD3" s="386"/>
      <c r="LYE3" s="386"/>
      <c r="LYF3" s="386"/>
      <c r="LYG3" s="386"/>
      <c r="LYH3" s="386"/>
      <c r="LYI3" s="386"/>
      <c r="LYJ3" s="386"/>
      <c r="LYK3" s="386"/>
      <c r="LYL3" s="386"/>
      <c r="LYM3" s="386"/>
      <c r="LYN3" s="386"/>
      <c r="LYO3" s="386"/>
      <c r="LYP3" s="386"/>
      <c r="LYQ3" s="386"/>
      <c r="LYR3" s="386"/>
      <c r="LYS3" s="386"/>
      <c r="LYT3" s="386"/>
      <c r="LYU3" s="386"/>
      <c r="LYV3" s="386"/>
      <c r="LYW3" s="386"/>
      <c r="LYX3" s="386"/>
      <c r="LYY3" s="386"/>
      <c r="LYZ3" s="386"/>
      <c r="LZA3" s="386"/>
      <c r="LZB3" s="386"/>
      <c r="LZC3" s="386"/>
      <c r="LZD3" s="386"/>
      <c r="LZE3" s="386"/>
      <c r="LZF3" s="386"/>
      <c r="LZG3" s="386"/>
      <c r="LZH3" s="386"/>
      <c r="LZI3" s="386"/>
      <c r="LZJ3" s="386"/>
      <c r="LZK3" s="386"/>
      <c r="LZL3" s="386"/>
      <c r="LZM3" s="386"/>
      <c r="LZN3" s="386"/>
      <c r="LZO3" s="386"/>
      <c r="LZP3" s="386"/>
      <c r="LZQ3" s="386"/>
      <c r="LZR3" s="386"/>
      <c r="LZS3" s="386"/>
      <c r="LZT3" s="386"/>
      <c r="LZU3" s="386"/>
      <c r="LZV3" s="386"/>
      <c r="LZW3" s="386"/>
      <c r="LZX3" s="386"/>
      <c r="LZY3" s="386"/>
      <c r="LZZ3" s="386"/>
      <c r="MAA3" s="386"/>
      <c r="MAB3" s="386"/>
      <c r="MAC3" s="386"/>
      <c r="MAD3" s="386"/>
      <c r="MAE3" s="386"/>
      <c r="MAF3" s="386"/>
      <c r="MAG3" s="386"/>
      <c r="MAH3" s="386"/>
      <c r="MAI3" s="386"/>
      <c r="MAJ3" s="386"/>
      <c r="MAK3" s="386"/>
      <c r="MAL3" s="386"/>
      <c r="MAM3" s="386"/>
      <c r="MAN3" s="386"/>
      <c r="MAO3" s="386"/>
      <c r="MAP3" s="386"/>
      <c r="MAQ3" s="386"/>
      <c r="MAR3" s="386"/>
      <c r="MAS3" s="386"/>
      <c r="MAT3" s="386"/>
      <c r="MAU3" s="386"/>
      <c r="MAV3" s="386"/>
      <c r="MAW3" s="386"/>
      <c r="MAX3" s="386"/>
      <c r="MAY3" s="386"/>
      <c r="MAZ3" s="386"/>
      <c r="MBA3" s="386"/>
      <c r="MBB3" s="386"/>
      <c r="MBC3" s="386"/>
      <c r="MBD3" s="386"/>
      <c r="MBE3" s="386"/>
      <c r="MBF3" s="386"/>
      <c r="MBG3" s="386"/>
      <c r="MBH3" s="386"/>
      <c r="MBI3" s="386"/>
      <c r="MBJ3" s="386"/>
      <c r="MBK3" s="386"/>
      <c r="MBL3" s="386"/>
      <c r="MBM3" s="386"/>
      <c r="MBN3" s="386"/>
      <c r="MBO3" s="386"/>
      <c r="MBP3" s="386"/>
      <c r="MBQ3" s="386"/>
      <c r="MBR3" s="386"/>
      <c r="MBS3" s="386"/>
      <c r="MBT3" s="386"/>
      <c r="MBU3" s="386"/>
      <c r="MBV3" s="386"/>
      <c r="MBW3" s="386"/>
      <c r="MBX3" s="386"/>
      <c r="MBY3" s="386"/>
      <c r="MBZ3" s="386"/>
      <c r="MCA3" s="386"/>
      <c r="MCB3" s="386"/>
      <c r="MCC3" s="386"/>
      <c r="MCD3" s="386"/>
      <c r="MCE3" s="386"/>
      <c r="MCF3" s="386"/>
      <c r="MCG3" s="386"/>
      <c r="MCH3" s="386"/>
      <c r="MCI3" s="386"/>
      <c r="MCJ3" s="386"/>
      <c r="MCK3" s="386"/>
      <c r="MCL3" s="386"/>
      <c r="MCM3" s="386"/>
      <c r="MCN3" s="386"/>
      <c r="MCO3" s="386"/>
      <c r="MCP3" s="386"/>
      <c r="MCQ3" s="386"/>
      <c r="MCR3" s="386"/>
      <c r="MCS3" s="386"/>
      <c r="MCT3" s="386"/>
      <c r="MCU3" s="386"/>
      <c r="MCV3" s="386"/>
      <c r="MCW3" s="386"/>
      <c r="MCX3" s="386"/>
      <c r="MCY3" s="386"/>
      <c r="MCZ3" s="386"/>
      <c r="MDA3" s="386"/>
      <c r="MDB3" s="386"/>
      <c r="MDC3" s="386"/>
      <c r="MDD3" s="386"/>
      <c r="MDE3" s="386"/>
      <c r="MDF3" s="386"/>
      <c r="MDG3" s="386"/>
      <c r="MDH3" s="386"/>
      <c r="MDI3" s="386"/>
      <c r="MDJ3" s="386"/>
      <c r="MDK3" s="386"/>
      <c r="MDL3" s="386"/>
      <c r="MDM3" s="386"/>
      <c r="MDN3" s="386"/>
      <c r="MDO3" s="386"/>
      <c r="MDP3" s="386"/>
      <c r="MDQ3" s="386"/>
      <c r="MDR3" s="386"/>
      <c r="MDS3" s="386"/>
      <c r="MDT3" s="386"/>
      <c r="MDU3" s="386"/>
      <c r="MDV3" s="386"/>
      <c r="MDW3" s="386"/>
      <c r="MDX3" s="386"/>
      <c r="MDY3" s="386"/>
      <c r="MDZ3" s="386"/>
      <c r="MEA3" s="386"/>
      <c r="MEB3" s="386"/>
      <c r="MEC3" s="386"/>
      <c r="MED3" s="386"/>
      <c r="MEE3" s="386"/>
      <c r="MEF3" s="386"/>
      <c r="MEG3" s="386"/>
      <c r="MEH3" s="386"/>
      <c r="MEI3" s="386"/>
      <c r="MEJ3" s="386"/>
      <c r="MEK3" s="386"/>
      <c r="MEL3" s="386"/>
      <c r="MEM3" s="386"/>
      <c r="MEN3" s="386"/>
      <c r="MEO3" s="386"/>
      <c r="MEP3" s="386"/>
      <c r="MEQ3" s="386"/>
      <c r="MER3" s="386"/>
      <c r="MES3" s="386"/>
      <c r="MET3" s="386"/>
      <c r="MEU3" s="386"/>
      <c r="MEV3" s="386"/>
      <c r="MEW3" s="386"/>
      <c r="MEX3" s="386"/>
      <c r="MEY3" s="386"/>
      <c r="MEZ3" s="386"/>
      <c r="MFA3" s="386"/>
      <c r="MFB3" s="386"/>
      <c r="MFC3" s="386"/>
      <c r="MFD3" s="386"/>
      <c r="MFE3" s="386"/>
      <c r="MFF3" s="386"/>
      <c r="MFG3" s="386"/>
      <c r="MFH3" s="386"/>
      <c r="MFI3" s="386"/>
      <c r="MFJ3" s="386"/>
      <c r="MFK3" s="386"/>
      <c r="MFL3" s="386"/>
      <c r="MFM3" s="386"/>
      <c r="MFN3" s="386"/>
      <c r="MFO3" s="386"/>
      <c r="MFP3" s="386"/>
      <c r="MFQ3" s="386"/>
      <c r="MFR3" s="386"/>
      <c r="MFS3" s="386"/>
      <c r="MFT3" s="386"/>
      <c r="MFU3" s="386"/>
      <c r="MFV3" s="386"/>
      <c r="MFW3" s="386"/>
      <c r="MFX3" s="386"/>
      <c r="MFY3" s="386"/>
      <c r="MFZ3" s="386"/>
      <c r="MGA3" s="386"/>
      <c r="MGB3" s="386"/>
      <c r="MGC3" s="386"/>
      <c r="MGD3" s="386"/>
      <c r="MGE3" s="386"/>
      <c r="MGF3" s="386"/>
      <c r="MGG3" s="386"/>
      <c r="MGH3" s="386"/>
      <c r="MGI3" s="386"/>
      <c r="MGJ3" s="386"/>
      <c r="MGK3" s="386"/>
      <c r="MGL3" s="386"/>
      <c r="MGM3" s="386"/>
      <c r="MGN3" s="386"/>
      <c r="MGO3" s="386"/>
      <c r="MGP3" s="386"/>
      <c r="MGQ3" s="386"/>
      <c r="MGR3" s="386"/>
      <c r="MGS3" s="386"/>
      <c r="MGT3" s="386"/>
      <c r="MGU3" s="386"/>
      <c r="MGV3" s="386"/>
      <c r="MGW3" s="386"/>
      <c r="MGX3" s="386"/>
      <c r="MGY3" s="386"/>
      <c r="MGZ3" s="386"/>
      <c r="MHA3" s="386"/>
      <c r="MHB3" s="386"/>
      <c r="MHC3" s="386"/>
      <c r="MHD3" s="386"/>
      <c r="MHE3" s="386"/>
      <c r="MHF3" s="386"/>
      <c r="MHG3" s="386"/>
      <c r="MHH3" s="386"/>
      <c r="MHI3" s="386"/>
      <c r="MHJ3" s="386"/>
      <c r="MHK3" s="386"/>
      <c r="MHL3" s="386"/>
      <c r="MHM3" s="386"/>
      <c r="MHN3" s="386"/>
      <c r="MHO3" s="386"/>
      <c r="MHP3" s="386"/>
      <c r="MHQ3" s="386"/>
      <c r="MHR3" s="386"/>
      <c r="MHS3" s="386"/>
      <c r="MHT3" s="386"/>
      <c r="MHU3" s="386"/>
      <c r="MHV3" s="386"/>
      <c r="MHW3" s="386"/>
      <c r="MHX3" s="386"/>
      <c r="MHY3" s="386"/>
      <c r="MHZ3" s="386"/>
      <c r="MIA3" s="386"/>
      <c r="MIB3" s="386"/>
      <c r="MIC3" s="386"/>
      <c r="MID3" s="386"/>
      <c r="MIE3" s="386"/>
      <c r="MIF3" s="386"/>
      <c r="MIG3" s="386"/>
      <c r="MIH3" s="386"/>
      <c r="MII3" s="386"/>
      <c r="MIJ3" s="386"/>
      <c r="MIK3" s="386"/>
      <c r="MIL3" s="386"/>
      <c r="MIM3" s="386"/>
      <c r="MIN3" s="386"/>
      <c r="MIO3" s="386"/>
      <c r="MIP3" s="386"/>
      <c r="MIQ3" s="386"/>
      <c r="MIR3" s="386"/>
      <c r="MIS3" s="386"/>
      <c r="MIT3" s="386"/>
      <c r="MIU3" s="386"/>
      <c r="MIV3" s="386"/>
      <c r="MIW3" s="386"/>
      <c r="MIX3" s="386"/>
      <c r="MIY3" s="386"/>
      <c r="MIZ3" s="386"/>
      <c r="MJA3" s="386"/>
      <c r="MJB3" s="386"/>
      <c r="MJC3" s="386"/>
      <c r="MJD3" s="386"/>
      <c r="MJE3" s="386"/>
      <c r="MJF3" s="386"/>
      <c r="MJG3" s="386"/>
      <c r="MJH3" s="386"/>
      <c r="MJI3" s="386"/>
      <c r="MJJ3" s="386"/>
      <c r="MJK3" s="386"/>
      <c r="MJL3" s="386"/>
      <c r="MJM3" s="386"/>
      <c r="MJN3" s="386"/>
      <c r="MJO3" s="386"/>
      <c r="MJP3" s="386"/>
      <c r="MJQ3" s="386"/>
      <c r="MJR3" s="386"/>
      <c r="MJS3" s="386"/>
      <c r="MJT3" s="386"/>
      <c r="MJU3" s="386"/>
      <c r="MJV3" s="386"/>
      <c r="MJW3" s="386"/>
      <c r="MJX3" s="386"/>
      <c r="MJY3" s="386"/>
      <c r="MJZ3" s="386"/>
      <c r="MKA3" s="386"/>
      <c r="MKB3" s="386"/>
      <c r="MKC3" s="386"/>
      <c r="MKD3" s="386"/>
      <c r="MKE3" s="386"/>
      <c r="MKF3" s="386"/>
      <c r="MKG3" s="386"/>
      <c r="MKH3" s="386"/>
      <c r="MKI3" s="386"/>
      <c r="MKJ3" s="386"/>
      <c r="MKK3" s="386"/>
      <c r="MKL3" s="386"/>
      <c r="MKM3" s="386"/>
      <c r="MKN3" s="386"/>
      <c r="MKO3" s="386"/>
      <c r="MKP3" s="386"/>
      <c r="MKQ3" s="386"/>
      <c r="MKR3" s="386"/>
      <c r="MKS3" s="386"/>
      <c r="MKT3" s="386"/>
      <c r="MKU3" s="386"/>
      <c r="MKV3" s="386"/>
      <c r="MKW3" s="386"/>
      <c r="MKX3" s="386"/>
      <c r="MKY3" s="386"/>
      <c r="MKZ3" s="386"/>
      <c r="MLA3" s="386"/>
      <c r="MLB3" s="386"/>
      <c r="MLC3" s="386"/>
      <c r="MLD3" s="386"/>
      <c r="MLE3" s="386"/>
      <c r="MLF3" s="386"/>
      <c r="MLG3" s="386"/>
      <c r="MLH3" s="386"/>
      <c r="MLI3" s="386"/>
      <c r="MLJ3" s="386"/>
      <c r="MLK3" s="386"/>
      <c r="MLL3" s="386"/>
      <c r="MLM3" s="386"/>
      <c r="MLN3" s="386"/>
      <c r="MLO3" s="386"/>
      <c r="MLP3" s="386"/>
      <c r="MLQ3" s="386"/>
      <c r="MLR3" s="386"/>
      <c r="MLS3" s="386"/>
      <c r="MLT3" s="386"/>
      <c r="MLU3" s="386"/>
      <c r="MLV3" s="386"/>
      <c r="MLW3" s="386"/>
      <c r="MLX3" s="386"/>
      <c r="MLY3" s="386"/>
      <c r="MLZ3" s="386"/>
      <c r="MMA3" s="386"/>
      <c r="MMB3" s="386"/>
      <c r="MMC3" s="386"/>
      <c r="MMD3" s="386"/>
      <c r="MME3" s="386"/>
      <c r="MMF3" s="386"/>
      <c r="MMG3" s="386"/>
      <c r="MMH3" s="386"/>
      <c r="MMI3" s="386"/>
      <c r="MMJ3" s="386"/>
      <c r="MMK3" s="386"/>
      <c r="MML3" s="386"/>
      <c r="MMM3" s="386"/>
      <c r="MMN3" s="386"/>
      <c r="MMO3" s="386"/>
      <c r="MMP3" s="386"/>
      <c r="MMQ3" s="386"/>
      <c r="MMR3" s="386"/>
      <c r="MMS3" s="386"/>
      <c r="MMT3" s="386"/>
      <c r="MMU3" s="386"/>
      <c r="MMV3" s="386"/>
      <c r="MMW3" s="386"/>
      <c r="MMX3" s="386"/>
      <c r="MMY3" s="386"/>
      <c r="MMZ3" s="386"/>
      <c r="MNA3" s="386"/>
      <c r="MNB3" s="386"/>
      <c r="MNC3" s="386"/>
      <c r="MND3" s="386"/>
      <c r="MNE3" s="386"/>
      <c r="MNF3" s="386"/>
      <c r="MNG3" s="386"/>
      <c r="MNH3" s="386"/>
      <c r="MNI3" s="386"/>
      <c r="MNJ3" s="386"/>
      <c r="MNK3" s="386"/>
      <c r="MNL3" s="386"/>
      <c r="MNM3" s="386"/>
      <c r="MNN3" s="386"/>
      <c r="MNO3" s="386"/>
      <c r="MNP3" s="386"/>
      <c r="MNQ3" s="386"/>
      <c r="MNR3" s="386"/>
      <c r="MNS3" s="386"/>
      <c r="MNT3" s="386"/>
      <c r="MNU3" s="386"/>
      <c r="MNV3" s="386"/>
      <c r="MNW3" s="386"/>
      <c r="MNX3" s="386"/>
      <c r="MNY3" s="386"/>
      <c r="MNZ3" s="386"/>
      <c r="MOA3" s="386"/>
      <c r="MOB3" s="386"/>
      <c r="MOC3" s="386"/>
      <c r="MOD3" s="386"/>
      <c r="MOE3" s="386"/>
      <c r="MOF3" s="386"/>
      <c r="MOG3" s="386"/>
      <c r="MOH3" s="386"/>
      <c r="MOI3" s="386"/>
      <c r="MOJ3" s="386"/>
      <c r="MOK3" s="386"/>
      <c r="MOL3" s="386"/>
      <c r="MOM3" s="386"/>
      <c r="MON3" s="386"/>
      <c r="MOO3" s="386"/>
      <c r="MOP3" s="386"/>
      <c r="MOQ3" s="386"/>
      <c r="MOR3" s="386"/>
      <c r="MOS3" s="386"/>
      <c r="MOT3" s="386"/>
      <c r="MOU3" s="386"/>
      <c r="MOV3" s="386"/>
      <c r="MOW3" s="386"/>
      <c r="MOX3" s="386"/>
      <c r="MOY3" s="386"/>
      <c r="MOZ3" s="386"/>
      <c r="MPA3" s="386"/>
      <c r="MPB3" s="386"/>
      <c r="MPC3" s="386"/>
      <c r="MPD3" s="386"/>
      <c r="MPE3" s="386"/>
      <c r="MPF3" s="386"/>
      <c r="MPG3" s="386"/>
      <c r="MPH3" s="386"/>
      <c r="MPI3" s="386"/>
      <c r="MPJ3" s="386"/>
      <c r="MPK3" s="386"/>
      <c r="MPL3" s="386"/>
      <c r="MPM3" s="386"/>
      <c r="MPN3" s="386"/>
      <c r="MPO3" s="386"/>
      <c r="MPP3" s="386"/>
      <c r="MPQ3" s="386"/>
      <c r="MPR3" s="386"/>
      <c r="MPS3" s="386"/>
      <c r="MPT3" s="386"/>
      <c r="MPU3" s="386"/>
      <c r="MPV3" s="386"/>
      <c r="MPW3" s="386"/>
      <c r="MPX3" s="386"/>
      <c r="MPY3" s="386"/>
      <c r="MPZ3" s="386"/>
      <c r="MQA3" s="386"/>
      <c r="MQB3" s="386"/>
      <c r="MQC3" s="386"/>
      <c r="MQD3" s="386"/>
      <c r="MQE3" s="386"/>
      <c r="MQF3" s="386"/>
      <c r="MQG3" s="386"/>
      <c r="MQH3" s="386"/>
      <c r="MQI3" s="386"/>
      <c r="MQJ3" s="386"/>
      <c r="MQK3" s="386"/>
      <c r="MQL3" s="386"/>
      <c r="MQM3" s="386"/>
      <c r="MQN3" s="386"/>
      <c r="MQO3" s="386"/>
      <c r="MQP3" s="386"/>
      <c r="MQQ3" s="386"/>
      <c r="MQR3" s="386"/>
      <c r="MQS3" s="386"/>
      <c r="MQT3" s="386"/>
      <c r="MQU3" s="386"/>
      <c r="MQV3" s="386"/>
      <c r="MQW3" s="386"/>
      <c r="MQX3" s="386"/>
      <c r="MQY3" s="386"/>
      <c r="MQZ3" s="386"/>
      <c r="MRA3" s="386"/>
      <c r="MRB3" s="386"/>
      <c r="MRC3" s="386"/>
      <c r="MRD3" s="386"/>
      <c r="MRE3" s="386"/>
      <c r="MRF3" s="386"/>
      <c r="MRG3" s="386"/>
      <c r="MRH3" s="386"/>
      <c r="MRI3" s="386"/>
      <c r="MRJ3" s="386"/>
      <c r="MRK3" s="386"/>
      <c r="MRL3" s="386"/>
      <c r="MRM3" s="386"/>
      <c r="MRN3" s="386"/>
      <c r="MRO3" s="386"/>
      <c r="MRP3" s="386"/>
      <c r="MRQ3" s="386"/>
      <c r="MRR3" s="386"/>
      <c r="MRS3" s="386"/>
      <c r="MRT3" s="386"/>
      <c r="MRU3" s="386"/>
      <c r="MRV3" s="386"/>
      <c r="MRW3" s="386"/>
      <c r="MRX3" s="386"/>
      <c r="MRY3" s="386"/>
      <c r="MRZ3" s="386"/>
      <c r="MSA3" s="386"/>
      <c r="MSB3" s="386"/>
      <c r="MSC3" s="386"/>
      <c r="MSD3" s="386"/>
      <c r="MSE3" s="386"/>
      <c r="MSF3" s="386"/>
      <c r="MSG3" s="386"/>
      <c r="MSH3" s="386"/>
      <c r="MSI3" s="386"/>
      <c r="MSJ3" s="386"/>
      <c r="MSK3" s="386"/>
      <c r="MSL3" s="386"/>
      <c r="MSM3" s="386"/>
      <c r="MSN3" s="386"/>
      <c r="MSO3" s="386"/>
      <c r="MSP3" s="386"/>
      <c r="MSQ3" s="386"/>
      <c r="MSR3" s="386"/>
      <c r="MSS3" s="386"/>
      <c r="MST3" s="386"/>
      <c r="MSU3" s="386"/>
      <c r="MSV3" s="386"/>
      <c r="MSW3" s="386"/>
      <c r="MSX3" s="386"/>
      <c r="MSY3" s="386"/>
      <c r="MSZ3" s="386"/>
      <c r="MTA3" s="386"/>
      <c r="MTB3" s="386"/>
      <c r="MTC3" s="386"/>
      <c r="MTD3" s="386"/>
      <c r="MTE3" s="386"/>
      <c r="MTF3" s="386"/>
      <c r="MTG3" s="386"/>
      <c r="MTH3" s="386"/>
      <c r="MTI3" s="386"/>
      <c r="MTJ3" s="386"/>
      <c r="MTK3" s="386"/>
      <c r="MTL3" s="386"/>
      <c r="MTM3" s="386"/>
      <c r="MTN3" s="386"/>
      <c r="MTO3" s="386"/>
      <c r="MTP3" s="386"/>
      <c r="MTQ3" s="386"/>
      <c r="MTR3" s="386"/>
      <c r="MTS3" s="386"/>
      <c r="MTT3" s="386"/>
      <c r="MTU3" s="386"/>
      <c r="MTV3" s="386"/>
      <c r="MTW3" s="386"/>
      <c r="MTX3" s="386"/>
      <c r="MTY3" s="386"/>
      <c r="MTZ3" s="386"/>
      <c r="MUA3" s="386"/>
      <c r="MUB3" s="386"/>
      <c r="MUC3" s="386"/>
      <c r="MUD3" s="386"/>
      <c r="MUE3" s="386"/>
      <c r="MUF3" s="386"/>
      <c r="MUG3" s="386"/>
      <c r="MUH3" s="386"/>
      <c r="MUI3" s="386"/>
      <c r="MUJ3" s="386"/>
      <c r="MUK3" s="386"/>
      <c r="MUL3" s="386"/>
      <c r="MUM3" s="386"/>
      <c r="MUN3" s="386"/>
      <c r="MUO3" s="386"/>
      <c r="MUP3" s="386"/>
      <c r="MUQ3" s="386"/>
      <c r="MUR3" s="386"/>
      <c r="MUS3" s="386"/>
      <c r="MUT3" s="386"/>
      <c r="MUU3" s="386"/>
      <c r="MUV3" s="386"/>
      <c r="MUW3" s="386"/>
      <c r="MUX3" s="386"/>
      <c r="MUY3" s="386"/>
      <c r="MUZ3" s="386"/>
      <c r="MVA3" s="386"/>
      <c r="MVB3" s="386"/>
      <c r="MVC3" s="386"/>
      <c r="MVD3" s="386"/>
      <c r="MVE3" s="386"/>
      <c r="MVF3" s="386"/>
      <c r="MVG3" s="386"/>
      <c r="MVH3" s="386"/>
      <c r="MVI3" s="386"/>
      <c r="MVJ3" s="386"/>
      <c r="MVK3" s="386"/>
      <c r="MVL3" s="386"/>
      <c r="MVM3" s="386"/>
      <c r="MVN3" s="386"/>
      <c r="MVO3" s="386"/>
      <c r="MVP3" s="386"/>
      <c r="MVQ3" s="386"/>
      <c r="MVR3" s="386"/>
      <c r="MVS3" s="386"/>
      <c r="MVT3" s="386"/>
      <c r="MVU3" s="386"/>
      <c r="MVV3" s="386"/>
      <c r="MVW3" s="386"/>
      <c r="MVX3" s="386"/>
      <c r="MVY3" s="386"/>
      <c r="MVZ3" s="386"/>
      <c r="MWA3" s="386"/>
      <c r="MWB3" s="386"/>
      <c r="MWC3" s="386"/>
      <c r="MWD3" s="386"/>
      <c r="MWE3" s="386"/>
      <c r="MWF3" s="386"/>
      <c r="MWG3" s="386"/>
      <c r="MWH3" s="386"/>
      <c r="MWI3" s="386"/>
      <c r="MWJ3" s="386"/>
      <c r="MWK3" s="386"/>
      <c r="MWL3" s="386"/>
      <c r="MWM3" s="386"/>
      <c r="MWN3" s="386"/>
      <c r="MWO3" s="386"/>
      <c r="MWP3" s="386"/>
      <c r="MWQ3" s="386"/>
      <c r="MWR3" s="386"/>
      <c r="MWS3" s="386"/>
      <c r="MWT3" s="386"/>
      <c r="MWU3" s="386"/>
      <c r="MWV3" s="386"/>
      <c r="MWW3" s="386"/>
      <c r="MWX3" s="386"/>
      <c r="MWY3" s="386"/>
      <c r="MWZ3" s="386"/>
      <c r="MXA3" s="386"/>
      <c r="MXB3" s="386"/>
      <c r="MXC3" s="386"/>
      <c r="MXD3" s="386"/>
      <c r="MXE3" s="386"/>
      <c r="MXF3" s="386"/>
      <c r="MXG3" s="386"/>
      <c r="MXH3" s="386"/>
      <c r="MXI3" s="386"/>
      <c r="MXJ3" s="386"/>
      <c r="MXK3" s="386"/>
      <c r="MXL3" s="386"/>
      <c r="MXM3" s="386"/>
      <c r="MXN3" s="386"/>
      <c r="MXO3" s="386"/>
      <c r="MXP3" s="386"/>
      <c r="MXQ3" s="386"/>
      <c r="MXR3" s="386"/>
      <c r="MXS3" s="386"/>
      <c r="MXT3" s="386"/>
      <c r="MXU3" s="386"/>
      <c r="MXV3" s="386"/>
      <c r="MXW3" s="386"/>
      <c r="MXX3" s="386"/>
      <c r="MXY3" s="386"/>
      <c r="MXZ3" s="386"/>
      <c r="MYA3" s="386"/>
      <c r="MYB3" s="386"/>
      <c r="MYC3" s="386"/>
      <c r="MYD3" s="386"/>
      <c r="MYE3" s="386"/>
      <c r="MYF3" s="386"/>
      <c r="MYG3" s="386"/>
      <c r="MYH3" s="386"/>
      <c r="MYI3" s="386"/>
      <c r="MYJ3" s="386"/>
      <c r="MYK3" s="386"/>
      <c r="MYL3" s="386"/>
      <c r="MYM3" s="386"/>
      <c r="MYN3" s="386"/>
      <c r="MYO3" s="386"/>
      <c r="MYP3" s="386"/>
      <c r="MYQ3" s="386"/>
      <c r="MYR3" s="386"/>
      <c r="MYS3" s="386"/>
      <c r="MYT3" s="386"/>
      <c r="MYU3" s="386"/>
      <c r="MYV3" s="386"/>
      <c r="MYW3" s="386"/>
      <c r="MYX3" s="386"/>
      <c r="MYY3" s="386"/>
      <c r="MYZ3" s="386"/>
      <c r="MZA3" s="386"/>
      <c r="MZB3" s="386"/>
      <c r="MZC3" s="386"/>
      <c r="MZD3" s="386"/>
      <c r="MZE3" s="386"/>
      <c r="MZF3" s="386"/>
      <c r="MZG3" s="386"/>
      <c r="MZH3" s="386"/>
      <c r="MZI3" s="386"/>
      <c r="MZJ3" s="386"/>
      <c r="MZK3" s="386"/>
      <c r="MZL3" s="386"/>
      <c r="MZM3" s="386"/>
      <c r="MZN3" s="386"/>
      <c r="MZO3" s="386"/>
      <c r="MZP3" s="386"/>
      <c r="MZQ3" s="386"/>
      <c r="MZR3" s="386"/>
      <c r="MZS3" s="386"/>
      <c r="MZT3" s="386"/>
      <c r="MZU3" s="386"/>
      <c r="MZV3" s="386"/>
      <c r="MZW3" s="386"/>
      <c r="MZX3" s="386"/>
      <c r="MZY3" s="386"/>
      <c r="MZZ3" s="386"/>
      <c r="NAA3" s="386"/>
      <c r="NAB3" s="386"/>
      <c r="NAC3" s="386"/>
      <c r="NAD3" s="386"/>
      <c r="NAE3" s="386"/>
      <c r="NAF3" s="386"/>
      <c r="NAG3" s="386"/>
      <c r="NAH3" s="386"/>
      <c r="NAI3" s="386"/>
      <c r="NAJ3" s="386"/>
      <c r="NAK3" s="386"/>
      <c r="NAL3" s="386"/>
      <c r="NAM3" s="386"/>
      <c r="NAN3" s="386"/>
      <c r="NAO3" s="386"/>
      <c r="NAP3" s="386"/>
      <c r="NAQ3" s="386"/>
      <c r="NAR3" s="386"/>
      <c r="NAS3" s="386"/>
      <c r="NAT3" s="386"/>
      <c r="NAU3" s="386"/>
      <c r="NAV3" s="386"/>
      <c r="NAW3" s="386"/>
      <c r="NAX3" s="386"/>
      <c r="NAY3" s="386"/>
      <c r="NAZ3" s="386"/>
      <c r="NBA3" s="386"/>
      <c r="NBB3" s="386"/>
      <c r="NBC3" s="386"/>
      <c r="NBD3" s="386"/>
      <c r="NBE3" s="386"/>
      <c r="NBF3" s="386"/>
      <c r="NBG3" s="386"/>
      <c r="NBH3" s="386"/>
      <c r="NBI3" s="386"/>
      <c r="NBJ3" s="386"/>
      <c r="NBK3" s="386"/>
      <c r="NBL3" s="386"/>
      <c r="NBM3" s="386"/>
      <c r="NBN3" s="386"/>
      <c r="NBO3" s="386"/>
      <c r="NBP3" s="386"/>
      <c r="NBQ3" s="386"/>
      <c r="NBR3" s="386"/>
      <c r="NBS3" s="386"/>
      <c r="NBT3" s="386"/>
      <c r="NBU3" s="386"/>
      <c r="NBV3" s="386"/>
      <c r="NBW3" s="386"/>
      <c r="NBX3" s="386"/>
      <c r="NBY3" s="386"/>
      <c r="NBZ3" s="386"/>
      <c r="NCA3" s="386"/>
      <c r="NCB3" s="386"/>
      <c r="NCC3" s="386"/>
      <c r="NCD3" s="386"/>
      <c r="NCE3" s="386"/>
      <c r="NCF3" s="386"/>
      <c r="NCG3" s="386"/>
      <c r="NCH3" s="386"/>
      <c r="NCI3" s="386"/>
      <c r="NCJ3" s="386"/>
      <c r="NCK3" s="386"/>
      <c r="NCL3" s="386"/>
      <c r="NCM3" s="386"/>
      <c r="NCN3" s="386"/>
      <c r="NCO3" s="386"/>
      <c r="NCP3" s="386"/>
      <c r="NCQ3" s="386"/>
      <c r="NCR3" s="386"/>
      <c r="NCS3" s="386"/>
      <c r="NCT3" s="386"/>
      <c r="NCU3" s="386"/>
      <c r="NCV3" s="386"/>
      <c r="NCW3" s="386"/>
      <c r="NCX3" s="386"/>
      <c r="NCY3" s="386"/>
      <c r="NCZ3" s="386"/>
      <c r="NDA3" s="386"/>
      <c r="NDB3" s="386"/>
      <c r="NDC3" s="386"/>
      <c r="NDD3" s="386"/>
      <c r="NDE3" s="386"/>
      <c r="NDF3" s="386"/>
      <c r="NDG3" s="386"/>
      <c r="NDH3" s="386"/>
      <c r="NDI3" s="386"/>
      <c r="NDJ3" s="386"/>
      <c r="NDK3" s="386"/>
      <c r="NDL3" s="386"/>
      <c r="NDM3" s="386"/>
      <c r="NDN3" s="386"/>
      <c r="NDO3" s="386"/>
      <c r="NDP3" s="386"/>
      <c r="NDQ3" s="386"/>
      <c r="NDR3" s="386"/>
      <c r="NDS3" s="386"/>
      <c r="NDT3" s="386"/>
      <c r="NDU3" s="386"/>
      <c r="NDV3" s="386"/>
      <c r="NDW3" s="386"/>
      <c r="NDX3" s="386"/>
      <c r="NDY3" s="386"/>
      <c r="NDZ3" s="386"/>
      <c r="NEA3" s="386"/>
      <c r="NEB3" s="386"/>
      <c r="NEC3" s="386"/>
      <c r="NED3" s="386"/>
      <c r="NEE3" s="386"/>
      <c r="NEF3" s="386"/>
      <c r="NEG3" s="386"/>
      <c r="NEH3" s="386"/>
      <c r="NEI3" s="386"/>
      <c r="NEJ3" s="386"/>
      <c r="NEK3" s="386"/>
      <c r="NEL3" s="386"/>
      <c r="NEM3" s="386"/>
      <c r="NEN3" s="386"/>
      <c r="NEO3" s="386"/>
      <c r="NEP3" s="386"/>
      <c r="NEQ3" s="386"/>
      <c r="NER3" s="386"/>
      <c r="NES3" s="386"/>
      <c r="NET3" s="386"/>
      <c r="NEU3" s="386"/>
      <c r="NEV3" s="386"/>
      <c r="NEW3" s="386"/>
      <c r="NEX3" s="386"/>
      <c r="NEY3" s="386"/>
      <c r="NEZ3" s="386"/>
      <c r="NFA3" s="386"/>
      <c r="NFB3" s="386"/>
      <c r="NFC3" s="386"/>
      <c r="NFD3" s="386"/>
      <c r="NFE3" s="386"/>
      <c r="NFF3" s="386"/>
      <c r="NFG3" s="386"/>
      <c r="NFH3" s="386"/>
      <c r="NFI3" s="386"/>
      <c r="NFJ3" s="386"/>
      <c r="NFK3" s="386"/>
      <c r="NFL3" s="386"/>
      <c r="NFM3" s="386"/>
      <c r="NFN3" s="386"/>
      <c r="NFO3" s="386"/>
      <c r="NFP3" s="386"/>
      <c r="NFQ3" s="386"/>
      <c r="NFR3" s="386"/>
      <c r="NFS3" s="386"/>
      <c r="NFT3" s="386"/>
      <c r="NFU3" s="386"/>
      <c r="NFV3" s="386"/>
      <c r="NFW3" s="386"/>
      <c r="NFX3" s="386"/>
      <c r="NFY3" s="386"/>
      <c r="NFZ3" s="386"/>
      <c r="NGA3" s="386"/>
      <c r="NGB3" s="386"/>
      <c r="NGC3" s="386"/>
      <c r="NGD3" s="386"/>
      <c r="NGE3" s="386"/>
      <c r="NGF3" s="386"/>
      <c r="NGG3" s="386"/>
      <c r="NGH3" s="386"/>
      <c r="NGI3" s="386"/>
      <c r="NGJ3" s="386"/>
      <c r="NGK3" s="386"/>
      <c r="NGL3" s="386"/>
      <c r="NGM3" s="386"/>
      <c r="NGN3" s="386"/>
      <c r="NGO3" s="386"/>
      <c r="NGP3" s="386"/>
      <c r="NGQ3" s="386"/>
      <c r="NGR3" s="386"/>
      <c r="NGS3" s="386"/>
      <c r="NGT3" s="386"/>
      <c r="NGU3" s="386"/>
      <c r="NGV3" s="386"/>
      <c r="NGW3" s="386"/>
      <c r="NGX3" s="386"/>
      <c r="NGY3" s="386"/>
      <c r="NGZ3" s="386"/>
      <c r="NHA3" s="386"/>
      <c r="NHB3" s="386"/>
      <c r="NHC3" s="386"/>
      <c r="NHD3" s="386"/>
      <c r="NHE3" s="386"/>
      <c r="NHF3" s="386"/>
      <c r="NHG3" s="386"/>
      <c r="NHH3" s="386"/>
      <c r="NHI3" s="386"/>
      <c r="NHJ3" s="386"/>
      <c r="NHK3" s="386"/>
      <c r="NHL3" s="386"/>
      <c r="NHM3" s="386"/>
      <c r="NHN3" s="386"/>
      <c r="NHO3" s="386"/>
      <c r="NHP3" s="386"/>
      <c r="NHQ3" s="386"/>
      <c r="NHR3" s="386"/>
      <c r="NHS3" s="386"/>
      <c r="NHT3" s="386"/>
      <c r="NHU3" s="386"/>
      <c r="NHV3" s="386"/>
      <c r="NHW3" s="386"/>
      <c r="NHX3" s="386"/>
      <c r="NHY3" s="386"/>
      <c r="NHZ3" s="386"/>
      <c r="NIA3" s="386"/>
      <c r="NIB3" s="386"/>
      <c r="NIC3" s="386"/>
      <c r="NID3" s="386"/>
      <c r="NIE3" s="386"/>
      <c r="NIF3" s="386"/>
      <c r="NIG3" s="386"/>
      <c r="NIH3" s="386"/>
      <c r="NII3" s="386"/>
      <c r="NIJ3" s="386"/>
      <c r="NIK3" s="386"/>
      <c r="NIL3" s="386"/>
      <c r="NIM3" s="386"/>
      <c r="NIN3" s="386"/>
      <c r="NIO3" s="386"/>
      <c r="NIP3" s="386"/>
      <c r="NIQ3" s="386"/>
      <c r="NIR3" s="386"/>
      <c r="NIS3" s="386"/>
      <c r="NIT3" s="386"/>
      <c r="NIU3" s="386"/>
      <c r="NIV3" s="386"/>
      <c r="NIW3" s="386"/>
      <c r="NIX3" s="386"/>
      <c r="NIY3" s="386"/>
      <c r="NIZ3" s="386"/>
      <c r="NJA3" s="386"/>
      <c r="NJB3" s="386"/>
      <c r="NJC3" s="386"/>
      <c r="NJD3" s="386"/>
      <c r="NJE3" s="386"/>
      <c r="NJF3" s="386"/>
      <c r="NJG3" s="386"/>
      <c r="NJH3" s="386"/>
      <c r="NJI3" s="386"/>
      <c r="NJJ3" s="386"/>
      <c r="NJK3" s="386"/>
      <c r="NJL3" s="386"/>
      <c r="NJM3" s="386"/>
      <c r="NJN3" s="386"/>
      <c r="NJO3" s="386"/>
      <c r="NJP3" s="386"/>
      <c r="NJQ3" s="386"/>
      <c r="NJR3" s="386"/>
      <c r="NJS3" s="386"/>
      <c r="NJT3" s="386"/>
      <c r="NJU3" s="386"/>
      <c r="NJV3" s="386"/>
      <c r="NJW3" s="386"/>
      <c r="NJX3" s="386"/>
      <c r="NJY3" s="386"/>
      <c r="NJZ3" s="386"/>
      <c r="NKA3" s="386"/>
      <c r="NKB3" s="386"/>
      <c r="NKC3" s="386"/>
      <c r="NKD3" s="386"/>
      <c r="NKE3" s="386"/>
      <c r="NKF3" s="386"/>
      <c r="NKG3" s="386"/>
      <c r="NKH3" s="386"/>
      <c r="NKI3" s="386"/>
      <c r="NKJ3" s="386"/>
      <c r="NKK3" s="386"/>
      <c r="NKL3" s="386"/>
      <c r="NKM3" s="386"/>
      <c r="NKN3" s="386"/>
      <c r="NKO3" s="386"/>
      <c r="NKP3" s="386"/>
      <c r="NKQ3" s="386"/>
      <c r="NKR3" s="386"/>
      <c r="NKS3" s="386"/>
      <c r="NKT3" s="386"/>
      <c r="NKU3" s="386"/>
      <c r="NKV3" s="386"/>
      <c r="NKW3" s="386"/>
      <c r="NKX3" s="386"/>
      <c r="NKY3" s="386"/>
      <c r="NKZ3" s="386"/>
      <c r="NLA3" s="386"/>
      <c r="NLB3" s="386"/>
      <c r="NLC3" s="386"/>
      <c r="NLD3" s="386"/>
      <c r="NLE3" s="386"/>
      <c r="NLF3" s="386"/>
      <c r="NLG3" s="386"/>
      <c r="NLH3" s="386"/>
      <c r="NLI3" s="386"/>
      <c r="NLJ3" s="386"/>
      <c r="NLK3" s="386"/>
      <c r="NLL3" s="386"/>
      <c r="NLM3" s="386"/>
      <c r="NLN3" s="386"/>
      <c r="NLO3" s="386"/>
      <c r="NLP3" s="386"/>
      <c r="NLQ3" s="386"/>
      <c r="NLR3" s="386"/>
      <c r="NLS3" s="386"/>
      <c r="NLT3" s="386"/>
      <c r="NLU3" s="386"/>
      <c r="NLV3" s="386"/>
      <c r="NLW3" s="386"/>
      <c r="NLX3" s="386"/>
      <c r="NLY3" s="386"/>
      <c r="NLZ3" s="386"/>
      <c r="NMA3" s="386"/>
      <c r="NMB3" s="386"/>
      <c r="NMC3" s="386"/>
      <c r="NMD3" s="386"/>
      <c r="NME3" s="386"/>
      <c r="NMF3" s="386"/>
      <c r="NMG3" s="386"/>
      <c r="NMH3" s="386"/>
      <c r="NMI3" s="386"/>
      <c r="NMJ3" s="386"/>
      <c r="NMK3" s="386"/>
      <c r="NML3" s="386"/>
      <c r="NMM3" s="386"/>
      <c r="NMN3" s="386"/>
      <c r="NMO3" s="386"/>
      <c r="NMP3" s="386"/>
      <c r="NMQ3" s="386"/>
      <c r="NMR3" s="386"/>
      <c r="NMS3" s="386"/>
      <c r="NMT3" s="386"/>
      <c r="NMU3" s="386"/>
      <c r="NMV3" s="386"/>
      <c r="NMW3" s="386"/>
      <c r="NMX3" s="386"/>
      <c r="NMY3" s="386"/>
      <c r="NMZ3" s="386"/>
      <c r="NNA3" s="386"/>
      <c r="NNB3" s="386"/>
      <c r="NNC3" s="386"/>
      <c r="NND3" s="386"/>
      <c r="NNE3" s="386"/>
      <c r="NNF3" s="386"/>
      <c r="NNG3" s="386"/>
      <c r="NNH3" s="386"/>
      <c r="NNI3" s="386"/>
      <c r="NNJ3" s="386"/>
      <c r="NNK3" s="386"/>
      <c r="NNL3" s="386"/>
      <c r="NNM3" s="386"/>
      <c r="NNN3" s="386"/>
      <c r="NNO3" s="386"/>
      <c r="NNP3" s="386"/>
      <c r="NNQ3" s="386"/>
      <c r="NNR3" s="386"/>
      <c r="NNS3" s="386"/>
      <c r="NNT3" s="386"/>
      <c r="NNU3" s="386"/>
      <c r="NNV3" s="386"/>
      <c r="NNW3" s="386"/>
      <c r="NNX3" s="386"/>
      <c r="NNY3" s="386"/>
      <c r="NNZ3" s="386"/>
      <c r="NOA3" s="386"/>
      <c r="NOB3" s="386"/>
      <c r="NOC3" s="386"/>
      <c r="NOD3" s="386"/>
      <c r="NOE3" s="386"/>
      <c r="NOF3" s="386"/>
      <c r="NOG3" s="386"/>
      <c r="NOH3" s="386"/>
      <c r="NOI3" s="386"/>
      <c r="NOJ3" s="386"/>
      <c r="NOK3" s="386"/>
      <c r="NOL3" s="386"/>
      <c r="NOM3" s="386"/>
      <c r="NON3" s="386"/>
      <c r="NOO3" s="386"/>
      <c r="NOP3" s="386"/>
      <c r="NOQ3" s="386"/>
      <c r="NOR3" s="386"/>
      <c r="NOS3" s="386"/>
      <c r="NOT3" s="386"/>
      <c r="NOU3" s="386"/>
      <c r="NOV3" s="386"/>
      <c r="NOW3" s="386"/>
      <c r="NOX3" s="386"/>
      <c r="NOY3" s="386"/>
      <c r="NOZ3" s="386"/>
      <c r="NPA3" s="386"/>
      <c r="NPB3" s="386"/>
      <c r="NPC3" s="386"/>
      <c r="NPD3" s="386"/>
      <c r="NPE3" s="386"/>
      <c r="NPF3" s="386"/>
      <c r="NPG3" s="386"/>
      <c r="NPH3" s="386"/>
      <c r="NPI3" s="386"/>
      <c r="NPJ3" s="386"/>
      <c r="NPK3" s="386"/>
      <c r="NPL3" s="386"/>
      <c r="NPM3" s="386"/>
      <c r="NPN3" s="386"/>
      <c r="NPO3" s="386"/>
      <c r="NPP3" s="386"/>
      <c r="NPQ3" s="386"/>
      <c r="NPR3" s="386"/>
      <c r="NPS3" s="386"/>
      <c r="NPT3" s="386"/>
      <c r="NPU3" s="386"/>
      <c r="NPV3" s="386"/>
      <c r="NPW3" s="386"/>
      <c r="NPX3" s="386"/>
      <c r="NPY3" s="386"/>
      <c r="NPZ3" s="386"/>
      <c r="NQA3" s="386"/>
      <c r="NQB3" s="386"/>
      <c r="NQC3" s="386"/>
      <c r="NQD3" s="386"/>
      <c r="NQE3" s="386"/>
      <c r="NQF3" s="386"/>
      <c r="NQG3" s="386"/>
      <c r="NQH3" s="386"/>
      <c r="NQI3" s="386"/>
      <c r="NQJ3" s="386"/>
      <c r="NQK3" s="386"/>
      <c r="NQL3" s="386"/>
      <c r="NQM3" s="386"/>
      <c r="NQN3" s="386"/>
      <c r="NQO3" s="386"/>
      <c r="NQP3" s="386"/>
      <c r="NQQ3" s="386"/>
      <c r="NQR3" s="386"/>
      <c r="NQS3" s="386"/>
      <c r="NQT3" s="386"/>
      <c r="NQU3" s="386"/>
      <c r="NQV3" s="386"/>
      <c r="NQW3" s="386"/>
      <c r="NQX3" s="386"/>
      <c r="NQY3" s="386"/>
      <c r="NQZ3" s="386"/>
      <c r="NRA3" s="386"/>
      <c r="NRB3" s="386"/>
      <c r="NRC3" s="386"/>
      <c r="NRD3" s="386"/>
      <c r="NRE3" s="386"/>
      <c r="NRF3" s="386"/>
      <c r="NRG3" s="386"/>
      <c r="NRH3" s="386"/>
      <c r="NRI3" s="386"/>
      <c r="NRJ3" s="386"/>
      <c r="NRK3" s="386"/>
      <c r="NRL3" s="386"/>
      <c r="NRM3" s="386"/>
      <c r="NRN3" s="386"/>
      <c r="NRO3" s="386"/>
      <c r="NRP3" s="386"/>
      <c r="NRQ3" s="386"/>
      <c r="NRR3" s="386"/>
      <c r="NRS3" s="386"/>
      <c r="NRT3" s="386"/>
      <c r="NRU3" s="386"/>
      <c r="NRV3" s="386"/>
      <c r="NRW3" s="386"/>
      <c r="NRX3" s="386"/>
      <c r="NRY3" s="386"/>
      <c r="NRZ3" s="386"/>
      <c r="NSA3" s="386"/>
      <c r="NSB3" s="386"/>
      <c r="NSC3" s="386"/>
      <c r="NSD3" s="386"/>
      <c r="NSE3" s="386"/>
      <c r="NSF3" s="386"/>
      <c r="NSG3" s="386"/>
      <c r="NSH3" s="386"/>
      <c r="NSI3" s="386"/>
      <c r="NSJ3" s="386"/>
      <c r="NSK3" s="386"/>
      <c r="NSL3" s="386"/>
      <c r="NSM3" s="386"/>
      <c r="NSN3" s="386"/>
      <c r="NSO3" s="386"/>
      <c r="NSP3" s="386"/>
      <c r="NSQ3" s="386"/>
      <c r="NSR3" s="386"/>
      <c r="NSS3" s="386"/>
      <c r="NST3" s="386"/>
      <c r="NSU3" s="386"/>
      <c r="NSV3" s="386"/>
      <c r="NSW3" s="386"/>
      <c r="NSX3" s="386"/>
      <c r="NSY3" s="386"/>
      <c r="NSZ3" s="386"/>
      <c r="NTA3" s="386"/>
      <c r="NTB3" s="386"/>
      <c r="NTC3" s="386"/>
      <c r="NTD3" s="386"/>
      <c r="NTE3" s="386"/>
      <c r="NTF3" s="386"/>
      <c r="NTG3" s="386"/>
      <c r="NTH3" s="386"/>
      <c r="NTI3" s="386"/>
      <c r="NTJ3" s="386"/>
      <c r="NTK3" s="386"/>
      <c r="NTL3" s="386"/>
      <c r="NTM3" s="386"/>
      <c r="NTN3" s="386"/>
      <c r="NTO3" s="386"/>
      <c r="NTP3" s="386"/>
      <c r="NTQ3" s="386"/>
      <c r="NTR3" s="386"/>
      <c r="NTS3" s="386"/>
      <c r="NTT3" s="386"/>
      <c r="NTU3" s="386"/>
      <c r="NTV3" s="386"/>
      <c r="NTW3" s="386"/>
      <c r="NTX3" s="386"/>
      <c r="NTY3" s="386"/>
      <c r="NTZ3" s="386"/>
      <c r="NUA3" s="386"/>
      <c r="NUB3" s="386"/>
      <c r="NUC3" s="386"/>
      <c r="NUD3" s="386"/>
      <c r="NUE3" s="386"/>
      <c r="NUF3" s="386"/>
      <c r="NUG3" s="386"/>
      <c r="NUH3" s="386"/>
      <c r="NUI3" s="386"/>
      <c r="NUJ3" s="386"/>
      <c r="NUK3" s="386"/>
      <c r="NUL3" s="386"/>
      <c r="NUM3" s="386"/>
      <c r="NUN3" s="386"/>
      <c r="NUO3" s="386"/>
      <c r="NUP3" s="386"/>
      <c r="NUQ3" s="386"/>
      <c r="NUR3" s="386"/>
      <c r="NUS3" s="386"/>
      <c r="NUT3" s="386"/>
      <c r="NUU3" s="386"/>
      <c r="NUV3" s="386"/>
      <c r="NUW3" s="386"/>
      <c r="NUX3" s="386"/>
      <c r="NUY3" s="386"/>
      <c r="NUZ3" s="386"/>
      <c r="NVA3" s="386"/>
      <c r="NVB3" s="386"/>
      <c r="NVC3" s="386"/>
      <c r="NVD3" s="386"/>
      <c r="NVE3" s="386"/>
      <c r="NVF3" s="386"/>
      <c r="NVG3" s="386"/>
      <c r="NVH3" s="386"/>
      <c r="NVI3" s="386"/>
      <c r="NVJ3" s="386"/>
      <c r="NVK3" s="386"/>
      <c r="NVL3" s="386"/>
      <c r="NVM3" s="386"/>
      <c r="NVN3" s="386"/>
      <c r="NVO3" s="386"/>
      <c r="NVP3" s="386"/>
      <c r="NVQ3" s="386"/>
      <c r="NVR3" s="386"/>
      <c r="NVS3" s="386"/>
      <c r="NVT3" s="386"/>
      <c r="NVU3" s="386"/>
      <c r="NVV3" s="386"/>
      <c r="NVW3" s="386"/>
      <c r="NVX3" s="386"/>
      <c r="NVY3" s="386"/>
      <c r="NVZ3" s="386"/>
      <c r="NWA3" s="386"/>
      <c r="NWB3" s="386"/>
      <c r="NWC3" s="386"/>
      <c r="NWD3" s="386"/>
      <c r="NWE3" s="386"/>
      <c r="NWF3" s="386"/>
      <c r="NWG3" s="386"/>
      <c r="NWH3" s="386"/>
      <c r="NWI3" s="386"/>
      <c r="NWJ3" s="386"/>
      <c r="NWK3" s="386"/>
      <c r="NWL3" s="386"/>
      <c r="NWM3" s="386"/>
      <c r="NWN3" s="386"/>
      <c r="NWO3" s="386"/>
      <c r="NWP3" s="386"/>
      <c r="NWQ3" s="386"/>
      <c r="NWR3" s="386"/>
      <c r="NWS3" s="386"/>
      <c r="NWT3" s="386"/>
      <c r="NWU3" s="386"/>
      <c r="NWV3" s="386"/>
      <c r="NWW3" s="386"/>
      <c r="NWX3" s="386"/>
      <c r="NWY3" s="386"/>
      <c r="NWZ3" s="386"/>
      <c r="NXA3" s="386"/>
      <c r="NXB3" s="386"/>
      <c r="NXC3" s="386"/>
      <c r="NXD3" s="386"/>
      <c r="NXE3" s="386"/>
      <c r="NXF3" s="386"/>
      <c r="NXG3" s="386"/>
      <c r="NXH3" s="386"/>
      <c r="NXI3" s="386"/>
      <c r="NXJ3" s="386"/>
      <c r="NXK3" s="386"/>
      <c r="NXL3" s="386"/>
      <c r="NXM3" s="386"/>
      <c r="NXN3" s="386"/>
      <c r="NXO3" s="386"/>
      <c r="NXP3" s="386"/>
      <c r="NXQ3" s="386"/>
      <c r="NXR3" s="386"/>
      <c r="NXS3" s="386"/>
      <c r="NXT3" s="386"/>
      <c r="NXU3" s="386"/>
      <c r="NXV3" s="386"/>
      <c r="NXW3" s="386"/>
      <c r="NXX3" s="386"/>
      <c r="NXY3" s="386"/>
      <c r="NXZ3" s="386"/>
      <c r="NYA3" s="386"/>
      <c r="NYB3" s="386"/>
      <c r="NYC3" s="386"/>
      <c r="NYD3" s="386"/>
      <c r="NYE3" s="386"/>
      <c r="NYF3" s="386"/>
      <c r="NYG3" s="386"/>
      <c r="NYH3" s="386"/>
      <c r="NYI3" s="386"/>
      <c r="NYJ3" s="386"/>
      <c r="NYK3" s="386"/>
      <c r="NYL3" s="386"/>
      <c r="NYM3" s="386"/>
      <c r="NYN3" s="386"/>
      <c r="NYO3" s="386"/>
      <c r="NYP3" s="386"/>
      <c r="NYQ3" s="386"/>
      <c r="NYR3" s="386"/>
      <c r="NYS3" s="386"/>
      <c r="NYT3" s="386"/>
      <c r="NYU3" s="386"/>
      <c r="NYV3" s="386"/>
      <c r="NYW3" s="386"/>
      <c r="NYX3" s="386"/>
      <c r="NYY3" s="386"/>
      <c r="NYZ3" s="386"/>
      <c r="NZA3" s="386"/>
      <c r="NZB3" s="386"/>
      <c r="NZC3" s="386"/>
      <c r="NZD3" s="386"/>
      <c r="NZE3" s="386"/>
      <c r="NZF3" s="386"/>
      <c r="NZG3" s="386"/>
      <c r="NZH3" s="386"/>
      <c r="NZI3" s="386"/>
      <c r="NZJ3" s="386"/>
      <c r="NZK3" s="386"/>
      <c r="NZL3" s="386"/>
      <c r="NZM3" s="386"/>
      <c r="NZN3" s="386"/>
      <c r="NZO3" s="386"/>
      <c r="NZP3" s="386"/>
      <c r="NZQ3" s="386"/>
      <c r="NZR3" s="386"/>
      <c r="NZS3" s="386"/>
      <c r="NZT3" s="386"/>
      <c r="NZU3" s="386"/>
      <c r="NZV3" s="386"/>
      <c r="NZW3" s="386"/>
      <c r="NZX3" s="386"/>
      <c r="NZY3" s="386"/>
      <c r="NZZ3" s="386"/>
      <c r="OAA3" s="386"/>
      <c r="OAB3" s="386"/>
      <c r="OAC3" s="386"/>
      <c r="OAD3" s="386"/>
      <c r="OAE3" s="386"/>
      <c r="OAF3" s="386"/>
      <c r="OAG3" s="386"/>
      <c r="OAH3" s="386"/>
      <c r="OAI3" s="386"/>
      <c r="OAJ3" s="386"/>
      <c r="OAK3" s="386"/>
      <c r="OAL3" s="386"/>
      <c r="OAM3" s="386"/>
      <c r="OAN3" s="386"/>
      <c r="OAO3" s="386"/>
      <c r="OAP3" s="386"/>
      <c r="OAQ3" s="386"/>
      <c r="OAR3" s="386"/>
      <c r="OAS3" s="386"/>
      <c r="OAT3" s="386"/>
      <c r="OAU3" s="386"/>
      <c r="OAV3" s="386"/>
      <c r="OAW3" s="386"/>
      <c r="OAX3" s="386"/>
      <c r="OAY3" s="386"/>
      <c r="OAZ3" s="386"/>
      <c r="OBA3" s="386"/>
      <c r="OBB3" s="386"/>
      <c r="OBC3" s="386"/>
      <c r="OBD3" s="386"/>
      <c r="OBE3" s="386"/>
      <c r="OBF3" s="386"/>
      <c r="OBG3" s="386"/>
      <c r="OBH3" s="386"/>
      <c r="OBI3" s="386"/>
      <c r="OBJ3" s="386"/>
      <c r="OBK3" s="386"/>
      <c r="OBL3" s="386"/>
      <c r="OBM3" s="386"/>
      <c r="OBN3" s="386"/>
      <c r="OBO3" s="386"/>
      <c r="OBP3" s="386"/>
      <c r="OBQ3" s="386"/>
      <c r="OBR3" s="386"/>
      <c r="OBS3" s="386"/>
      <c r="OBT3" s="386"/>
      <c r="OBU3" s="386"/>
      <c r="OBV3" s="386"/>
      <c r="OBW3" s="386"/>
      <c r="OBX3" s="386"/>
      <c r="OBY3" s="386"/>
      <c r="OBZ3" s="386"/>
      <c r="OCA3" s="386"/>
      <c r="OCB3" s="386"/>
      <c r="OCC3" s="386"/>
      <c r="OCD3" s="386"/>
      <c r="OCE3" s="386"/>
      <c r="OCF3" s="386"/>
      <c r="OCG3" s="386"/>
      <c r="OCH3" s="386"/>
      <c r="OCI3" s="386"/>
      <c r="OCJ3" s="386"/>
      <c r="OCK3" s="386"/>
      <c r="OCL3" s="386"/>
      <c r="OCM3" s="386"/>
      <c r="OCN3" s="386"/>
      <c r="OCO3" s="386"/>
      <c r="OCP3" s="386"/>
      <c r="OCQ3" s="386"/>
      <c r="OCR3" s="386"/>
      <c r="OCS3" s="386"/>
      <c r="OCT3" s="386"/>
      <c r="OCU3" s="386"/>
      <c r="OCV3" s="386"/>
      <c r="OCW3" s="386"/>
      <c r="OCX3" s="386"/>
      <c r="OCY3" s="386"/>
      <c r="OCZ3" s="386"/>
      <c r="ODA3" s="386"/>
      <c r="ODB3" s="386"/>
      <c r="ODC3" s="386"/>
      <c r="ODD3" s="386"/>
      <c r="ODE3" s="386"/>
      <c r="ODF3" s="386"/>
      <c r="ODG3" s="386"/>
      <c r="ODH3" s="386"/>
      <c r="ODI3" s="386"/>
      <c r="ODJ3" s="386"/>
      <c r="ODK3" s="386"/>
      <c r="ODL3" s="386"/>
      <c r="ODM3" s="386"/>
      <c r="ODN3" s="386"/>
      <c r="ODO3" s="386"/>
      <c r="ODP3" s="386"/>
      <c r="ODQ3" s="386"/>
      <c r="ODR3" s="386"/>
      <c r="ODS3" s="386"/>
      <c r="ODT3" s="386"/>
      <c r="ODU3" s="386"/>
      <c r="ODV3" s="386"/>
      <c r="ODW3" s="386"/>
      <c r="ODX3" s="386"/>
      <c r="ODY3" s="386"/>
      <c r="ODZ3" s="386"/>
      <c r="OEA3" s="386"/>
      <c r="OEB3" s="386"/>
      <c r="OEC3" s="386"/>
      <c r="OED3" s="386"/>
      <c r="OEE3" s="386"/>
      <c r="OEF3" s="386"/>
      <c r="OEG3" s="386"/>
      <c r="OEH3" s="386"/>
      <c r="OEI3" s="386"/>
      <c r="OEJ3" s="386"/>
      <c r="OEK3" s="386"/>
      <c r="OEL3" s="386"/>
      <c r="OEM3" s="386"/>
      <c r="OEN3" s="386"/>
      <c r="OEO3" s="386"/>
      <c r="OEP3" s="386"/>
      <c r="OEQ3" s="386"/>
      <c r="OER3" s="386"/>
      <c r="OES3" s="386"/>
      <c r="OET3" s="386"/>
      <c r="OEU3" s="386"/>
      <c r="OEV3" s="386"/>
      <c r="OEW3" s="386"/>
      <c r="OEX3" s="386"/>
      <c r="OEY3" s="386"/>
      <c r="OEZ3" s="386"/>
      <c r="OFA3" s="386"/>
      <c r="OFB3" s="386"/>
      <c r="OFC3" s="386"/>
      <c r="OFD3" s="386"/>
      <c r="OFE3" s="386"/>
      <c r="OFF3" s="386"/>
      <c r="OFG3" s="386"/>
      <c r="OFH3" s="386"/>
      <c r="OFI3" s="386"/>
      <c r="OFJ3" s="386"/>
      <c r="OFK3" s="386"/>
      <c r="OFL3" s="386"/>
      <c r="OFM3" s="386"/>
      <c r="OFN3" s="386"/>
      <c r="OFO3" s="386"/>
      <c r="OFP3" s="386"/>
      <c r="OFQ3" s="386"/>
      <c r="OFR3" s="386"/>
      <c r="OFS3" s="386"/>
      <c r="OFT3" s="386"/>
      <c r="OFU3" s="386"/>
      <c r="OFV3" s="386"/>
      <c r="OFW3" s="386"/>
      <c r="OFX3" s="386"/>
      <c r="OFY3" s="386"/>
      <c r="OFZ3" s="386"/>
      <c r="OGA3" s="386"/>
      <c r="OGB3" s="386"/>
      <c r="OGC3" s="386"/>
      <c r="OGD3" s="386"/>
      <c r="OGE3" s="386"/>
      <c r="OGF3" s="386"/>
      <c r="OGG3" s="386"/>
      <c r="OGH3" s="386"/>
      <c r="OGI3" s="386"/>
      <c r="OGJ3" s="386"/>
      <c r="OGK3" s="386"/>
      <c r="OGL3" s="386"/>
      <c r="OGM3" s="386"/>
      <c r="OGN3" s="386"/>
      <c r="OGO3" s="386"/>
      <c r="OGP3" s="386"/>
      <c r="OGQ3" s="386"/>
      <c r="OGR3" s="386"/>
      <c r="OGS3" s="386"/>
      <c r="OGT3" s="386"/>
      <c r="OGU3" s="386"/>
      <c r="OGV3" s="386"/>
      <c r="OGW3" s="386"/>
      <c r="OGX3" s="386"/>
      <c r="OGY3" s="386"/>
      <c r="OGZ3" s="386"/>
      <c r="OHA3" s="386"/>
      <c r="OHB3" s="386"/>
      <c r="OHC3" s="386"/>
      <c r="OHD3" s="386"/>
      <c r="OHE3" s="386"/>
      <c r="OHF3" s="386"/>
      <c r="OHG3" s="386"/>
      <c r="OHH3" s="386"/>
      <c r="OHI3" s="386"/>
      <c r="OHJ3" s="386"/>
      <c r="OHK3" s="386"/>
      <c r="OHL3" s="386"/>
      <c r="OHM3" s="386"/>
      <c r="OHN3" s="386"/>
      <c r="OHO3" s="386"/>
      <c r="OHP3" s="386"/>
      <c r="OHQ3" s="386"/>
      <c r="OHR3" s="386"/>
      <c r="OHS3" s="386"/>
      <c r="OHT3" s="386"/>
      <c r="OHU3" s="386"/>
      <c r="OHV3" s="386"/>
      <c r="OHW3" s="386"/>
      <c r="OHX3" s="386"/>
      <c r="OHY3" s="386"/>
      <c r="OHZ3" s="386"/>
      <c r="OIA3" s="386"/>
      <c r="OIB3" s="386"/>
      <c r="OIC3" s="386"/>
      <c r="OID3" s="386"/>
      <c r="OIE3" s="386"/>
      <c r="OIF3" s="386"/>
      <c r="OIG3" s="386"/>
      <c r="OIH3" s="386"/>
      <c r="OII3" s="386"/>
      <c r="OIJ3" s="386"/>
      <c r="OIK3" s="386"/>
      <c r="OIL3" s="386"/>
      <c r="OIM3" s="386"/>
      <c r="OIN3" s="386"/>
      <c r="OIO3" s="386"/>
      <c r="OIP3" s="386"/>
      <c r="OIQ3" s="386"/>
      <c r="OIR3" s="386"/>
      <c r="OIS3" s="386"/>
      <c r="OIT3" s="386"/>
      <c r="OIU3" s="386"/>
      <c r="OIV3" s="386"/>
      <c r="OIW3" s="386"/>
      <c r="OIX3" s="386"/>
      <c r="OIY3" s="386"/>
      <c r="OIZ3" s="386"/>
      <c r="OJA3" s="386"/>
      <c r="OJB3" s="386"/>
      <c r="OJC3" s="386"/>
      <c r="OJD3" s="386"/>
      <c r="OJE3" s="386"/>
      <c r="OJF3" s="386"/>
      <c r="OJG3" s="386"/>
      <c r="OJH3" s="386"/>
      <c r="OJI3" s="386"/>
      <c r="OJJ3" s="386"/>
      <c r="OJK3" s="386"/>
      <c r="OJL3" s="386"/>
      <c r="OJM3" s="386"/>
      <c r="OJN3" s="386"/>
      <c r="OJO3" s="386"/>
      <c r="OJP3" s="386"/>
      <c r="OJQ3" s="386"/>
      <c r="OJR3" s="386"/>
      <c r="OJS3" s="386"/>
      <c r="OJT3" s="386"/>
      <c r="OJU3" s="386"/>
      <c r="OJV3" s="386"/>
      <c r="OJW3" s="386"/>
      <c r="OJX3" s="386"/>
      <c r="OJY3" s="386"/>
      <c r="OJZ3" s="386"/>
      <c r="OKA3" s="386"/>
      <c r="OKB3" s="386"/>
      <c r="OKC3" s="386"/>
      <c r="OKD3" s="386"/>
      <c r="OKE3" s="386"/>
      <c r="OKF3" s="386"/>
      <c r="OKG3" s="386"/>
      <c r="OKH3" s="386"/>
      <c r="OKI3" s="386"/>
      <c r="OKJ3" s="386"/>
      <c r="OKK3" s="386"/>
      <c r="OKL3" s="386"/>
      <c r="OKM3" s="386"/>
      <c r="OKN3" s="386"/>
      <c r="OKO3" s="386"/>
      <c r="OKP3" s="386"/>
      <c r="OKQ3" s="386"/>
      <c r="OKR3" s="386"/>
      <c r="OKS3" s="386"/>
      <c r="OKT3" s="386"/>
      <c r="OKU3" s="386"/>
      <c r="OKV3" s="386"/>
      <c r="OKW3" s="386"/>
      <c r="OKX3" s="386"/>
      <c r="OKY3" s="386"/>
      <c r="OKZ3" s="386"/>
      <c r="OLA3" s="386"/>
      <c r="OLB3" s="386"/>
      <c r="OLC3" s="386"/>
      <c r="OLD3" s="386"/>
      <c r="OLE3" s="386"/>
      <c r="OLF3" s="386"/>
      <c r="OLG3" s="386"/>
      <c r="OLH3" s="386"/>
      <c r="OLI3" s="386"/>
      <c r="OLJ3" s="386"/>
      <c r="OLK3" s="386"/>
      <c r="OLL3" s="386"/>
      <c r="OLM3" s="386"/>
      <c r="OLN3" s="386"/>
      <c r="OLO3" s="386"/>
      <c r="OLP3" s="386"/>
      <c r="OLQ3" s="386"/>
      <c r="OLR3" s="386"/>
      <c r="OLS3" s="386"/>
      <c r="OLT3" s="386"/>
      <c r="OLU3" s="386"/>
      <c r="OLV3" s="386"/>
      <c r="OLW3" s="386"/>
      <c r="OLX3" s="386"/>
      <c r="OLY3" s="386"/>
      <c r="OLZ3" s="386"/>
      <c r="OMA3" s="386"/>
      <c r="OMB3" s="386"/>
      <c r="OMC3" s="386"/>
      <c r="OMD3" s="386"/>
      <c r="OME3" s="386"/>
      <c r="OMF3" s="386"/>
      <c r="OMG3" s="386"/>
      <c r="OMH3" s="386"/>
      <c r="OMI3" s="386"/>
      <c r="OMJ3" s="386"/>
      <c r="OMK3" s="386"/>
      <c r="OML3" s="386"/>
      <c r="OMM3" s="386"/>
      <c r="OMN3" s="386"/>
      <c r="OMO3" s="386"/>
      <c r="OMP3" s="386"/>
      <c r="OMQ3" s="386"/>
      <c r="OMR3" s="386"/>
      <c r="OMS3" s="386"/>
      <c r="OMT3" s="386"/>
      <c r="OMU3" s="386"/>
      <c r="OMV3" s="386"/>
      <c r="OMW3" s="386"/>
      <c r="OMX3" s="386"/>
      <c r="OMY3" s="386"/>
      <c r="OMZ3" s="386"/>
      <c r="ONA3" s="386"/>
      <c r="ONB3" s="386"/>
      <c r="ONC3" s="386"/>
      <c r="OND3" s="386"/>
      <c r="ONE3" s="386"/>
      <c r="ONF3" s="386"/>
      <c r="ONG3" s="386"/>
      <c r="ONH3" s="386"/>
      <c r="ONI3" s="386"/>
      <c r="ONJ3" s="386"/>
      <c r="ONK3" s="386"/>
      <c r="ONL3" s="386"/>
      <c r="ONM3" s="386"/>
      <c r="ONN3" s="386"/>
      <c r="ONO3" s="386"/>
      <c r="ONP3" s="386"/>
      <c r="ONQ3" s="386"/>
      <c r="ONR3" s="386"/>
      <c r="ONS3" s="386"/>
      <c r="ONT3" s="386"/>
      <c r="ONU3" s="386"/>
      <c r="ONV3" s="386"/>
      <c r="ONW3" s="386"/>
      <c r="ONX3" s="386"/>
      <c r="ONY3" s="386"/>
      <c r="ONZ3" s="386"/>
      <c r="OOA3" s="386"/>
      <c r="OOB3" s="386"/>
      <c r="OOC3" s="386"/>
      <c r="OOD3" s="386"/>
      <c r="OOE3" s="386"/>
      <c r="OOF3" s="386"/>
      <c r="OOG3" s="386"/>
      <c r="OOH3" s="386"/>
      <c r="OOI3" s="386"/>
      <c r="OOJ3" s="386"/>
      <c r="OOK3" s="386"/>
      <c r="OOL3" s="386"/>
      <c r="OOM3" s="386"/>
      <c r="OON3" s="386"/>
      <c r="OOO3" s="386"/>
      <c r="OOP3" s="386"/>
      <c r="OOQ3" s="386"/>
      <c r="OOR3" s="386"/>
      <c r="OOS3" s="386"/>
      <c r="OOT3" s="386"/>
      <c r="OOU3" s="386"/>
      <c r="OOV3" s="386"/>
      <c r="OOW3" s="386"/>
      <c r="OOX3" s="386"/>
      <c r="OOY3" s="386"/>
      <c r="OOZ3" s="386"/>
      <c r="OPA3" s="386"/>
      <c r="OPB3" s="386"/>
      <c r="OPC3" s="386"/>
      <c r="OPD3" s="386"/>
      <c r="OPE3" s="386"/>
      <c r="OPF3" s="386"/>
      <c r="OPG3" s="386"/>
      <c r="OPH3" s="386"/>
      <c r="OPI3" s="386"/>
      <c r="OPJ3" s="386"/>
      <c r="OPK3" s="386"/>
      <c r="OPL3" s="386"/>
      <c r="OPM3" s="386"/>
      <c r="OPN3" s="386"/>
      <c r="OPO3" s="386"/>
      <c r="OPP3" s="386"/>
      <c r="OPQ3" s="386"/>
      <c r="OPR3" s="386"/>
      <c r="OPS3" s="386"/>
      <c r="OPT3" s="386"/>
      <c r="OPU3" s="386"/>
      <c r="OPV3" s="386"/>
      <c r="OPW3" s="386"/>
      <c r="OPX3" s="386"/>
      <c r="OPY3" s="386"/>
      <c r="OPZ3" s="386"/>
      <c r="OQA3" s="386"/>
      <c r="OQB3" s="386"/>
      <c r="OQC3" s="386"/>
      <c r="OQD3" s="386"/>
      <c r="OQE3" s="386"/>
      <c r="OQF3" s="386"/>
      <c r="OQG3" s="386"/>
      <c r="OQH3" s="386"/>
      <c r="OQI3" s="386"/>
      <c r="OQJ3" s="386"/>
      <c r="OQK3" s="386"/>
      <c r="OQL3" s="386"/>
      <c r="OQM3" s="386"/>
      <c r="OQN3" s="386"/>
      <c r="OQO3" s="386"/>
      <c r="OQP3" s="386"/>
      <c r="OQQ3" s="386"/>
      <c r="OQR3" s="386"/>
      <c r="OQS3" s="386"/>
      <c r="OQT3" s="386"/>
      <c r="OQU3" s="386"/>
      <c r="OQV3" s="386"/>
      <c r="OQW3" s="386"/>
      <c r="OQX3" s="386"/>
      <c r="OQY3" s="386"/>
      <c r="OQZ3" s="386"/>
      <c r="ORA3" s="386"/>
      <c r="ORB3" s="386"/>
      <c r="ORC3" s="386"/>
      <c r="ORD3" s="386"/>
      <c r="ORE3" s="386"/>
      <c r="ORF3" s="386"/>
      <c r="ORG3" s="386"/>
      <c r="ORH3" s="386"/>
      <c r="ORI3" s="386"/>
      <c r="ORJ3" s="386"/>
      <c r="ORK3" s="386"/>
      <c r="ORL3" s="386"/>
      <c r="ORM3" s="386"/>
      <c r="ORN3" s="386"/>
      <c r="ORO3" s="386"/>
      <c r="ORP3" s="386"/>
      <c r="ORQ3" s="386"/>
      <c r="ORR3" s="386"/>
      <c r="ORS3" s="386"/>
      <c r="ORT3" s="386"/>
      <c r="ORU3" s="386"/>
      <c r="ORV3" s="386"/>
      <c r="ORW3" s="386"/>
      <c r="ORX3" s="386"/>
      <c r="ORY3" s="386"/>
      <c r="ORZ3" s="386"/>
      <c r="OSA3" s="386"/>
      <c r="OSB3" s="386"/>
      <c r="OSC3" s="386"/>
      <c r="OSD3" s="386"/>
      <c r="OSE3" s="386"/>
      <c r="OSF3" s="386"/>
      <c r="OSG3" s="386"/>
      <c r="OSH3" s="386"/>
      <c r="OSI3" s="386"/>
      <c r="OSJ3" s="386"/>
      <c r="OSK3" s="386"/>
      <c r="OSL3" s="386"/>
      <c r="OSM3" s="386"/>
      <c r="OSN3" s="386"/>
      <c r="OSO3" s="386"/>
      <c r="OSP3" s="386"/>
      <c r="OSQ3" s="386"/>
      <c r="OSR3" s="386"/>
      <c r="OSS3" s="386"/>
      <c r="OST3" s="386"/>
      <c r="OSU3" s="386"/>
      <c r="OSV3" s="386"/>
      <c r="OSW3" s="386"/>
      <c r="OSX3" s="386"/>
      <c r="OSY3" s="386"/>
      <c r="OSZ3" s="386"/>
      <c r="OTA3" s="386"/>
      <c r="OTB3" s="386"/>
      <c r="OTC3" s="386"/>
      <c r="OTD3" s="386"/>
      <c r="OTE3" s="386"/>
      <c r="OTF3" s="386"/>
      <c r="OTG3" s="386"/>
      <c r="OTH3" s="386"/>
      <c r="OTI3" s="386"/>
      <c r="OTJ3" s="386"/>
      <c r="OTK3" s="386"/>
      <c r="OTL3" s="386"/>
      <c r="OTM3" s="386"/>
      <c r="OTN3" s="386"/>
      <c r="OTO3" s="386"/>
      <c r="OTP3" s="386"/>
      <c r="OTQ3" s="386"/>
      <c r="OTR3" s="386"/>
      <c r="OTS3" s="386"/>
      <c r="OTT3" s="386"/>
      <c r="OTU3" s="386"/>
      <c r="OTV3" s="386"/>
      <c r="OTW3" s="386"/>
      <c r="OTX3" s="386"/>
      <c r="OTY3" s="386"/>
      <c r="OTZ3" s="386"/>
      <c r="OUA3" s="386"/>
      <c r="OUB3" s="386"/>
      <c r="OUC3" s="386"/>
      <c r="OUD3" s="386"/>
      <c r="OUE3" s="386"/>
      <c r="OUF3" s="386"/>
      <c r="OUG3" s="386"/>
      <c r="OUH3" s="386"/>
      <c r="OUI3" s="386"/>
      <c r="OUJ3" s="386"/>
      <c r="OUK3" s="386"/>
      <c r="OUL3" s="386"/>
      <c r="OUM3" s="386"/>
      <c r="OUN3" s="386"/>
      <c r="OUO3" s="386"/>
      <c r="OUP3" s="386"/>
      <c r="OUQ3" s="386"/>
      <c r="OUR3" s="386"/>
      <c r="OUS3" s="386"/>
      <c r="OUT3" s="386"/>
      <c r="OUU3" s="386"/>
      <c r="OUV3" s="386"/>
      <c r="OUW3" s="386"/>
      <c r="OUX3" s="386"/>
      <c r="OUY3" s="386"/>
      <c r="OUZ3" s="386"/>
      <c r="OVA3" s="386"/>
      <c r="OVB3" s="386"/>
      <c r="OVC3" s="386"/>
      <c r="OVD3" s="386"/>
      <c r="OVE3" s="386"/>
      <c r="OVF3" s="386"/>
      <c r="OVG3" s="386"/>
      <c r="OVH3" s="386"/>
      <c r="OVI3" s="386"/>
      <c r="OVJ3" s="386"/>
      <c r="OVK3" s="386"/>
      <c r="OVL3" s="386"/>
      <c r="OVM3" s="386"/>
      <c r="OVN3" s="386"/>
      <c r="OVO3" s="386"/>
      <c r="OVP3" s="386"/>
      <c r="OVQ3" s="386"/>
      <c r="OVR3" s="386"/>
      <c r="OVS3" s="386"/>
      <c r="OVT3" s="386"/>
      <c r="OVU3" s="386"/>
      <c r="OVV3" s="386"/>
      <c r="OVW3" s="386"/>
      <c r="OVX3" s="386"/>
      <c r="OVY3" s="386"/>
      <c r="OVZ3" s="386"/>
      <c r="OWA3" s="386"/>
      <c r="OWB3" s="386"/>
      <c r="OWC3" s="386"/>
      <c r="OWD3" s="386"/>
      <c r="OWE3" s="386"/>
      <c r="OWF3" s="386"/>
      <c r="OWG3" s="386"/>
      <c r="OWH3" s="386"/>
      <c r="OWI3" s="386"/>
      <c r="OWJ3" s="386"/>
      <c r="OWK3" s="386"/>
      <c r="OWL3" s="386"/>
      <c r="OWM3" s="386"/>
      <c r="OWN3" s="386"/>
      <c r="OWO3" s="386"/>
      <c r="OWP3" s="386"/>
      <c r="OWQ3" s="386"/>
      <c r="OWR3" s="386"/>
      <c r="OWS3" s="386"/>
      <c r="OWT3" s="386"/>
      <c r="OWU3" s="386"/>
      <c r="OWV3" s="386"/>
      <c r="OWW3" s="386"/>
      <c r="OWX3" s="386"/>
      <c r="OWY3" s="386"/>
      <c r="OWZ3" s="386"/>
      <c r="OXA3" s="386"/>
      <c r="OXB3" s="386"/>
      <c r="OXC3" s="386"/>
      <c r="OXD3" s="386"/>
      <c r="OXE3" s="386"/>
      <c r="OXF3" s="386"/>
      <c r="OXG3" s="386"/>
      <c r="OXH3" s="386"/>
      <c r="OXI3" s="386"/>
      <c r="OXJ3" s="386"/>
      <c r="OXK3" s="386"/>
      <c r="OXL3" s="386"/>
      <c r="OXM3" s="386"/>
      <c r="OXN3" s="386"/>
      <c r="OXO3" s="386"/>
      <c r="OXP3" s="386"/>
      <c r="OXQ3" s="386"/>
      <c r="OXR3" s="386"/>
      <c r="OXS3" s="386"/>
      <c r="OXT3" s="386"/>
      <c r="OXU3" s="386"/>
      <c r="OXV3" s="386"/>
      <c r="OXW3" s="386"/>
      <c r="OXX3" s="386"/>
      <c r="OXY3" s="386"/>
      <c r="OXZ3" s="386"/>
      <c r="OYA3" s="386"/>
      <c r="OYB3" s="386"/>
      <c r="OYC3" s="386"/>
      <c r="OYD3" s="386"/>
      <c r="OYE3" s="386"/>
      <c r="OYF3" s="386"/>
      <c r="OYG3" s="386"/>
      <c r="OYH3" s="386"/>
      <c r="OYI3" s="386"/>
      <c r="OYJ3" s="386"/>
      <c r="OYK3" s="386"/>
      <c r="OYL3" s="386"/>
      <c r="OYM3" s="386"/>
      <c r="OYN3" s="386"/>
      <c r="OYO3" s="386"/>
      <c r="OYP3" s="386"/>
      <c r="OYQ3" s="386"/>
      <c r="OYR3" s="386"/>
      <c r="OYS3" s="386"/>
      <c r="OYT3" s="386"/>
      <c r="OYU3" s="386"/>
      <c r="OYV3" s="386"/>
      <c r="OYW3" s="386"/>
      <c r="OYX3" s="386"/>
      <c r="OYY3" s="386"/>
      <c r="OYZ3" s="386"/>
      <c r="OZA3" s="386"/>
      <c r="OZB3" s="386"/>
      <c r="OZC3" s="386"/>
      <c r="OZD3" s="386"/>
      <c r="OZE3" s="386"/>
      <c r="OZF3" s="386"/>
      <c r="OZG3" s="386"/>
      <c r="OZH3" s="386"/>
      <c r="OZI3" s="386"/>
      <c r="OZJ3" s="386"/>
      <c r="OZK3" s="386"/>
      <c r="OZL3" s="386"/>
      <c r="OZM3" s="386"/>
      <c r="OZN3" s="386"/>
      <c r="OZO3" s="386"/>
      <c r="OZP3" s="386"/>
      <c r="OZQ3" s="386"/>
      <c r="OZR3" s="386"/>
      <c r="OZS3" s="386"/>
      <c r="OZT3" s="386"/>
      <c r="OZU3" s="386"/>
      <c r="OZV3" s="386"/>
      <c r="OZW3" s="386"/>
      <c r="OZX3" s="386"/>
      <c r="OZY3" s="386"/>
      <c r="OZZ3" s="386"/>
      <c r="PAA3" s="386"/>
      <c r="PAB3" s="386"/>
      <c r="PAC3" s="386"/>
      <c r="PAD3" s="386"/>
      <c r="PAE3" s="386"/>
      <c r="PAF3" s="386"/>
      <c r="PAG3" s="386"/>
      <c r="PAH3" s="386"/>
      <c r="PAI3" s="386"/>
      <c r="PAJ3" s="386"/>
      <c r="PAK3" s="386"/>
      <c r="PAL3" s="386"/>
      <c r="PAM3" s="386"/>
      <c r="PAN3" s="386"/>
      <c r="PAO3" s="386"/>
      <c r="PAP3" s="386"/>
      <c r="PAQ3" s="386"/>
      <c r="PAR3" s="386"/>
      <c r="PAS3" s="386"/>
      <c r="PAT3" s="386"/>
      <c r="PAU3" s="386"/>
      <c r="PAV3" s="386"/>
      <c r="PAW3" s="386"/>
      <c r="PAX3" s="386"/>
      <c r="PAY3" s="386"/>
      <c r="PAZ3" s="386"/>
      <c r="PBA3" s="386"/>
      <c r="PBB3" s="386"/>
      <c r="PBC3" s="386"/>
      <c r="PBD3" s="386"/>
      <c r="PBE3" s="386"/>
      <c r="PBF3" s="386"/>
      <c r="PBG3" s="386"/>
      <c r="PBH3" s="386"/>
      <c r="PBI3" s="386"/>
      <c r="PBJ3" s="386"/>
      <c r="PBK3" s="386"/>
      <c r="PBL3" s="386"/>
      <c r="PBM3" s="386"/>
      <c r="PBN3" s="386"/>
      <c r="PBO3" s="386"/>
      <c r="PBP3" s="386"/>
      <c r="PBQ3" s="386"/>
      <c r="PBR3" s="386"/>
      <c r="PBS3" s="386"/>
      <c r="PBT3" s="386"/>
      <c r="PBU3" s="386"/>
      <c r="PBV3" s="386"/>
      <c r="PBW3" s="386"/>
      <c r="PBX3" s="386"/>
      <c r="PBY3" s="386"/>
      <c r="PBZ3" s="386"/>
      <c r="PCA3" s="386"/>
      <c r="PCB3" s="386"/>
      <c r="PCC3" s="386"/>
      <c r="PCD3" s="386"/>
      <c r="PCE3" s="386"/>
      <c r="PCF3" s="386"/>
      <c r="PCG3" s="386"/>
      <c r="PCH3" s="386"/>
      <c r="PCI3" s="386"/>
      <c r="PCJ3" s="386"/>
      <c r="PCK3" s="386"/>
      <c r="PCL3" s="386"/>
      <c r="PCM3" s="386"/>
      <c r="PCN3" s="386"/>
      <c r="PCO3" s="386"/>
      <c r="PCP3" s="386"/>
      <c r="PCQ3" s="386"/>
      <c r="PCR3" s="386"/>
      <c r="PCS3" s="386"/>
      <c r="PCT3" s="386"/>
      <c r="PCU3" s="386"/>
      <c r="PCV3" s="386"/>
      <c r="PCW3" s="386"/>
      <c r="PCX3" s="386"/>
      <c r="PCY3" s="386"/>
      <c r="PCZ3" s="386"/>
      <c r="PDA3" s="386"/>
      <c r="PDB3" s="386"/>
      <c r="PDC3" s="386"/>
      <c r="PDD3" s="386"/>
      <c r="PDE3" s="386"/>
      <c r="PDF3" s="386"/>
      <c r="PDG3" s="386"/>
      <c r="PDH3" s="386"/>
      <c r="PDI3" s="386"/>
      <c r="PDJ3" s="386"/>
      <c r="PDK3" s="386"/>
      <c r="PDL3" s="386"/>
      <c r="PDM3" s="386"/>
      <c r="PDN3" s="386"/>
      <c r="PDO3" s="386"/>
      <c r="PDP3" s="386"/>
      <c r="PDQ3" s="386"/>
      <c r="PDR3" s="386"/>
      <c r="PDS3" s="386"/>
      <c r="PDT3" s="386"/>
      <c r="PDU3" s="386"/>
      <c r="PDV3" s="386"/>
      <c r="PDW3" s="386"/>
      <c r="PDX3" s="386"/>
      <c r="PDY3" s="386"/>
      <c r="PDZ3" s="386"/>
      <c r="PEA3" s="386"/>
      <c r="PEB3" s="386"/>
      <c r="PEC3" s="386"/>
      <c r="PED3" s="386"/>
      <c r="PEE3" s="386"/>
      <c r="PEF3" s="386"/>
      <c r="PEG3" s="386"/>
      <c r="PEH3" s="386"/>
      <c r="PEI3" s="386"/>
      <c r="PEJ3" s="386"/>
      <c r="PEK3" s="386"/>
      <c r="PEL3" s="386"/>
      <c r="PEM3" s="386"/>
      <c r="PEN3" s="386"/>
      <c r="PEO3" s="386"/>
      <c r="PEP3" s="386"/>
      <c r="PEQ3" s="386"/>
      <c r="PER3" s="386"/>
      <c r="PES3" s="386"/>
      <c r="PET3" s="386"/>
      <c r="PEU3" s="386"/>
      <c r="PEV3" s="386"/>
      <c r="PEW3" s="386"/>
      <c r="PEX3" s="386"/>
      <c r="PEY3" s="386"/>
      <c r="PEZ3" s="386"/>
      <c r="PFA3" s="386"/>
      <c r="PFB3" s="386"/>
      <c r="PFC3" s="386"/>
      <c r="PFD3" s="386"/>
      <c r="PFE3" s="386"/>
      <c r="PFF3" s="386"/>
      <c r="PFG3" s="386"/>
      <c r="PFH3" s="386"/>
      <c r="PFI3" s="386"/>
      <c r="PFJ3" s="386"/>
      <c r="PFK3" s="386"/>
      <c r="PFL3" s="386"/>
      <c r="PFM3" s="386"/>
      <c r="PFN3" s="386"/>
      <c r="PFO3" s="386"/>
      <c r="PFP3" s="386"/>
      <c r="PFQ3" s="386"/>
      <c r="PFR3" s="386"/>
      <c r="PFS3" s="386"/>
      <c r="PFT3" s="386"/>
      <c r="PFU3" s="386"/>
      <c r="PFV3" s="386"/>
      <c r="PFW3" s="386"/>
      <c r="PFX3" s="386"/>
      <c r="PFY3" s="386"/>
      <c r="PFZ3" s="386"/>
      <c r="PGA3" s="386"/>
      <c r="PGB3" s="386"/>
      <c r="PGC3" s="386"/>
      <c r="PGD3" s="386"/>
      <c r="PGE3" s="386"/>
      <c r="PGF3" s="386"/>
      <c r="PGG3" s="386"/>
      <c r="PGH3" s="386"/>
      <c r="PGI3" s="386"/>
      <c r="PGJ3" s="386"/>
      <c r="PGK3" s="386"/>
      <c r="PGL3" s="386"/>
      <c r="PGM3" s="386"/>
      <c r="PGN3" s="386"/>
      <c r="PGO3" s="386"/>
      <c r="PGP3" s="386"/>
      <c r="PGQ3" s="386"/>
      <c r="PGR3" s="386"/>
      <c r="PGS3" s="386"/>
      <c r="PGT3" s="386"/>
      <c r="PGU3" s="386"/>
      <c r="PGV3" s="386"/>
      <c r="PGW3" s="386"/>
      <c r="PGX3" s="386"/>
      <c r="PGY3" s="386"/>
      <c r="PGZ3" s="386"/>
      <c r="PHA3" s="386"/>
      <c r="PHB3" s="386"/>
      <c r="PHC3" s="386"/>
      <c r="PHD3" s="386"/>
      <c r="PHE3" s="386"/>
      <c r="PHF3" s="386"/>
      <c r="PHG3" s="386"/>
      <c r="PHH3" s="386"/>
      <c r="PHI3" s="386"/>
      <c r="PHJ3" s="386"/>
      <c r="PHK3" s="386"/>
      <c r="PHL3" s="386"/>
      <c r="PHM3" s="386"/>
      <c r="PHN3" s="386"/>
      <c r="PHO3" s="386"/>
      <c r="PHP3" s="386"/>
      <c r="PHQ3" s="386"/>
      <c r="PHR3" s="386"/>
      <c r="PHS3" s="386"/>
      <c r="PHT3" s="386"/>
      <c r="PHU3" s="386"/>
      <c r="PHV3" s="386"/>
      <c r="PHW3" s="386"/>
      <c r="PHX3" s="386"/>
      <c r="PHY3" s="386"/>
      <c r="PHZ3" s="386"/>
      <c r="PIA3" s="386"/>
      <c r="PIB3" s="386"/>
      <c r="PIC3" s="386"/>
      <c r="PID3" s="386"/>
      <c r="PIE3" s="386"/>
      <c r="PIF3" s="386"/>
      <c r="PIG3" s="386"/>
      <c r="PIH3" s="386"/>
      <c r="PII3" s="386"/>
      <c r="PIJ3" s="386"/>
      <c r="PIK3" s="386"/>
      <c r="PIL3" s="386"/>
      <c r="PIM3" s="386"/>
      <c r="PIN3" s="386"/>
      <c r="PIO3" s="386"/>
      <c r="PIP3" s="386"/>
      <c r="PIQ3" s="386"/>
      <c r="PIR3" s="386"/>
      <c r="PIS3" s="386"/>
      <c r="PIT3" s="386"/>
      <c r="PIU3" s="386"/>
      <c r="PIV3" s="386"/>
      <c r="PIW3" s="386"/>
      <c r="PIX3" s="386"/>
      <c r="PIY3" s="386"/>
      <c r="PIZ3" s="386"/>
      <c r="PJA3" s="386"/>
      <c r="PJB3" s="386"/>
      <c r="PJC3" s="386"/>
      <c r="PJD3" s="386"/>
      <c r="PJE3" s="386"/>
      <c r="PJF3" s="386"/>
      <c r="PJG3" s="386"/>
      <c r="PJH3" s="386"/>
      <c r="PJI3" s="386"/>
      <c r="PJJ3" s="386"/>
      <c r="PJK3" s="386"/>
      <c r="PJL3" s="386"/>
      <c r="PJM3" s="386"/>
      <c r="PJN3" s="386"/>
      <c r="PJO3" s="386"/>
      <c r="PJP3" s="386"/>
      <c r="PJQ3" s="386"/>
      <c r="PJR3" s="386"/>
      <c r="PJS3" s="386"/>
      <c r="PJT3" s="386"/>
      <c r="PJU3" s="386"/>
      <c r="PJV3" s="386"/>
      <c r="PJW3" s="386"/>
      <c r="PJX3" s="386"/>
      <c r="PJY3" s="386"/>
      <c r="PJZ3" s="386"/>
      <c r="PKA3" s="386"/>
      <c r="PKB3" s="386"/>
      <c r="PKC3" s="386"/>
      <c r="PKD3" s="386"/>
      <c r="PKE3" s="386"/>
      <c r="PKF3" s="386"/>
      <c r="PKG3" s="386"/>
      <c r="PKH3" s="386"/>
      <c r="PKI3" s="386"/>
      <c r="PKJ3" s="386"/>
      <c r="PKK3" s="386"/>
      <c r="PKL3" s="386"/>
      <c r="PKM3" s="386"/>
      <c r="PKN3" s="386"/>
      <c r="PKO3" s="386"/>
      <c r="PKP3" s="386"/>
      <c r="PKQ3" s="386"/>
      <c r="PKR3" s="386"/>
      <c r="PKS3" s="386"/>
      <c r="PKT3" s="386"/>
      <c r="PKU3" s="386"/>
      <c r="PKV3" s="386"/>
      <c r="PKW3" s="386"/>
      <c r="PKX3" s="386"/>
      <c r="PKY3" s="386"/>
      <c r="PKZ3" s="386"/>
      <c r="PLA3" s="386"/>
      <c r="PLB3" s="386"/>
      <c r="PLC3" s="386"/>
      <c r="PLD3" s="386"/>
      <c r="PLE3" s="386"/>
      <c r="PLF3" s="386"/>
      <c r="PLG3" s="386"/>
      <c r="PLH3" s="386"/>
      <c r="PLI3" s="386"/>
      <c r="PLJ3" s="386"/>
      <c r="PLK3" s="386"/>
      <c r="PLL3" s="386"/>
      <c r="PLM3" s="386"/>
      <c r="PLN3" s="386"/>
      <c r="PLO3" s="386"/>
      <c r="PLP3" s="386"/>
      <c r="PLQ3" s="386"/>
      <c r="PLR3" s="386"/>
      <c r="PLS3" s="386"/>
      <c r="PLT3" s="386"/>
      <c r="PLU3" s="386"/>
      <c r="PLV3" s="386"/>
      <c r="PLW3" s="386"/>
      <c r="PLX3" s="386"/>
      <c r="PLY3" s="386"/>
      <c r="PLZ3" s="386"/>
      <c r="PMA3" s="386"/>
      <c r="PMB3" s="386"/>
      <c r="PMC3" s="386"/>
      <c r="PMD3" s="386"/>
      <c r="PME3" s="386"/>
      <c r="PMF3" s="386"/>
      <c r="PMG3" s="386"/>
      <c r="PMH3" s="386"/>
      <c r="PMI3" s="386"/>
      <c r="PMJ3" s="386"/>
      <c r="PMK3" s="386"/>
      <c r="PML3" s="386"/>
      <c r="PMM3" s="386"/>
      <c r="PMN3" s="386"/>
      <c r="PMO3" s="386"/>
      <c r="PMP3" s="386"/>
      <c r="PMQ3" s="386"/>
      <c r="PMR3" s="386"/>
      <c r="PMS3" s="386"/>
      <c r="PMT3" s="386"/>
      <c r="PMU3" s="386"/>
      <c r="PMV3" s="386"/>
      <c r="PMW3" s="386"/>
      <c r="PMX3" s="386"/>
      <c r="PMY3" s="386"/>
      <c r="PMZ3" s="386"/>
      <c r="PNA3" s="386"/>
      <c r="PNB3" s="386"/>
      <c r="PNC3" s="386"/>
      <c r="PND3" s="386"/>
      <c r="PNE3" s="386"/>
      <c r="PNF3" s="386"/>
      <c r="PNG3" s="386"/>
      <c r="PNH3" s="386"/>
      <c r="PNI3" s="386"/>
      <c r="PNJ3" s="386"/>
      <c r="PNK3" s="386"/>
      <c r="PNL3" s="386"/>
      <c r="PNM3" s="386"/>
      <c r="PNN3" s="386"/>
      <c r="PNO3" s="386"/>
      <c r="PNP3" s="386"/>
      <c r="PNQ3" s="386"/>
      <c r="PNR3" s="386"/>
      <c r="PNS3" s="386"/>
      <c r="PNT3" s="386"/>
      <c r="PNU3" s="386"/>
      <c r="PNV3" s="386"/>
      <c r="PNW3" s="386"/>
      <c r="PNX3" s="386"/>
      <c r="PNY3" s="386"/>
      <c r="PNZ3" s="386"/>
      <c r="POA3" s="386"/>
      <c r="POB3" s="386"/>
      <c r="POC3" s="386"/>
      <c r="POD3" s="386"/>
      <c r="POE3" s="386"/>
      <c r="POF3" s="386"/>
      <c r="POG3" s="386"/>
      <c r="POH3" s="386"/>
      <c r="POI3" s="386"/>
      <c r="POJ3" s="386"/>
      <c r="POK3" s="386"/>
      <c r="POL3" s="386"/>
      <c r="POM3" s="386"/>
      <c r="PON3" s="386"/>
      <c r="POO3" s="386"/>
      <c r="POP3" s="386"/>
      <c r="POQ3" s="386"/>
      <c r="POR3" s="386"/>
      <c r="POS3" s="386"/>
      <c r="POT3" s="386"/>
      <c r="POU3" s="386"/>
      <c r="POV3" s="386"/>
      <c r="POW3" s="386"/>
      <c r="POX3" s="386"/>
      <c r="POY3" s="386"/>
      <c r="POZ3" s="386"/>
      <c r="PPA3" s="386"/>
      <c r="PPB3" s="386"/>
      <c r="PPC3" s="386"/>
      <c r="PPD3" s="386"/>
      <c r="PPE3" s="386"/>
      <c r="PPF3" s="386"/>
      <c r="PPG3" s="386"/>
      <c r="PPH3" s="386"/>
      <c r="PPI3" s="386"/>
      <c r="PPJ3" s="386"/>
      <c r="PPK3" s="386"/>
      <c r="PPL3" s="386"/>
      <c r="PPM3" s="386"/>
      <c r="PPN3" s="386"/>
      <c r="PPO3" s="386"/>
      <c r="PPP3" s="386"/>
      <c r="PPQ3" s="386"/>
      <c r="PPR3" s="386"/>
      <c r="PPS3" s="386"/>
      <c r="PPT3" s="386"/>
      <c r="PPU3" s="386"/>
      <c r="PPV3" s="386"/>
      <c r="PPW3" s="386"/>
      <c r="PPX3" s="386"/>
      <c r="PPY3" s="386"/>
      <c r="PPZ3" s="386"/>
      <c r="PQA3" s="386"/>
      <c r="PQB3" s="386"/>
      <c r="PQC3" s="386"/>
      <c r="PQD3" s="386"/>
      <c r="PQE3" s="386"/>
      <c r="PQF3" s="386"/>
      <c r="PQG3" s="386"/>
      <c r="PQH3" s="386"/>
      <c r="PQI3" s="386"/>
      <c r="PQJ3" s="386"/>
      <c r="PQK3" s="386"/>
      <c r="PQL3" s="386"/>
      <c r="PQM3" s="386"/>
      <c r="PQN3" s="386"/>
      <c r="PQO3" s="386"/>
      <c r="PQP3" s="386"/>
      <c r="PQQ3" s="386"/>
      <c r="PQR3" s="386"/>
      <c r="PQS3" s="386"/>
      <c r="PQT3" s="386"/>
      <c r="PQU3" s="386"/>
      <c r="PQV3" s="386"/>
      <c r="PQW3" s="386"/>
      <c r="PQX3" s="386"/>
      <c r="PQY3" s="386"/>
      <c r="PQZ3" s="386"/>
      <c r="PRA3" s="386"/>
      <c r="PRB3" s="386"/>
      <c r="PRC3" s="386"/>
      <c r="PRD3" s="386"/>
      <c r="PRE3" s="386"/>
      <c r="PRF3" s="386"/>
      <c r="PRG3" s="386"/>
      <c r="PRH3" s="386"/>
      <c r="PRI3" s="386"/>
      <c r="PRJ3" s="386"/>
      <c r="PRK3" s="386"/>
      <c r="PRL3" s="386"/>
      <c r="PRM3" s="386"/>
      <c r="PRN3" s="386"/>
      <c r="PRO3" s="386"/>
      <c r="PRP3" s="386"/>
      <c r="PRQ3" s="386"/>
      <c r="PRR3" s="386"/>
      <c r="PRS3" s="386"/>
      <c r="PRT3" s="386"/>
      <c r="PRU3" s="386"/>
      <c r="PRV3" s="386"/>
      <c r="PRW3" s="386"/>
      <c r="PRX3" s="386"/>
      <c r="PRY3" s="386"/>
      <c r="PRZ3" s="386"/>
      <c r="PSA3" s="386"/>
      <c r="PSB3" s="386"/>
      <c r="PSC3" s="386"/>
      <c r="PSD3" s="386"/>
      <c r="PSE3" s="386"/>
      <c r="PSF3" s="386"/>
      <c r="PSG3" s="386"/>
      <c r="PSH3" s="386"/>
      <c r="PSI3" s="386"/>
      <c r="PSJ3" s="386"/>
      <c r="PSK3" s="386"/>
      <c r="PSL3" s="386"/>
      <c r="PSM3" s="386"/>
      <c r="PSN3" s="386"/>
      <c r="PSO3" s="386"/>
      <c r="PSP3" s="386"/>
      <c r="PSQ3" s="386"/>
      <c r="PSR3" s="386"/>
      <c r="PSS3" s="386"/>
      <c r="PST3" s="386"/>
      <c r="PSU3" s="386"/>
      <c r="PSV3" s="386"/>
      <c r="PSW3" s="386"/>
      <c r="PSX3" s="386"/>
      <c r="PSY3" s="386"/>
      <c r="PSZ3" s="386"/>
      <c r="PTA3" s="386"/>
      <c r="PTB3" s="386"/>
      <c r="PTC3" s="386"/>
      <c r="PTD3" s="386"/>
      <c r="PTE3" s="386"/>
      <c r="PTF3" s="386"/>
      <c r="PTG3" s="386"/>
      <c r="PTH3" s="386"/>
      <c r="PTI3" s="386"/>
      <c r="PTJ3" s="386"/>
      <c r="PTK3" s="386"/>
      <c r="PTL3" s="386"/>
      <c r="PTM3" s="386"/>
      <c r="PTN3" s="386"/>
      <c r="PTO3" s="386"/>
      <c r="PTP3" s="386"/>
      <c r="PTQ3" s="386"/>
      <c r="PTR3" s="386"/>
      <c r="PTS3" s="386"/>
      <c r="PTT3" s="386"/>
      <c r="PTU3" s="386"/>
      <c r="PTV3" s="386"/>
      <c r="PTW3" s="386"/>
      <c r="PTX3" s="386"/>
      <c r="PTY3" s="386"/>
      <c r="PTZ3" s="386"/>
      <c r="PUA3" s="386"/>
      <c r="PUB3" s="386"/>
      <c r="PUC3" s="386"/>
      <c r="PUD3" s="386"/>
      <c r="PUE3" s="386"/>
      <c r="PUF3" s="386"/>
      <c r="PUG3" s="386"/>
      <c r="PUH3" s="386"/>
      <c r="PUI3" s="386"/>
      <c r="PUJ3" s="386"/>
      <c r="PUK3" s="386"/>
      <c r="PUL3" s="386"/>
      <c r="PUM3" s="386"/>
      <c r="PUN3" s="386"/>
      <c r="PUO3" s="386"/>
      <c r="PUP3" s="386"/>
      <c r="PUQ3" s="386"/>
      <c r="PUR3" s="386"/>
      <c r="PUS3" s="386"/>
      <c r="PUT3" s="386"/>
      <c r="PUU3" s="386"/>
      <c r="PUV3" s="386"/>
      <c r="PUW3" s="386"/>
      <c r="PUX3" s="386"/>
      <c r="PUY3" s="386"/>
      <c r="PUZ3" s="386"/>
      <c r="PVA3" s="386"/>
      <c r="PVB3" s="386"/>
      <c r="PVC3" s="386"/>
      <c r="PVD3" s="386"/>
      <c r="PVE3" s="386"/>
      <c r="PVF3" s="386"/>
      <c r="PVG3" s="386"/>
      <c r="PVH3" s="386"/>
      <c r="PVI3" s="386"/>
      <c r="PVJ3" s="386"/>
      <c r="PVK3" s="386"/>
      <c r="PVL3" s="386"/>
      <c r="PVM3" s="386"/>
      <c r="PVN3" s="386"/>
      <c r="PVO3" s="386"/>
      <c r="PVP3" s="386"/>
      <c r="PVQ3" s="386"/>
      <c r="PVR3" s="386"/>
      <c r="PVS3" s="386"/>
      <c r="PVT3" s="386"/>
      <c r="PVU3" s="386"/>
      <c r="PVV3" s="386"/>
      <c r="PVW3" s="386"/>
      <c r="PVX3" s="386"/>
      <c r="PVY3" s="386"/>
      <c r="PVZ3" s="386"/>
      <c r="PWA3" s="386"/>
      <c r="PWB3" s="386"/>
      <c r="PWC3" s="386"/>
      <c r="PWD3" s="386"/>
      <c r="PWE3" s="386"/>
      <c r="PWF3" s="386"/>
      <c r="PWG3" s="386"/>
      <c r="PWH3" s="386"/>
      <c r="PWI3" s="386"/>
      <c r="PWJ3" s="386"/>
      <c r="PWK3" s="386"/>
      <c r="PWL3" s="386"/>
      <c r="PWM3" s="386"/>
      <c r="PWN3" s="386"/>
      <c r="PWO3" s="386"/>
      <c r="PWP3" s="386"/>
      <c r="PWQ3" s="386"/>
      <c r="PWR3" s="386"/>
      <c r="PWS3" s="386"/>
      <c r="PWT3" s="386"/>
      <c r="PWU3" s="386"/>
      <c r="PWV3" s="386"/>
      <c r="PWW3" s="386"/>
      <c r="PWX3" s="386"/>
      <c r="PWY3" s="386"/>
      <c r="PWZ3" s="386"/>
      <c r="PXA3" s="386"/>
      <c r="PXB3" s="386"/>
      <c r="PXC3" s="386"/>
      <c r="PXD3" s="386"/>
      <c r="PXE3" s="386"/>
      <c r="PXF3" s="386"/>
      <c r="PXG3" s="386"/>
      <c r="PXH3" s="386"/>
      <c r="PXI3" s="386"/>
      <c r="PXJ3" s="386"/>
      <c r="PXK3" s="386"/>
      <c r="PXL3" s="386"/>
      <c r="PXM3" s="386"/>
      <c r="PXN3" s="386"/>
      <c r="PXO3" s="386"/>
      <c r="PXP3" s="386"/>
      <c r="PXQ3" s="386"/>
      <c r="PXR3" s="386"/>
      <c r="PXS3" s="386"/>
      <c r="PXT3" s="386"/>
      <c r="PXU3" s="386"/>
      <c r="PXV3" s="386"/>
      <c r="PXW3" s="386"/>
      <c r="PXX3" s="386"/>
      <c r="PXY3" s="386"/>
      <c r="PXZ3" s="386"/>
      <c r="PYA3" s="386"/>
      <c r="PYB3" s="386"/>
      <c r="PYC3" s="386"/>
      <c r="PYD3" s="386"/>
      <c r="PYE3" s="386"/>
      <c r="PYF3" s="386"/>
      <c r="PYG3" s="386"/>
      <c r="PYH3" s="386"/>
      <c r="PYI3" s="386"/>
      <c r="PYJ3" s="386"/>
      <c r="PYK3" s="386"/>
      <c r="PYL3" s="386"/>
      <c r="PYM3" s="386"/>
      <c r="PYN3" s="386"/>
      <c r="PYO3" s="386"/>
      <c r="PYP3" s="386"/>
      <c r="PYQ3" s="386"/>
      <c r="PYR3" s="386"/>
      <c r="PYS3" s="386"/>
      <c r="PYT3" s="386"/>
      <c r="PYU3" s="386"/>
      <c r="PYV3" s="386"/>
      <c r="PYW3" s="386"/>
      <c r="PYX3" s="386"/>
      <c r="PYY3" s="386"/>
      <c r="PYZ3" s="386"/>
      <c r="PZA3" s="386"/>
      <c r="PZB3" s="386"/>
      <c r="PZC3" s="386"/>
      <c r="PZD3" s="386"/>
      <c r="PZE3" s="386"/>
      <c r="PZF3" s="386"/>
      <c r="PZG3" s="386"/>
      <c r="PZH3" s="386"/>
      <c r="PZI3" s="386"/>
      <c r="PZJ3" s="386"/>
      <c r="PZK3" s="386"/>
      <c r="PZL3" s="386"/>
      <c r="PZM3" s="386"/>
      <c r="PZN3" s="386"/>
      <c r="PZO3" s="386"/>
      <c r="PZP3" s="386"/>
      <c r="PZQ3" s="386"/>
      <c r="PZR3" s="386"/>
      <c r="PZS3" s="386"/>
      <c r="PZT3" s="386"/>
      <c r="PZU3" s="386"/>
      <c r="PZV3" s="386"/>
      <c r="PZW3" s="386"/>
      <c r="PZX3" s="386"/>
      <c r="PZY3" s="386"/>
      <c r="PZZ3" s="386"/>
      <c r="QAA3" s="386"/>
      <c r="QAB3" s="386"/>
      <c r="QAC3" s="386"/>
      <c r="QAD3" s="386"/>
      <c r="QAE3" s="386"/>
      <c r="QAF3" s="386"/>
      <c r="QAG3" s="386"/>
      <c r="QAH3" s="386"/>
      <c r="QAI3" s="386"/>
      <c r="QAJ3" s="386"/>
      <c r="QAK3" s="386"/>
      <c r="QAL3" s="386"/>
      <c r="QAM3" s="386"/>
      <c r="QAN3" s="386"/>
      <c r="QAO3" s="386"/>
      <c r="QAP3" s="386"/>
      <c r="QAQ3" s="386"/>
      <c r="QAR3" s="386"/>
      <c r="QAS3" s="386"/>
      <c r="QAT3" s="386"/>
      <c r="QAU3" s="386"/>
      <c r="QAV3" s="386"/>
      <c r="QAW3" s="386"/>
      <c r="QAX3" s="386"/>
      <c r="QAY3" s="386"/>
      <c r="QAZ3" s="386"/>
      <c r="QBA3" s="386"/>
      <c r="QBB3" s="386"/>
      <c r="QBC3" s="386"/>
      <c r="QBD3" s="386"/>
      <c r="QBE3" s="386"/>
      <c r="QBF3" s="386"/>
      <c r="QBG3" s="386"/>
      <c r="QBH3" s="386"/>
      <c r="QBI3" s="386"/>
      <c r="QBJ3" s="386"/>
      <c r="QBK3" s="386"/>
      <c r="QBL3" s="386"/>
      <c r="QBM3" s="386"/>
      <c r="QBN3" s="386"/>
      <c r="QBO3" s="386"/>
      <c r="QBP3" s="386"/>
      <c r="QBQ3" s="386"/>
      <c r="QBR3" s="386"/>
      <c r="QBS3" s="386"/>
      <c r="QBT3" s="386"/>
      <c r="QBU3" s="386"/>
      <c r="QBV3" s="386"/>
      <c r="QBW3" s="386"/>
      <c r="QBX3" s="386"/>
      <c r="QBY3" s="386"/>
      <c r="QBZ3" s="386"/>
      <c r="QCA3" s="386"/>
      <c r="QCB3" s="386"/>
      <c r="QCC3" s="386"/>
      <c r="QCD3" s="386"/>
      <c r="QCE3" s="386"/>
      <c r="QCF3" s="386"/>
      <c r="QCG3" s="386"/>
      <c r="QCH3" s="386"/>
      <c r="QCI3" s="386"/>
      <c r="QCJ3" s="386"/>
      <c r="QCK3" s="386"/>
      <c r="QCL3" s="386"/>
      <c r="QCM3" s="386"/>
      <c r="QCN3" s="386"/>
      <c r="QCO3" s="386"/>
      <c r="QCP3" s="386"/>
      <c r="QCQ3" s="386"/>
      <c r="QCR3" s="386"/>
      <c r="QCS3" s="386"/>
      <c r="QCT3" s="386"/>
      <c r="QCU3" s="386"/>
      <c r="QCV3" s="386"/>
      <c r="QCW3" s="386"/>
      <c r="QCX3" s="386"/>
      <c r="QCY3" s="386"/>
      <c r="QCZ3" s="386"/>
      <c r="QDA3" s="386"/>
      <c r="QDB3" s="386"/>
      <c r="QDC3" s="386"/>
      <c r="QDD3" s="386"/>
      <c r="QDE3" s="386"/>
      <c r="QDF3" s="386"/>
      <c r="QDG3" s="386"/>
      <c r="QDH3" s="386"/>
      <c r="QDI3" s="386"/>
      <c r="QDJ3" s="386"/>
      <c r="QDK3" s="386"/>
      <c r="QDL3" s="386"/>
      <c r="QDM3" s="386"/>
      <c r="QDN3" s="386"/>
      <c r="QDO3" s="386"/>
      <c r="QDP3" s="386"/>
      <c r="QDQ3" s="386"/>
      <c r="QDR3" s="386"/>
      <c r="QDS3" s="386"/>
      <c r="QDT3" s="386"/>
      <c r="QDU3" s="386"/>
      <c r="QDV3" s="386"/>
      <c r="QDW3" s="386"/>
      <c r="QDX3" s="386"/>
      <c r="QDY3" s="386"/>
      <c r="QDZ3" s="386"/>
      <c r="QEA3" s="386"/>
      <c r="QEB3" s="386"/>
      <c r="QEC3" s="386"/>
      <c r="QED3" s="386"/>
      <c r="QEE3" s="386"/>
      <c r="QEF3" s="386"/>
      <c r="QEG3" s="386"/>
      <c r="QEH3" s="386"/>
      <c r="QEI3" s="386"/>
      <c r="QEJ3" s="386"/>
      <c r="QEK3" s="386"/>
      <c r="QEL3" s="386"/>
      <c r="QEM3" s="386"/>
      <c r="QEN3" s="386"/>
      <c r="QEO3" s="386"/>
      <c r="QEP3" s="386"/>
      <c r="QEQ3" s="386"/>
      <c r="QER3" s="386"/>
      <c r="QES3" s="386"/>
      <c r="QET3" s="386"/>
      <c r="QEU3" s="386"/>
      <c r="QEV3" s="386"/>
      <c r="QEW3" s="386"/>
      <c r="QEX3" s="386"/>
      <c r="QEY3" s="386"/>
      <c r="QEZ3" s="386"/>
      <c r="QFA3" s="386"/>
      <c r="QFB3" s="386"/>
      <c r="QFC3" s="386"/>
      <c r="QFD3" s="386"/>
      <c r="QFE3" s="386"/>
      <c r="QFF3" s="386"/>
      <c r="QFG3" s="386"/>
      <c r="QFH3" s="386"/>
      <c r="QFI3" s="386"/>
      <c r="QFJ3" s="386"/>
      <c r="QFK3" s="386"/>
      <c r="QFL3" s="386"/>
      <c r="QFM3" s="386"/>
      <c r="QFN3" s="386"/>
      <c r="QFO3" s="386"/>
      <c r="QFP3" s="386"/>
      <c r="QFQ3" s="386"/>
      <c r="QFR3" s="386"/>
      <c r="QFS3" s="386"/>
      <c r="QFT3" s="386"/>
      <c r="QFU3" s="386"/>
      <c r="QFV3" s="386"/>
      <c r="QFW3" s="386"/>
      <c r="QFX3" s="386"/>
      <c r="QFY3" s="386"/>
      <c r="QFZ3" s="386"/>
      <c r="QGA3" s="386"/>
      <c r="QGB3" s="386"/>
      <c r="QGC3" s="386"/>
      <c r="QGD3" s="386"/>
      <c r="QGE3" s="386"/>
      <c r="QGF3" s="386"/>
      <c r="QGG3" s="386"/>
      <c r="QGH3" s="386"/>
      <c r="QGI3" s="386"/>
      <c r="QGJ3" s="386"/>
      <c r="QGK3" s="386"/>
      <c r="QGL3" s="386"/>
      <c r="QGM3" s="386"/>
      <c r="QGN3" s="386"/>
      <c r="QGO3" s="386"/>
      <c r="QGP3" s="386"/>
      <c r="QGQ3" s="386"/>
      <c r="QGR3" s="386"/>
      <c r="QGS3" s="386"/>
      <c r="QGT3" s="386"/>
      <c r="QGU3" s="386"/>
      <c r="QGV3" s="386"/>
      <c r="QGW3" s="386"/>
      <c r="QGX3" s="386"/>
      <c r="QGY3" s="386"/>
      <c r="QGZ3" s="386"/>
      <c r="QHA3" s="386"/>
      <c r="QHB3" s="386"/>
      <c r="QHC3" s="386"/>
      <c r="QHD3" s="386"/>
      <c r="QHE3" s="386"/>
      <c r="QHF3" s="386"/>
      <c r="QHG3" s="386"/>
      <c r="QHH3" s="386"/>
      <c r="QHI3" s="386"/>
      <c r="QHJ3" s="386"/>
      <c r="QHK3" s="386"/>
      <c r="QHL3" s="386"/>
      <c r="QHM3" s="386"/>
      <c r="QHN3" s="386"/>
      <c r="QHO3" s="386"/>
      <c r="QHP3" s="386"/>
      <c r="QHQ3" s="386"/>
      <c r="QHR3" s="386"/>
      <c r="QHS3" s="386"/>
      <c r="QHT3" s="386"/>
      <c r="QHU3" s="386"/>
      <c r="QHV3" s="386"/>
      <c r="QHW3" s="386"/>
      <c r="QHX3" s="386"/>
      <c r="QHY3" s="386"/>
      <c r="QHZ3" s="386"/>
      <c r="QIA3" s="386"/>
      <c r="QIB3" s="386"/>
      <c r="QIC3" s="386"/>
      <c r="QID3" s="386"/>
      <c r="QIE3" s="386"/>
      <c r="QIF3" s="386"/>
      <c r="QIG3" s="386"/>
      <c r="QIH3" s="386"/>
      <c r="QII3" s="386"/>
      <c r="QIJ3" s="386"/>
      <c r="QIK3" s="386"/>
      <c r="QIL3" s="386"/>
      <c r="QIM3" s="386"/>
      <c r="QIN3" s="386"/>
      <c r="QIO3" s="386"/>
      <c r="QIP3" s="386"/>
      <c r="QIQ3" s="386"/>
      <c r="QIR3" s="386"/>
      <c r="QIS3" s="386"/>
      <c r="QIT3" s="386"/>
      <c r="QIU3" s="386"/>
      <c r="QIV3" s="386"/>
      <c r="QIW3" s="386"/>
      <c r="QIX3" s="386"/>
      <c r="QIY3" s="386"/>
      <c r="QIZ3" s="386"/>
      <c r="QJA3" s="386"/>
      <c r="QJB3" s="386"/>
      <c r="QJC3" s="386"/>
      <c r="QJD3" s="386"/>
      <c r="QJE3" s="386"/>
      <c r="QJF3" s="386"/>
      <c r="QJG3" s="386"/>
      <c r="QJH3" s="386"/>
      <c r="QJI3" s="386"/>
      <c r="QJJ3" s="386"/>
      <c r="QJK3" s="386"/>
      <c r="QJL3" s="386"/>
      <c r="QJM3" s="386"/>
      <c r="QJN3" s="386"/>
      <c r="QJO3" s="386"/>
      <c r="QJP3" s="386"/>
      <c r="QJQ3" s="386"/>
      <c r="QJR3" s="386"/>
      <c r="QJS3" s="386"/>
      <c r="QJT3" s="386"/>
      <c r="QJU3" s="386"/>
      <c r="QJV3" s="386"/>
      <c r="QJW3" s="386"/>
      <c r="QJX3" s="386"/>
      <c r="QJY3" s="386"/>
      <c r="QJZ3" s="386"/>
      <c r="QKA3" s="386"/>
      <c r="QKB3" s="386"/>
      <c r="QKC3" s="386"/>
      <c r="QKD3" s="386"/>
      <c r="QKE3" s="386"/>
      <c r="QKF3" s="386"/>
      <c r="QKG3" s="386"/>
      <c r="QKH3" s="386"/>
      <c r="QKI3" s="386"/>
      <c r="QKJ3" s="386"/>
      <c r="QKK3" s="386"/>
      <c r="QKL3" s="386"/>
      <c r="QKM3" s="386"/>
      <c r="QKN3" s="386"/>
      <c r="QKO3" s="386"/>
      <c r="QKP3" s="386"/>
      <c r="QKQ3" s="386"/>
      <c r="QKR3" s="386"/>
      <c r="QKS3" s="386"/>
      <c r="QKT3" s="386"/>
      <c r="QKU3" s="386"/>
      <c r="QKV3" s="386"/>
      <c r="QKW3" s="386"/>
      <c r="QKX3" s="386"/>
      <c r="QKY3" s="386"/>
      <c r="QKZ3" s="386"/>
      <c r="QLA3" s="386"/>
      <c r="QLB3" s="386"/>
      <c r="QLC3" s="386"/>
      <c r="QLD3" s="386"/>
      <c r="QLE3" s="386"/>
      <c r="QLF3" s="386"/>
      <c r="QLG3" s="386"/>
      <c r="QLH3" s="386"/>
      <c r="QLI3" s="386"/>
      <c r="QLJ3" s="386"/>
      <c r="QLK3" s="386"/>
      <c r="QLL3" s="386"/>
      <c r="QLM3" s="386"/>
      <c r="QLN3" s="386"/>
      <c r="QLO3" s="386"/>
      <c r="QLP3" s="386"/>
      <c r="QLQ3" s="386"/>
      <c r="QLR3" s="386"/>
      <c r="QLS3" s="386"/>
      <c r="QLT3" s="386"/>
      <c r="QLU3" s="386"/>
      <c r="QLV3" s="386"/>
      <c r="QLW3" s="386"/>
      <c r="QLX3" s="386"/>
      <c r="QLY3" s="386"/>
      <c r="QLZ3" s="386"/>
      <c r="QMA3" s="386"/>
      <c r="QMB3" s="386"/>
      <c r="QMC3" s="386"/>
      <c r="QMD3" s="386"/>
      <c r="QME3" s="386"/>
      <c r="QMF3" s="386"/>
      <c r="QMG3" s="386"/>
      <c r="QMH3" s="386"/>
      <c r="QMI3" s="386"/>
      <c r="QMJ3" s="386"/>
      <c r="QMK3" s="386"/>
      <c r="QML3" s="386"/>
      <c r="QMM3" s="386"/>
      <c r="QMN3" s="386"/>
      <c r="QMO3" s="386"/>
      <c r="QMP3" s="386"/>
      <c r="QMQ3" s="386"/>
      <c r="QMR3" s="386"/>
      <c r="QMS3" s="386"/>
      <c r="QMT3" s="386"/>
      <c r="QMU3" s="386"/>
      <c r="QMV3" s="386"/>
      <c r="QMW3" s="386"/>
      <c r="QMX3" s="386"/>
      <c r="QMY3" s="386"/>
      <c r="QMZ3" s="386"/>
      <c r="QNA3" s="386"/>
      <c r="QNB3" s="386"/>
      <c r="QNC3" s="386"/>
      <c r="QND3" s="386"/>
      <c r="QNE3" s="386"/>
      <c r="QNF3" s="386"/>
      <c r="QNG3" s="386"/>
      <c r="QNH3" s="386"/>
      <c r="QNI3" s="386"/>
      <c r="QNJ3" s="386"/>
      <c r="QNK3" s="386"/>
      <c r="QNL3" s="386"/>
      <c r="QNM3" s="386"/>
      <c r="QNN3" s="386"/>
      <c r="QNO3" s="386"/>
      <c r="QNP3" s="386"/>
      <c r="QNQ3" s="386"/>
      <c r="QNR3" s="386"/>
      <c r="QNS3" s="386"/>
      <c r="QNT3" s="386"/>
      <c r="QNU3" s="386"/>
      <c r="QNV3" s="386"/>
      <c r="QNW3" s="386"/>
      <c r="QNX3" s="386"/>
      <c r="QNY3" s="386"/>
      <c r="QNZ3" s="386"/>
      <c r="QOA3" s="386"/>
      <c r="QOB3" s="386"/>
      <c r="QOC3" s="386"/>
      <c r="QOD3" s="386"/>
      <c r="QOE3" s="386"/>
      <c r="QOF3" s="386"/>
      <c r="QOG3" s="386"/>
      <c r="QOH3" s="386"/>
      <c r="QOI3" s="386"/>
      <c r="QOJ3" s="386"/>
      <c r="QOK3" s="386"/>
      <c r="QOL3" s="386"/>
      <c r="QOM3" s="386"/>
      <c r="QON3" s="386"/>
      <c r="QOO3" s="386"/>
      <c r="QOP3" s="386"/>
      <c r="QOQ3" s="386"/>
      <c r="QOR3" s="386"/>
      <c r="QOS3" s="386"/>
      <c r="QOT3" s="386"/>
      <c r="QOU3" s="386"/>
      <c r="QOV3" s="386"/>
      <c r="QOW3" s="386"/>
      <c r="QOX3" s="386"/>
      <c r="QOY3" s="386"/>
      <c r="QOZ3" s="386"/>
      <c r="QPA3" s="386"/>
      <c r="QPB3" s="386"/>
      <c r="QPC3" s="386"/>
      <c r="QPD3" s="386"/>
      <c r="QPE3" s="386"/>
      <c r="QPF3" s="386"/>
      <c r="QPG3" s="386"/>
      <c r="QPH3" s="386"/>
      <c r="QPI3" s="386"/>
      <c r="QPJ3" s="386"/>
      <c r="QPK3" s="386"/>
      <c r="QPL3" s="386"/>
      <c r="QPM3" s="386"/>
      <c r="QPN3" s="386"/>
      <c r="QPO3" s="386"/>
      <c r="QPP3" s="386"/>
      <c r="QPQ3" s="386"/>
      <c r="QPR3" s="386"/>
      <c r="QPS3" s="386"/>
      <c r="QPT3" s="386"/>
      <c r="QPU3" s="386"/>
      <c r="QPV3" s="386"/>
      <c r="QPW3" s="386"/>
      <c r="QPX3" s="386"/>
      <c r="QPY3" s="386"/>
      <c r="QPZ3" s="386"/>
      <c r="QQA3" s="386"/>
      <c r="QQB3" s="386"/>
      <c r="QQC3" s="386"/>
      <c r="QQD3" s="386"/>
      <c r="QQE3" s="386"/>
      <c r="QQF3" s="386"/>
      <c r="QQG3" s="386"/>
      <c r="QQH3" s="386"/>
      <c r="QQI3" s="386"/>
      <c r="QQJ3" s="386"/>
      <c r="QQK3" s="386"/>
      <c r="QQL3" s="386"/>
      <c r="QQM3" s="386"/>
      <c r="QQN3" s="386"/>
      <c r="QQO3" s="386"/>
      <c r="QQP3" s="386"/>
      <c r="QQQ3" s="386"/>
      <c r="QQR3" s="386"/>
      <c r="QQS3" s="386"/>
      <c r="QQT3" s="386"/>
      <c r="QQU3" s="386"/>
      <c r="QQV3" s="386"/>
      <c r="QQW3" s="386"/>
      <c r="QQX3" s="386"/>
      <c r="QQY3" s="386"/>
      <c r="QQZ3" s="386"/>
      <c r="QRA3" s="386"/>
      <c r="QRB3" s="386"/>
      <c r="QRC3" s="386"/>
      <c r="QRD3" s="386"/>
      <c r="QRE3" s="386"/>
      <c r="QRF3" s="386"/>
      <c r="QRG3" s="386"/>
      <c r="QRH3" s="386"/>
      <c r="QRI3" s="386"/>
      <c r="QRJ3" s="386"/>
      <c r="QRK3" s="386"/>
      <c r="QRL3" s="386"/>
      <c r="QRM3" s="386"/>
      <c r="QRN3" s="386"/>
      <c r="QRO3" s="386"/>
      <c r="QRP3" s="386"/>
      <c r="QRQ3" s="386"/>
      <c r="QRR3" s="386"/>
      <c r="QRS3" s="386"/>
      <c r="QRT3" s="386"/>
      <c r="QRU3" s="386"/>
      <c r="QRV3" s="386"/>
      <c r="QRW3" s="386"/>
      <c r="QRX3" s="386"/>
      <c r="QRY3" s="386"/>
      <c r="QRZ3" s="386"/>
      <c r="QSA3" s="386"/>
      <c r="QSB3" s="386"/>
      <c r="QSC3" s="386"/>
      <c r="QSD3" s="386"/>
      <c r="QSE3" s="386"/>
      <c r="QSF3" s="386"/>
      <c r="QSG3" s="386"/>
      <c r="QSH3" s="386"/>
      <c r="QSI3" s="386"/>
      <c r="QSJ3" s="386"/>
      <c r="QSK3" s="386"/>
      <c r="QSL3" s="386"/>
      <c r="QSM3" s="386"/>
      <c r="QSN3" s="386"/>
      <c r="QSO3" s="386"/>
      <c r="QSP3" s="386"/>
      <c r="QSQ3" s="386"/>
      <c r="QSR3" s="386"/>
      <c r="QSS3" s="386"/>
      <c r="QST3" s="386"/>
      <c r="QSU3" s="386"/>
      <c r="QSV3" s="386"/>
      <c r="QSW3" s="386"/>
      <c r="QSX3" s="386"/>
      <c r="QSY3" s="386"/>
      <c r="QSZ3" s="386"/>
      <c r="QTA3" s="386"/>
      <c r="QTB3" s="386"/>
      <c r="QTC3" s="386"/>
      <c r="QTD3" s="386"/>
      <c r="QTE3" s="386"/>
      <c r="QTF3" s="386"/>
      <c r="QTG3" s="386"/>
      <c r="QTH3" s="386"/>
      <c r="QTI3" s="386"/>
      <c r="QTJ3" s="386"/>
      <c r="QTK3" s="386"/>
      <c r="QTL3" s="386"/>
      <c r="QTM3" s="386"/>
      <c r="QTN3" s="386"/>
      <c r="QTO3" s="386"/>
      <c r="QTP3" s="386"/>
      <c r="QTQ3" s="386"/>
      <c r="QTR3" s="386"/>
      <c r="QTS3" s="386"/>
      <c r="QTT3" s="386"/>
      <c r="QTU3" s="386"/>
      <c r="QTV3" s="386"/>
      <c r="QTW3" s="386"/>
      <c r="QTX3" s="386"/>
      <c r="QTY3" s="386"/>
      <c r="QTZ3" s="386"/>
      <c r="QUA3" s="386"/>
      <c r="QUB3" s="386"/>
      <c r="QUC3" s="386"/>
      <c r="QUD3" s="386"/>
      <c r="QUE3" s="386"/>
      <c r="QUF3" s="386"/>
      <c r="QUG3" s="386"/>
      <c r="QUH3" s="386"/>
      <c r="QUI3" s="386"/>
      <c r="QUJ3" s="386"/>
      <c r="QUK3" s="386"/>
      <c r="QUL3" s="386"/>
      <c r="QUM3" s="386"/>
      <c r="QUN3" s="386"/>
      <c r="QUO3" s="386"/>
      <c r="QUP3" s="386"/>
      <c r="QUQ3" s="386"/>
      <c r="QUR3" s="386"/>
      <c r="QUS3" s="386"/>
      <c r="QUT3" s="386"/>
      <c r="QUU3" s="386"/>
      <c r="QUV3" s="386"/>
      <c r="QUW3" s="386"/>
      <c r="QUX3" s="386"/>
      <c r="QUY3" s="386"/>
      <c r="QUZ3" s="386"/>
      <c r="QVA3" s="386"/>
      <c r="QVB3" s="386"/>
      <c r="QVC3" s="386"/>
      <c r="QVD3" s="386"/>
      <c r="QVE3" s="386"/>
      <c r="QVF3" s="386"/>
      <c r="QVG3" s="386"/>
      <c r="QVH3" s="386"/>
      <c r="QVI3" s="386"/>
      <c r="QVJ3" s="386"/>
      <c r="QVK3" s="386"/>
      <c r="QVL3" s="386"/>
      <c r="QVM3" s="386"/>
      <c r="QVN3" s="386"/>
      <c r="QVO3" s="386"/>
      <c r="QVP3" s="386"/>
      <c r="QVQ3" s="386"/>
      <c r="QVR3" s="386"/>
      <c r="QVS3" s="386"/>
      <c r="QVT3" s="386"/>
      <c r="QVU3" s="386"/>
      <c r="QVV3" s="386"/>
      <c r="QVW3" s="386"/>
      <c r="QVX3" s="386"/>
      <c r="QVY3" s="386"/>
      <c r="QVZ3" s="386"/>
      <c r="QWA3" s="386"/>
      <c r="QWB3" s="386"/>
      <c r="QWC3" s="386"/>
      <c r="QWD3" s="386"/>
      <c r="QWE3" s="386"/>
      <c r="QWF3" s="386"/>
      <c r="QWG3" s="386"/>
      <c r="QWH3" s="386"/>
      <c r="QWI3" s="386"/>
      <c r="QWJ3" s="386"/>
      <c r="QWK3" s="386"/>
      <c r="QWL3" s="386"/>
      <c r="QWM3" s="386"/>
      <c r="QWN3" s="386"/>
      <c r="QWO3" s="386"/>
      <c r="QWP3" s="386"/>
      <c r="QWQ3" s="386"/>
      <c r="QWR3" s="386"/>
      <c r="QWS3" s="386"/>
      <c r="QWT3" s="386"/>
      <c r="QWU3" s="386"/>
      <c r="QWV3" s="386"/>
      <c r="QWW3" s="386"/>
      <c r="QWX3" s="386"/>
      <c r="QWY3" s="386"/>
      <c r="QWZ3" s="386"/>
      <c r="QXA3" s="386"/>
      <c r="QXB3" s="386"/>
      <c r="QXC3" s="386"/>
      <c r="QXD3" s="386"/>
      <c r="QXE3" s="386"/>
      <c r="QXF3" s="386"/>
      <c r="QXG3" s="386"/>
      <c r="QXH3" s="386"/>
      <c r="QXI3" s="386"/>
      <c r="QXJ3" s="386"/>
      <c r="QXK3" s="386"/>
      <c r="QXL3" s="386"/>
      <c r="QXM3" s="386"/>
      <c r="QXN3" s="386"/>
      <c r="QXO3" s="386"/>
      <c r="QXP3" s="386"/>
      <c r="QXQ3" s="386"/>
      <c r="QXR3" s="386"/>
      <c r="QXS3" s="386"/>
      <c r="QXT3" s="386"/>
      <c r="QXU3" s="386"/>
      <c r="QXV3" s="386"/>
      <c r="QXW3" s="386"/>
      <c r="QXX3" s="386"/>
      <c r="QXY3" s="386"/>
      <c r="QXZ3" s="386"/>
      <c r="QYA3" s="386"/>
      <c r="QYB3" s="386"/>
      <c r="QYC3" s="386"/>
      <c r="QYD3" s="386"/>
      <c r="QYE3" s="386"/>
      <c r="QYF3" s="386"/>
      <c r="QYG3" s="386"/>
      <c r="QYH3" s="386"/>
      <c r="QYI3" s="386"/>
      <c r="QYJ3" s="386"/>
      <c r="QYK3" s="386"/>
      <c r="QYL3" s="386"/>
      <c r="QYM3" s="386"/>
      <c r="QYN3" s="386"/>
      <c r="QYO3" s="386"/>
      <c r="QYP3" s="386"/>
      <c r="QYQ3" s="386"/>
      <c r="QYR3" s="386"/>
      <c r="QYS3" s="386"/>
      <c r="QYT3" s="386"/>
      <c r="QYU3" s="386"/>
      <c r="QYV3" s="386"/>
      <c r="QYW3" s="386"/>
      <c r="QYX3" s="386"/>
      <c r="QYY3" s="386"/>
      <c r="QYZ3" s="386"/>
      <c r="QZA3" s="386"/>
      <c r="QZB3" s="386"/>
      <c r="QZC3" s="386"/>
      <c r="QZD3" s="386"/>
      <c r="QZE3" s="386"/>
      <c r="QZF3" s="386"/>
      <c r="QZG3" s="386"/>
      <c r="QZH3" s="386"/>
      <c r="QZI3" s="386"/>
      <c r="QZJ3" s="386"/>
      <c r="QZK3" s="386"/>
      <c r="QZL3" s="386"/>
      <c r="QZM3" s="386"/>
      <c r="QZN3" s="386"/>
      <c r="QZO3" s="386"/>
      <c r="QZP3" s="386"/>
      <c r="QZQ3" s="386"/>
      <c r="QZR3" s="386"/>
      <c r="QZS3" s="386"/>
      <c r="QZT3" s="386"/>
      <c r="QZU3" s="386"/>
      <c r="QZV3" s="386"/>
      <c r="QZW3" s="386"/>
      <c r="QZX3" s="386"/>
      <c r="QZY3" s="386"/>
      <c r="QZZ3" s="386"/>
      <c r="RAA3" s="386"/>
      <c r="RAB3" s="386"/>
      <c r="RAC3" s="386"/>
      <c r="RAD3" s="386"/>
      <c r="RAE3" s="386"/>
      <c r="RAF3" s="386"/>
      <c r="RAG3" s="386"/>
      <c r="RAH3" s="386"/>
      <c r="RAI3" s="386"/>
      <c r="RAJ3" s="386"/>
      <c r="RAK3" s="386"/>
      <c r="RAL3" s="386"/>
      <c r="RAM3" s="386"/>
      <c r="RAN3" s="386"/>
      <c r="RAO3" s="386"/>
      <c r="RAP3" s="386"/>
      <c r="RAQ3" s="386"/>
      <c r="RAR3" s="386"/>
      <c r="RAS3" s="386"/>
      <c r="RAT3" s="386"/>
      <c r="RAU3" s="386"/>
      <c r="RAV3" s="386"/>
      <c r="RAW3" s="386"/>
      <c r="RAX3" s="386"/>
      <c r="RAY3" s="386"/>
      <c r="RAZ3" s="386"/>
      <c r="RBA3" s="386"/>
      <c r="RBB3" s="386"/>
      <c r="RBC3" s="386"/>
      <c r="RBD3" s="386"/>
      <c r="RBE3" s="386"/>
      <c r="RBF3" s="386"/>
      <c r="RBG3" s="386"/>
      <c r="RBH3" s="386"/>
      <c r="RBI3" s="386"/>
      <c r="RBJ3" s="386"/>
      <c r="RBK3" s="386"/>
      <c r="RBL3" s="386"/>
      <c r="RBM3" s="386"/>
      <c r="RBN3" s="386"/>
      <c r="RBO3" s="386"/>
      <c r="RBP3" s="386"/>
      <c r="RBQ3" s="386"/>
      <c r="RBR3" s="386"/>
      <c r="RBS3" s="386"/>
      <c r="RBT3" s="386"/>
      <c r="RBU3" s="386"/>
      <c r="RBV3" s="386"/>
      <c r="RBW3" s="386"/>
      <c r="RBX3" s="386"/>
      <c r="RBY3" s="386"/>
      <c r="RBZ3" s="386"/>
      <c r="RCA3" s="386"/>
      <c r="RCB3" s="386"/>
      <c r="RCC3" s="386"/>
      <c r="RCD3" s="386"/>
      <c r="RCE3" s="386"/>
      <c r="RCF3" s="386"/>
      <c r="RCG3" s="386"/>
      <c r="RCH3" s="386"/>
      <c r="RCI3" s="386"/>
      <c r="RCJ3" s="386"/>
      <c r="RCK3" s="386"/>
      <c r="RCL3" s="386"/>
      <c r="RCM3" s="386"/>
      <c r="RCN3" s="386"/>
      <c r="RCO3" s="386"/>
      <c r="RCP3" s="386"/>
      <c r="RCQ3" s="386"/>
      <c r="RCR3" s="386"/>
      <c r="RCS3" s="386"/>
      <c r="RCT3" s="386"/>
      <c r="RCU3" s="386"/>
      <c r="RCV3" s="386"/>
      <c r="RCW3" s="386"/>
      <c r="RCX3" s="386"/>
      <c r="RCY3" s="386"/>
      <c r="RCZ3" s="386"/>
      <c r="RDA3" s="386"/>
      <c r="RDB3" s="386"/>
      <c r="RDC3" s="386"/>
      <c r="RDD3" s="386"/>
      <c r="RDE3" s="386"/>
      <c r="RDF3" s="386"/>
      <c r="RDG3" s="386"/>
      <c r="RDH3" s="386"/>
      <c r="RDI3" s="386"/>
      <c r="RDJ3" s="386"/>
      <c r="RDK3" s="386"/>
      <c r="RDL3" s="386"/>
      <c r="RDM3" s="386"/>
      <c r="RDN3" s="386"/>
      <c r="RDO3" s="386"/>
      <c r="RDP3" s="386"/>
      <c r="RDQ3" s="386"/>
      <c r="RDR3" s="386"/>
      <c r="RDS3" s="386"/>
      <c r="RDT3" s="386"/>
      <c r="RDU3" s="386"/>
      <c r="RDV3" s="386"/>
      <c r="RDW3" s="386"/>
      <c r="RDX3" s="386"/>
      <c r="RDY3" s="386"/>
      <c r="RDZ3" s="386"/>
      <c r="REA3" s="386"/>
      <c r="REB3" s="386"/>
      <c r="REC3" s="386"/>
      <c r="RED3" s="386"/>
      <c r="REE3" s="386"/>
      <c r="REF3" s="386"/>
      <c r="REG3" s="386"/>
      <c r="REH3" s="386"/>
      <c r="REI3" s="386"/>
      <c r="REJ3" s="386"/>
      <c r="REK3" s="386"/>
      <c r="REL3" s="386"/>
      <c r="REM3" s="386"/>
      <c r="REN3" s="386"/>
      <c r="REO3" s="386"/>
      <c r="REP3" s="386"/>
      <c r="REQ3" s="386"/>
      <c r="RER3" s="386"/>
      <c r="RES3" s="386"/>
      <c r="RET3" s="386"/>
      <c r="REU3" s="386"/>
      <c r="REV3" s="386"/>
      <c r="REW3" s="386"/>
      <c r="REX3" s="386"/>
      <c r="REY3" s="386"/>
      <c r="REZ3" s="386"/>
      <c r="RFA3" s="386"/>
      <c r="RFB3" s="386"/>
      <c r="RFC3" s="386"/>
      <c r="RFD3" s="386"/>
      <c r="RFE3" s="386"/>
      <c r="RFF3" s="386"/>
      <c r="RFG3" s="386"/>
      <c r="RFH3" s="386"/>
      <c r="RFI3" s="386"/>
      <c r="RFJ3" s="386"/>
      <c r="RFK3" s="386"/>
      <c r="RFL3" s="386"/>
      <c r="RFM3" s="386"/>
      <c r="RFN3" s="386"/>
      <c r="RFO3" s="386"/>
      <c r="RFP3" s="386"/>
      <c r="RFQ3" s="386"/>
      <c r="RFR3" s="386"/>
      <c r="RFS3" s="386"/>
      <c r="RFT3" s="386"/>
      <c r="RFU3" s="386"/>
      <c r="RFV3" s="386"/>
      <c r="RFW3" s="386"/>
      <c r="RFX3" s="386"/>
      <c r="RFY3" s="386"/>
      <c r="RFZ3" s="386"/>
      <c r="RGA3" s="386"/>
      <c r="RGB3" s="386"/>
      <c r="RGC3" s="386"/>
      <c r="RGD3" s="386"/>
      <c r="RGE3" s="386"/>
      <c r="RGF3" s="386"/>
      <c r="RGG3" s="386"/>
      <c r="RGH3" s="386"/>
      <c r="RGI3" s="386"/>
      <c r="RGJ3" s="386"/>
      <c r="RGK3" s="386"/>
      <c r="RGL3" s="386"/>
      <c r="RGM3" s="386"/>
      <c r="RGN3" s="386"/>
      <c r="RGO3" s="386"/>
      <c r="RGP3" s="386"/>
      <c r="RGQ3" s="386"/>
      <c r="RGR3" s="386"/>
      <c r="RGS3" s="386"/>
      <c r="RGT3" s="386"/>
      <c r="RGU3" s="386"/>
      <c r="RGV3" s="386"/>
      <c r="RGW3" s="386"/>
      <c r="RGX3" s="386"/>
      <c r="RGY3" s="386"/>
      <c r="RGZ3" s="386"/>
      <c r="RHA3" s="386"/>
      <c r="RHB3" s="386"/>
      <c r="RHC3" s="386"/>
      <c r="RHD3" s="386"/>
      <c r="RHE3" s="386"/>
      <c r="RHF3" s="386"/>
      <c r="RHG3" s="386"/>
      <c r="RHH3" s="386"/>
      <c r="RHI3" s="386"/>
      <c r="RHJ3" s="386"/>
      <c r="RHK3" s="386"/>
      <c r="RHL3" s="386"/>
      <c r="RHM3" s="386"/>
      <c r="RHN3" s="386"/>
      <c r="RHO3" s="386"/>
      <c r="RHP3" s="386"/>
      <c r="RHQ3" s="386"/>
      <c r="RHR3" s="386"/>
      <c r="RHS3" s="386"/>
      <c r="RHT3" s="386"/>
      <c r="RHU3" s="386"/>
      <c r="RHV3" s="386"/>
      <c r="RHW3" s="386"/>
      <c r="RHX3" s="386"/>
      <c r="RHY3" s="386"/>
      <c r="RHZ3" s="386"/>
      <c r="RIA3" s="386"/>
      <c r="RIB3" s="386"/>
      <c r="RIC3" s="386"/>
      <c r="RID3" s="386"/>
      <c r="RIE3" s="386"/>
      <c r="RIF3" s="386"/>
      <c r="RIG3" s="386"/>
      <c r="RIH3" s="386"/>
      <c r="RII3" s="386"/>
      <c r="RIJ3" s="386"/>
      <c r="RIK3" s="386"/>
      <c r="RIL3" s="386"/>
      <c r="RIM3" s="386"/>
      <c r="RIN3" s="386"/>
      <c r="RIO3" s="386"/>
      <c r="RIP3" s="386"/>
      <c r="RIQ3" s="386"/>
      <c r="RIR3" s="386"/>
      <c r="RIS3" s="386"/>
      <c r="RIT3" s="386"/>
      <c r="RIU3" s="386"/>
      <c r="RIV3" s="386"/>
      <c r="RIW3" s="386"/>
      <c r="RIX3" s="386"/>
      <c r="RIY3" s="386"/>
      <c r="RIZ3" s="386"/>
      <c r="RJA3" s="386"/>
      <c r="RJB3" s="386"/>
      <c r="RJC3" s="386"/>
      <c r="RJD3" s="386"/>
      <c r="RJE3" s="386"/>
      <c r="RJF3" s="386"/>
      <c r="RJG3" s="386"/>
      <c r="RJH3" s="386"/>
      <c r="RJI3" s="386"/>
      <c r="RJJ3" s="386"/>
      <c r="RJK3" s="386"/>
      <c r="RJL3" s="386"/>
      <c r="RJM3" s="386"/>
      <c r="RJN3" s="386"/>
      <c r="RJO3" s="386"/>
      <c r="RJP3" s="386"/>
      <c r="RJQ3" s="386"/>
      <c r="RJR3" s="386"/>
      <c r="RJS3" s="386"/>
      <c r="RJT3" s="386"/>
      <c r="RJU3" s="386"/>
      <c r="RJV3" s="386"/>
      <c r="RJW3" s="386"/>
      <c r="RJX3" s="386"/>
      <c r="RJY3" s="386"/>
      <c r="RJZ3" s="386"/>
      <c r="RKA3" s="386"/>
      <c r="RKB3" s="386"/>
      <c r="RKC3" s="386"/>
      <c r="RKD3" s="386"/>
      <c r="RKE3" s="386"/>
      <c r="RKF3" s="386"/>
      <c r="RKG3" s="386"/>
      <c r="RKH3" s="386"/>
      <c r="RKI3" s="386"/>
      <c r="RKJ3" s="386"/>
      <c r="RKK3" s="386"/>
      <c r="RKL3" s="386"/>
      <c r="RKM3" s="386"/>
      <c r="RKN3" s="386"/>
      <c r="RKO3" s="386"/>
      <c r="RKP3" s="386"/>
      <c r="RKQ3" s="386"/>
      <c r="RKR3" s="386"/>
      <c r="RKS3" s="386"/>
      <c r="RKT3" s="386"/>
      <c r="RKU3" s="386"/>
      <c r="RKV3" s="386"/>
      <c r="RKW3" s="386"/>
      <c r="RKX3" s="386"/>
      <c r="RKY3" s="386"/>
      <c r="RKZ3" s="386"/>
      <c r="RLA3" s="386"/>
      <c r="RLB3" s="386"/>
      <c r="RLC3" s="386"/>
      <c r="RLD3" s="386"/>
      <c r="RLE3" s="386"/>
      <c r="RLF3" s="386"/>
      <c r="RLG3" s="386"/>
      <c r="RLH3" s="386"/>
      <c r="RLI3" s="386"/>
      <c r="RLJ3" s="386"/>
      <c r="RLK3" s="386"/>
      <c r="RLL3" s="386"/>
      <c r="RLM3" s="386"/>
      <c r="RLN3" s="386"/>
      <c r="RLO3" s="386"/>
      <c r="RLP3" s="386"/>
      <c r="RLQ3" s="386"/>
      <c r="RLR3" s="386"/>
      <c r="RLS3" s="386"/>
      <c r="RLT3" s="386"/>
      <c r="RLU3" s="386"/>
      <c r="RLV3" s="386"/>
      <c r="RLW3" s="386"/>
      <c r="RLX3" s="386"/>
      <c r="RLY3" s="386"/>
      <c r="RLZ3" s="386"/>
      <c r="RMA3" s="386"/>
      <c r="RMB3" s="386"/>
      <c r="RMC3" s="386"/>
      <c r="RMD3" s="386"/>
      <c r="RME3" s="386"/>
      <c r="RMF3" s="386"/>
      <c r="RMG3" s="386"/>
      <c r="RMH3" s="386"/>
      <c r="RMI3" s="386"/>
      <c r="RMJ3" s="386"/>
      <c r="RMK3" s="386"/>
      <c r="RML3" s="386"/>
      <c r="RMM3" s="386"/>
      <c r="RMN3" s="386"/>
      <c r="RMO3" s="386"/>
      <c r="RMP3" s="386"/>
      <c r="RMQ3" s="386"/>
      <c r="RMR3" s="386"/>
      <c r="RMS3" s="386"/>
      <c r="RMT3" s="386"/>
      <c r="RMU3" s="386"/>
      <c r="RMV3" s="386"/>
      <c r="RMW3" s="386"/>
      <c r="RMX3" s="386"/>
      <c r="RMY3" s="386"/>
      <c r="RMZ3" s="386"/>
      <c r="RNA3" s="386"/>
      <c r="RNB3" s="386"/>
      <c r="RNC3" s="386"/>
      <c r="RND3" s="386"/>
      <c r="RNE3" s="386"/>
      <c r="RNF3" s="386"/>
      <c r="RNG3" s="386"/>
      <c r="RNH3" s="386"/>
      <c r="RNI3" s="386"/>
      <c r="RNJ3" s="386"/>
      <c r="RNK3" s="386"/>
      <c r="RNL3" s="386"/>
      <c r="RNM3" s="386"/>
      <c r="RNN3" s="386"/>
      <c r="RNO3" s="386"/>
      <c r="RNP3" s="386"/>
      <c r="RNQ3" s="386"/>
      <c r="RNR3" s="386"/>
      <c r="RNS3" s="386"/>
      <c r="RNT3" s="386"/>
      <c r="RNU3" s="386"/>
      <c r="RNV3" s="386"/>
      <c r="RNW3" s="386"/>
      <c r="RNX3" s="386"/>
      <c r="RNY3" s="386"/>
      <c r="RNZ3" s="386"/>
      <c r="ROA3" s="386"/>
      <c r="ROB3" s="386"/>
      <c r="ROC3" s="386"/>
      <c r="ROD3" s="386"/>
      <c r="ROE3" s="386"/>
      <c r="ROF3" s="386"/>
      <c r="ROG3" s="386"/>
      <c r="ROH3" s="386"/>
      <c r="ROI3" s="386"/>
      <c r="ROJ3" s="386"/>
      <c r="ROK3" s="386"/>
      <c r="ROL3" s="386"/>
      <c r="ROM3" s="386"/>
      <c r="RON3" s="386"/>
      <c r="ROO3" s="386"/>
      <c r="ROP3" s="386"/>
      <c r="ROQ3" s="386"/>
      <c r="ROR3" s="386"/>
      <c r="ROS3" s="386"/>
      <c r="ROT3" s="386"/>
      <c r="ROU3" s="386"/>
      <c r="ROV3" s="386"/>
      <c r="ROW3" s="386"/>
      <c r="ROX3" s="386"/>
      <c r="ROY3" s="386"/>
      <c r="ROZ3" s="386"/>
      <c r="RPA3" s="386"/>
      <c r="RPB3" s="386"/>
      <c r="RPC3" s="386"/>
      <c r="RPD3" s="386"/>
      <c r="RPE3" s="386"/>
      <c r="RPF3" s="386"/>
      <c r="RPG3" s="386"/>
      <c r="RPH3" s="386"/>
      <c r="RPI3" s="386"/>
      <c r="RPJ3" s="386"/>
      <c r="RPK3" s="386"/>
      <c r="RPL3" s="386"/>
      <c r="RPM3" s="386"/>
      <c r="RPN3" s="386"/>
      <c r="RPO3" s="386"/>
      <c r="RPP3" s="386"/>
      <c r="RPQ3" s="386"/>
      <c r="RPR3" s="386"/>
      <c r="RPS3" s="386"/>
      <c r="RPT3" s="386"/>
      <c r="RPU3" s="386"/>
      <c r="RPV3" s="386"/>
      <c r="RPW3" s="386"/>
      <c r="RPX3" s="386"/>
      <c r="RPY3" s="386"/>
      <c r="RPZ3" s="386"/>
      <c r="RQA3" s="386"/>
      <c r="RQB3" s="386"/>
      <c r="RQC3" s="386"/>
      <c r="RQD3" s="386"/>
      <c r="RQE3" s="386"/>
      <c r="RQF3" s="386"/>
      <c r="RQG3" s="386"/>
      <c r="RQH3" s="386"/>
      <c r="RQI3" s="386"/>
      <c r="RQJ3" s="386"/>
      <c r="RQK3" s="386"/>
      <c r="RQL3" s="386"/>
      <c r="RQM3" s="386"/>
      <c r="RQN3" s="386"/>
      <c r="RQO3" s="386"/>
      <c r="RQP3" s="386"/>
      <c r="RQQ3" s="386"/>
      <c r="RQR3" s="386"/>
      <c r="RQS3" s="386"/>
      <c r="RQT3" s="386"/>
      <c r="RQU3" s="386"/>
      <c r="RQV3" s="386"/>
      <c r="RQW3" s="386"/>
      <c r="RQX3" s="386"/>
      <c r="RQY3" s="386"/>
      <c r="RQZ3" s="386"/>
      <c r="RRA3" s="386"/>
      <c r="RRB3" s="386"/>
      <c r="RRC3" s="386"/>
      <c r="RRD3" s="386"/>
      <c r="RRE3" s="386"/>
      <c r="RRF3" s="386"/>
      <c r="RRG3" s="386"/>
      <c r="RRH3" s="386"/>
      <c r="RRI3" s="386"/>
      <c r="RRJ3" s="386"/>
      <c r="RRK3" s="386"/>
      <c r="RRL3" s="386"/>
      <c r="RRM3" s="386"/>
      <c r="RRN3" s="386"/>
      <c r="RRO3" s="386"/>
      <c r="RRP3" s="386"/>
      <c r="RRQ3" s="386"/>
      <c r="RRR3" s="386"/>
      <c r="RRS3" s="386"/>
      <c r="RRT3" s="386"/>
      <c r="RRU3" s="386"/>
      <c r="RRV3" s="386"/>
      <c r="RRW3" s="386"/>
      <c r="RRX3" s="386"/>
      <c r="RRY3" s="386"/>
      <c r="RRZ3" s="386"/>
      <c r="RSA3" s="386"/>
      <c r="RSB3" s="386"/>
      <c r="RSC3" s="386"/>
      <c r="RSD3" s="386"/>
      <c r="RSE3" s="386"/>
      <c r="RSF3" s="386"/>
      <c r="RSG3" s="386"/>
      <c r="RSH3" s="386"/>
      <c r="RSI3" s="386"/>
      <c r="RSJ3" s="386"/>
      <c r="RSK3" s="386"/>
      <c r="RSL3" s="386"/>
      <c r="RSM3" s="386"/>
      <c r="RSN3" s="386"/>
      <c r="RSO3" s="386"/>
      <c r="RSP3" s="386"/>
      <c r="RSQ3" s="386"/>
      <c r="RSR3" s="386"/>
      <c r="RSS3" s="386"/>
      <c r="RST3" s="386"/>
      <c r="RSU3" s="386"/>
      <c r="RSV3" s="386"/>
      <c r="RSW3" s="386"/>
      <c r="RSX3" s="386"/>
      <c r="RSY3" s="386"/>
      <c r="RSZ3" s="386"/>
      <c r="RTA3" s="386"/>
      <c r="RTB3" s="386"/>
      <c r="RTC3" s="386"/>
      <c r="RTD3" s="386"/>
      <c r="RTE3" s="386"/>
      <c r="RTF3" s="386"/>
      <c r="RTG3" s="386"/>
      <c r="RTH3" s="386"/>
      <c r="RTI3" s="386"/>
      <c r="RTJ3" s="386"/>
      <c r="RTK3" s="386"/>
      <c r="RTL3" s="386"/>
      <c r="RTM3" s="386"/>
      <c r="RTN3" s="386"/>
      <c r="RTO3" s="386"/>
      <c r="RTP3" s="386"/>
      <c r="RTQ3" s="386"/>
      <c r="RTR3" s="386"/>
      <c r="RTS3" s="386"/>
      <c r="RTT3" s="386"/>
      <c r="RTU3" s="386"/>
      <c r="RTV3" s="386"/>
      <c r="RTW3" s="386"/>
      <c r="RTX3" s="386"/>
      <c r="RTY3" s="386"/>
      <c r="RTZ3" s="386"/>
      <c r="RUA3" s="386"/>
      <c r="RUB3" s="386"/>
      <c r="RUC3" s="386"/>
      <c r="RUD3" s="386"/>
      <c r="RUE3" s="386"/>
      <c r="RUF3" s="386"/>
      <c r="RUG3" s="386"/>
      <c r="RUH3" s="386"/>
      <c r="RUI3" s="386"/>
      <c r="RUJ3" s="386"/>
      <c r="RUK3" s="386"/>
      <c r="RUL3" s="386"/>
      <c r="RUM3" s="386"/>
      <c r="RUN3" s="386"/>
      <c r="RUO3" s="386"/>
      <c r="RUP3" s="386"/>
      <c r="RUQ3" s="386"/>
      <c r="RUR3" s="386"/>
      <c r="RUS3" s="386"/>
      <c r="RUT3" s="386"/>
      <c r="RUU3" s="386"/>
      <c r="RUV3" s="386"/>
      <c r="RUW3" s="386"/>
      <c r="RUX3" s="386"/>
      <c r="RUY3" s="386"/>
      <c r="RUZ3" s="386"/>
      <c r="RVA3" s="386"/>
      <c r="RVB3" s="386"/>
      <c r="RVC3" s="386"/>
      <c r="RVD3" s="386"/>
      <c r="RVE3" s="386"/>
      <c r="RVF3" s="386"/>
      <c r="RVG3" s="386"/>
      <c r="RVH3" s="386"/>
      <c r="RVI3" s="386"/>
      <c r="RVJ3" s="386"/>
      <c r="RVK3" s="386"/>
      <c r="RVL3" s="386"/>
      <c r="RVM3" s="386"/>
      <c r="RVN3" s="386"/>
      <c r="RVO3" s="386"/>
      <c r="RVP3" s="386"/>
      <c r="RVQ3" s="386"/>
      <c r="RVR3" s="386"/>
      <c r="RVS3" s="386"/>
      <c r="RVT3" s="386"/>
      <c r="RVU3" s="386"/>
      <c r="RVV3" s="386"/>
      <c r="RVW3" s="386"/>
      <c r="RVX3" s="386"/>
      <c r="RVY3" s="386"/>
      <c r="RVZ3" s="386"/>
      <c r="RWA3" s="386"/>
      <c r="RWB3" s="386"/>
      <c r="RWC3" s="386"/>
      <c r="RWD3" s="386"/>
      <c r="RWE3" s="386"/>
      <c r="RWF3" s="386"/>
      <c r="RWG3" s="386"/>
      <c r="RWH3" s="386"/>
      <c r="RWI3" s="386"/>
      <c r="RWJ3" s="386"/>
      <c r="RWK3" s="386"/>
      <c r="RWL3" s="386"/>
      <c r="RWM3" s="386"/>
      <c r="RWN3" s="386"/>
      <c r="RWO3" s="386"/>
      <c r="RWP3" s="386"/>
      <c r="RWQ3" s="386"/>
      <c r="RWR3" s="386"/>
      <c r="RWS3" s="386"/>
      <c r="RWT3" s="386"/>
      <c r="RWU3" s="386"/>
      <c r="RWV3" s="386"/>
      <c r="RWW3" s="386"/>
      <c r="RWX3" s="386"/>
      <c r="RWY3" s="386"/>
      <c r="RWZ3" s="386"/>
      <c r="RXA3" s="386"/>
      <c r="RXB3" s="386"/>
      <c r="RXC3" s="386"/>
      <c r="RXD3" s="386"/>
      <c r="RXE3" s="386"/>
      <c r="RXF3" s="386"/>
      <c r="RXG3" s="386"/>
      <c r="RXH3" s="386"/>
      <c r="RXI3" s="386"/>
      <c r="RXJ3" s="386"/>
      <c r="RXK3" s="386"/>
      <c r="RXL3" s="386"/>
      <c r="RXM3" s="386"/>
      <c r="RXN3" s="386"/>
      <c r="RXO3" s="386"/>
      <c r="RXP3" s="386"/>
      <c r="RXQ3" s="386"/>
      <c r="RXR3" s="386"/>
      <c r="RXS3" s="386"/>
      <c r="RXT3" s="386"/>
      <c r="RXU3" s="386"/>
      <c r="RXV3" s="386"/>
      <c r="RXW3" s="386"/>
      <c r="RXX3" s="386"/>
      <c r="RXY3" s="386"/>
      <c r="RXZ3" s="386"/>
      <c r="RYA3" s="386"/>
      <c r="RYB3" s="386"/>
      <c r="RYC3" s="386"/>
      <c r="RYD3" s="386"/>
      <c r="RYE3" s="386"/>
      <c r="RYF3" s="386"/>
      <c r="RYG3" s="386"/>
      <c r="RYH3" s="386"/>
      <c r="RYI3" s="386"/>
      <c r="RYJ3" s="386"/>
      <c r="RYK3" s="386"/>
      <c r="RYL3" s="386"/>
      <c r="RYM3" s="386"/>
      <c r="RYN3" s="386"/>
      <c r="RYO3" s="386"/>
      <c r="RYP3" s="386"/>
      <c r="RYQ3" s="386"/>
      <c r="RYR3" s="386"/>
      <c r="RYS3" s="386"/>
      <c r="RYT3" s="386"/>
      <c r="RYU3" s="386"/>
      <c r="RYV3" s="386"/>
      <c r="RYW3" s="386"/>
      <c r="RYX3" s="386"/>
      <c r="RYY3" s="386"/>
      <c r="RYZ3" s="386"/>
      <c r="RZA3" s="386"/>
      <c r="RZB3" s="386"/>
      <c r="RZC3" s="386"/>
      <c r="RZD3" s="386"/>
      <c r="RZE3" s="386"/>
      <c r="RZF3" s="386"/>
      <c r="RZG3" s="386"/>
      <c r="RZH3" s="386"/>
      <c r="RZI3" s="386"/>
      <c r="RZJ3" s="386"/>
      <c r="RZK3" s="386"/>
      <c r="RZL3" s="386"/>
      <c r="RZM3" s="386"/>
      <c r="RZN3" s="386"/>
      <c r="RZO3" s="386"/>
      <c r="RZP3" s="386"/>
      <c r="RZQ3" s="386"/>
      <c r="RZR3" s="386"/>
      <c r="RZS3" s="386"/>
      <c r="RZT3" s="386"/>
      <c r="RZU3" s="386"/>
      <c r="RZV3" s="386"/>
      <c r="RZW3" s="386"/>
      <c r="RZX3" s="386"/>
      <c r="RZY3" s="386"/>
      <c r="RZZ3" s="386"/>
      <c r="SAA3" s="386"/>
      <c r="SAB3" s="386"/>
      <c r="SAC3" s="386"/>
      <c r="SAD3" s="386"/>
      <c r="SAE3" s="386"/>
      <c r="SAF3" s="386"/>
      <c r="SAG3" s="386"/>
      <c r="SAH3" s="386"/>
      <c r="SAI3" s="386"/>
      <c r="SAJ3" s="386"/>
      <c r="SAK3" s="386"/>
      <c r="SAL3" s="386"/>
      <c r="SAM3" s="386"/>
      <c r="SAN3" s="386"/>
      <c r="SAO3" s="386"/>
      <c r="SAP3" s="386"/>
      <c r="SAQ3" s="386"/>
      <c r="SAR3" s="386"/>
      <c r="SAS3" s="386"/>
      <c r="SAT3" s="386"/>
      <c r="SAU3" s="386"/>
      <c r="SAV3" s="386"/>
      <c r="SAW3" s="386"/>
      <c r="SAX3" s="386"/>
      <c r="SAY3" s="386"/>
      <c r="SAZ3" s="386"/>
      <c r="SBA3" s="386"/>
      <c r="SBB3" s="386"/>
      <c r="SBC3" s="386"/>
      <c r="SBD3" s="386"/>
      <c r="SBE3" s="386"/>
      <c r="SBF3" s="386"/>
      <c r="SBG3" s="386"/>
      <c r="SBH3" s="386"/>
      <c r="SBI3" s="386"/>
      <c r="SBJ3" s="386"/>
      <c r="SBK3" s="386"/>
      <c r="SBL3" s="386"/>
      <c r="SBM3" s="386"/>
      <c r="SBN3" s="386"/>
      <c r="SBO3" s="386"/>
      <c r="SBP3" s="386"/>
      <c r="SBQ3" s="386"/>
      <c r="SBR3" s="386"/>
      <c r="SBS3" s="386"/>
      <c r="SBT3" s="386"/>
      <c r="SBU3" s="386"/>
      <c r="SBV3" s="386"/>
      <c r="SBW3" s="386"/>
      <c r="SBX3" s="386"/>
      <c r="SBY3" s="386"/>
      <c r="SBZ3" s="386"/>
      <c r="SCA3" s="386"/>
      <c r="SCB3" s="386"/>
      <c r="SCC3" s="386"/>
      <c r="SCD3" s="386"/>
      <c r="SCE3" s="386"/>
      <c r="SCF3" s="386"/>
      <c r="SCG3" s="386"/>
      <c r="SCH3" s="386"/>
      <c r="SCI3" s="386"/>
      <c r="SCJ3" s="386"/>
      <c r="SCK3" s="386"/>
      <c r="SCL3" s="386"/>
      <c r="SCM3" s="386"/>
      <c r="SCN3" s="386"/>
      <c r="SCO3" s="386"/>
      <c r="SCP3" s="386"/>
      <c r="SCQ3" s="386"/>
      <c r="SCR3" s="386"/>
      <c r="SCS3" s="386"/>
      <c r="SCT3" s="386"/>
      <c r="SCU3" s="386"/>
      <c r="SCV3" s="386"/>
      <c r="SCW3" s="386"/>
      <c r="SCX3" s="386"/>
      <c r="SCY3" s="386"/>
      <c r="SCZ3" s="386"/>
      <c r="SDA3" s="386"/>
      <c r="SDB3" s="386"/>
      <c r="SDC3" s="386"/>
      <c r="SDD3" s="386"/>
      <c r="SDE3" s="386"/>
      <c r="SDF3" s="386"/>
      <c r="SDG3" s="386"/>
      <c r="SDH3" s="386"/>
      <c r="SDI3" s="386"/>
      <c r="SDJ3" s="386"/>
      <c r="SDK3" s="386"/>
      <c r="SDL3" s="386"/>
      <c r="SDM3" s="386"/>
      <c r="SDN3" s="386"/>
      <c r="SDO3" s="386"/>
      <c r="SDP3" s="386"/>
      <c r="SDQ3" s="386"/>
      <c r="SDR3" s="386"/>
      <c r="SDS3" s="386"/>
      <c r="SDT3" s="386"/>
      <c r="SDU3" s="386"/>
      <c r="SDV3" s="386"/>
      <c r="SDW3" s="386"/>
      <c r="SDX3" s="386"/>
      <c r="SDY3" s="386"/>
      <c r="SDZ3" s="386"/>
      <c r="SEA3" s="386"/>
      <c r="SEB3" s="386"/>
      <c r="SEC3" s="386"/>
      <c r="SED3" s="386"/>
      <c r="SEE3" s="386"/>
      <c r="SEF3" s="386"/>
      <c r="SEG3" s="386"/>
      <c r="SEH3" s="386"/>
      <c r="SEI3" s="386"/>
      <c r="SEJ3" s="386"/>
      <c r="SEK3" s="386"/>
      <c r="SEL3" s="386"/>
      <c r="SEM3" s="386"/>
      <c r="SEN3" s="386"/>
      <c r="SEO3" s="386"/>
      <c r="SEP3" s="386"/>
      <c r="SEQ3" s="386"/>
      <c r="SER3" s="386"/>
      <c r="SES3" s="386"/>
      <c r="SET3" s="386"/>
      <c r="SEU3" s="386"/>
      <c r="SEV3" s="386"/>
      <c r="SEW3" s="386"/>
      <c r="SEX3" s="386"/>
      <c r="SEY3" s="386"/>
      <c r="SEZ3" s="386"/>
      <c r="SFA3" s="386"/>
      <c r="SFB3" s="386"/>
      <c r="SFC3" s="386"/>
      <c r="SFD3" s="386"/>
      <c r="SFE3" s="386"/>
      <c r="SFF3" s="386"/>
      <c r="SFG3" s="386"/>
      <c r="SFH3" s="386"/>
      <c r="SFI3" s="386"/>
      <c r="SFJ3" s="386"/>
      <c r="SFK3" s="386"/>
      <c r="SFL3" s="386"/>
      <c r="SFM3" s="386"/>
      <c r="SFN3" s="386"/>
      <c r="SFO3" s="386"/>
      <c r="SFP3" s="386"/>
      <c r="SFQ3" s="386"/>
      <c r="SFR3" s="386"/>
      <c r="SFS3" s="386"/>
      <c r="SFT3" s="386"/>
      <c r="SFU3" s="386"/>
      <c r="SFV3" s="386"/>
      <c r="SFW3" s="386"/>
      <c r="SFX3" s="386"/>
      <c r="SFY3" s="386"/>
      <c r="SFZ3" s="386"/>
      <c r="SGA3" s="386"/>
      <c r="SGB3" s="386"/>
      <c r="SGC3" s="386"/>
      <c r="SGD3" s="386"/>
      <c r="SGE3" s="386"/>
      <c r="SGF3" s="386"/>
      <c r="SGG3" s="386"/>
      <c r="SGH3" s="386"/>
      <c r="SGI3" s="386"/>
      <c r="SGJ3" s="386"/>
      <c r="SGK3" s="386"/>
      <c r="SGL3" s="386"/>
      <c r="SGM3" s="386"/>
      <c r="SGN3" s="386"/>
      <c r="SGO3" s="386"/>
      <c r="SGP3" s="386"/>
      <c r="SGQ3" s="386"/>
      <c r="SGR3" s="386"/>
      <c r="SGS3" s="386"/>
      <c r="SGT3" s="386"/>
      <c r="SGU3" s="386"/>
      <c r="SGV3" s="386"/>
      <c r="SGW3" s="386"/>
      <c r="SGX3" s="386"/>
      <c r="SGY3" s="386"/>
      <c r="SGZ3" s="386"/>
      <c r="SHA3" s="386"/>
      <c r="SHB3" s="386"/>
      <c r="SHC3" s="386"/>
      <c r="SHD3" s="386"/>
      <c r="SHE3" s="386"/>
      <c r="SHF3" s="386"/>
      <c r="SHG3" s="386"/>
      <c r="SHH3" s="386"/>
      <c r="SHI3" s="386"/>
      <c r="SHJ3" s="386"/>
      <c r="SHK3" s="386"/>
      <c r="SHL3" s="386"/>
      <c r="SHM3" s="386"/>
      <c r="SHN3" s="386"/>
      <c r="SHO3" s="386"/>
      <c r="SHP3" s="386"/>
      <c r="SHQ3" s="386"/>
      <c r="SHR3" s="386"/>
      <c r="SHS3" s="386"/>
      <c r="SHT3" s="386"/>
      <c r="SHU3" s="386"/>
      <c r="SHV3" s="386"/>
      <c r="SHW3" s="386"/>
      <c r="SHX3" s="386"/>
      <c r="SHY3" s="386"/>
      <c r="SHZ3" s="386"/>
      <c r="SIA3" s="386"/>
      <c r="SIB3" s="386"/>
      <c r="SIC3" s="386"/>
      <c r="SID3" s="386"/>
      <c r="SIE3" s="386"/>
      <c r="SIF3" s="386"/>
      <c r="SIG3" s="386"/>
      <c r="SIH3" s="386"/>
      <c r="SII3" s="386"/>
      <c r="SIJ3" s="386"/>
      <c r="SIK3" s="386"/>
      <c r="SIL3" s="386"/>
      <c r="SIM3" s="386"/>
      <c r="SIN3" s="386"/>
      <c r="SIO3" s="386"/>
      <c r="SIP3" s="386"/>
      <c r="SIQ3" s="386"/>
      <c r="SIR3" s="386"/>
      <c r="SIS3" s="386"/>
      <c r="SIT3" s="386"/>
      <c r="SIU3" s="386"/>
      <c r="SIV3" s="386"/>
      <c r="SIW3" s="386"/>
      <c r="SIX3" s="386"/>
      <c r="SIY3" s="386"/>
      <c r="SIZ3" s="386"/>
      <c r="SJA3" s="386"/>
      <c r="SJB3" s="386"/>
      <c r="SJC3" s="386"/>
      <c r="SJD3" s="386"/>
      <c r="SJE3" s="386"/>
      <c r="SJF3" s="386"/>
      <c r="SJG3" s="386"/>
      <c r="SJH3" s="386"/>
      <c r="SJI3" s="386"/>
      <c r="SJJ3" s="386"/>
      <c r="SJK3" s="386"/>
      <c r="SJL3" s="386"/>
      <c r="SJM3" s="386"/>
      <c r="SJN3" s="386"/>
      <c r="SJO3" s="386"/>
      <c r="SJP3" s="386"/>
      <c r="SJQ3" s="386"/>
      <c r="SJR3" s="386"/>
      <c r="SJS3" s="386"/>
      <c r="SJT3" s="386"/>
      <c r="SJU3" s="386"/>
      <c r="SJV3" s="386"/>
      <c r="SJW3" s="386"/>
      <c r="SJX3" s="386"/>
      <c r="SJY3" s="386"/>
      <c r="SJZ3" s="386"/>
      <c r="SKA3" s="386"/>
      <c r="SKB3" s="386"/>
      <c r="SKC3" s="386"/>
      <c r="SKD3" s="386"/>
      <c r="SKE3" s="386"/>
      <c r="SKF3" s="386"/>
      <c r="SKG3" s="386"/>
      <c r="SKH3" s="386"/>
      <c r="SKI3" s="386"/>
      <c r="SKJ3" s="386"/>
      <c r="SKK3" s="386"/>
      <c r="SKL3" s="386"/>
      <c r="SKM3" s="386"/>
      <c r="SKN3" s="386"/>
      <c r="SKO3" s="386"/>
      <c r="SKP3" s="386"/>
      <c r="SKQ3" s="386"/>
      <c r="SKR3" s="386"/>
      <c r="SKS3" s="386"/>
      <c r="SKT3" s="386"/>
      <c r="SKU3" s="386"/>
      <c r="SKV3" s="386"/>
      <c r="SKW3" s="386"/>
      <c r="SKX3" s="386"/>
      <c r="SKY3" s="386"/>
      <c r="SKZ3" s="386"/>
      <c r="SLA3" s="386"/>
      <c r="SLB3" s="386"/>
      <c r="SLC3" s="386"/>
      <c r="SLD3" s="386"/>
      <c r="SLE3" s="386"/>
      <c r="SLF3" s="386"/>
      <c r="SLG3" s="386"/>
      <c r="SLH3" s="386"/>
      <c r="SLI3" s="386"/>
      <c r="SLJ3" s="386"/>
      <c r="SLK3" s="386"/>
      <c r="SLL3" s="386"/>
      <c r="SLM3" s="386"/>
      <c r="SLN3" s="386"/>
      <c r="SLO3" s="386"/>
      <c r="SLP3" s="386"/>
      <c r="SLQ3" s="386"/>
      <c r="SLR3" s="386"/>
      <c r="SLS3" s="386"/>
      <c r="SLT3" s="386"/>
      <c r="SLU3" s="386"/>
      <c r="SLV3" s="386"/>
      <c r="SLW3" s="386"/>
      <c r="SLX3" s="386"/>
      <c r="SLY3" s="386"/>
      <c r="SLZ3" s="386"/>
      <c r="SMA3" s="386"/>
      <c r="SMB3" s="386"/>
      <c r="SMC3" s="386"/>
      <c r="SMD3" s="386"/>
      <c r="SME3" s="386"/>
      <c r="SMF3" s="386"/>
      <c r="SMG3" s="386"/>
      <c r="SMH3" s="386"/>
      <c r="SMI3" s="386"/>
      <c r="SMJ3" s="386"/>
      <c r="SMK3" s="386"/>
      <c r="SML3" s="386"/>
      <c r="SMM3" s="386"/>
      <c r="SMN3" s="386"/>
      <c r="SMO3" s="386"/>
      <c r="SMP3" s="386"/>
      <c r="SMQ3" s="386"/>
      <c r="SMR3" s="386"/>
      <c r="SMS3" s="386"/>
      <c r="SMT3" s="386"/>
      <c r="SMU3" s="386"/>
      <c r="SMV3" s="386"/>
      <c r="SMW3" s="386"/>
      <c r="SMX3" s="386"/>
      <c r="SMY3" s="386"/>
      <c r="SMZ3" s="386"/>
      <c r="SNA3" s="386"/>
      <c r="SNB3" s="386"/>
      <c r="SNC3" s="386"/>
      <c r="SND3" s="386"/>
      <c r="SNE3" s="386"/>
      <c r="SNF3" s="386"/>
      <c r="SNG3" s="386"/>
      <c r="SNH3" s="386"/>
      <c r="SNI3" s="386"/>
      <c r="SNJ3" s="386"/>
      <c r="SNK3" s="386"/>
      <c r="SNL3" s="386"/>
      <c r="SNM3" s="386"/>
      <c r="SNN3" s="386"/>
      <c r="SNO3" s="386"/>
      <c r="SNP3" s="386"/>
      <c r="SNQ3" s="386"/>
      <c r="SNR3" s="386"/>
      <c r="SNS3" s="386"/>
      <c r="SNT3" s="386"/>
      <c r="SNU3" s="386"/>
      <c r="SNV3" s="386"/>
      <c r="SNW3" s="386"/>
      <c r="SNX3" s="386"/>
      <c r="SNY3" s="386"/>
      <c r="SNZ3" s="386"/>
      <c r="SOA3" s="386"/>
      <c r="SOB3" s="386"/>
      <c r="SOC3" s="386"/>
      <c r="SOD3" s="386"/>
      <c r="SOE3" s="386"/>
      <c r="SOF3" s="386"/>
      <c r="SOG3" s="386"/>
      <c r="SOH3" s="386"/>
      <c r="SOI3" s="386"/>
      <c r="SOJ3" s="386"/>
      <c r="SOK3" s="386"/>
      <c r="SOL3" s="386"/>
      <c r="SOM3" s="386"/>
      <c r="SON3" s="386"/>
      <c r="SOO3" s="386"/>
      <c r="SOP3" s="386"/>
      <c r="SOQ3" s="386"/>
      <c r="SOR3" s="386"/>
      <c r="SOS3" s="386"/>
      <c r="SOT3" s="386"/>
      <c r="SOU3" s="386"/>
      <c r="SOV3" s="386"/>
      <c r="SOW3" s="386"/>
      <c r="SOX3" s="386"/>
      <c r="SOY3" s="386"/>
      <c r="SOZ3" s="386"/>
      <c r="SPA3" s="386"/>
      <c r="SPB3" s="386"/>
      <c r="SPC3" s="386"/>
      <c r="SPD3" s="386"/>
      <c r="SPE3" s="386"/>
      <c r="SPF3" s="386"/>
      <c r="SPG3" s="386"/>
      <c r="SPH3" s="386"/>
      <c r="SPI3" s="386"/>
      <c r="SPJ3" s="386"/>
      <c r="SPK3" s="386"/>
      <c r="SPL3" s="386"/>
      <c r="SPM3" s="386"/>
      <c r="SPN3" s="386"/>
      <c r="SPO3" s="386"/>
      <c r="SPP3" s="386"/>
      <c r="SPQ3" s="386"/>
      <c r="SPR3" s="386"/>
      <c r="SPS3" s="386"/>
      <c r="SPT3" s="386"/>
      <c r="SPU3" s="386"/>
      <c r="SPV3" s="386"/>
      <c r="SPW3" s="386"/>
      <c r="SPX3" s="386"/>
      <c r="SPY3" s="386"/>
      <c r="SPZ3" s="386"/>
      <c r="SQA3" s="386"/>
      <c r="SQB3" s="386"/>
      <c r="SQC3" s="386"/>
      <c r="SQD3" s="386"/>
      <c r="SQE3" s="386"/>
      <c r="SQF3" s="386"/>
      <c r="SQG3" s="386"/>
      <c r="SQH3" s="386"/>
      <c r="SQI3" s="386"/>
      <c r="SQJ3" s="386"/>
      <c r="SQK3" s="386"/>
      <c r="SQL3" s="386"/>
      <c r="SQM3" s="386"/>
      <c r="SQN3" s="386"/>
      <c r="SQO3" s="386"/>
      <c r="SQP3" s="386"/>
      <c r="SQQ3" s="386"/>
      <c r="SQR3" s="386"/>
      <c r="SQS3" s="386"/>
      <c r="SQT3" s="386"/>
      <c r="SQU3" s="386"/>
      <c r="SQV3" s="386"/>
      <c r="SQW3" s="386"/>
      <c r="SQX3" s="386"/>
      <c r="SQY3" s="386"/>
      <c r="SQZ3" s="386"/>
      <c r="SRA3" s="386"/>
      <c r="SRB3" s="386"/>
      <c r="SRC3" s="386"/>
      <c r="SRD3" s="386"/>
      <c r="SRE3" s="386"/>
      <c r="SRF3" s="386"/>
      <c r="SRG3" s="386"/>
      <c r="SRH3" s="386"/>
      <c r="SRI3" s="386"/>
      <c r="SRJ3" s="386"/>
      <c r="SRK3" s="386"/>
      <c r="SRL3" s="386"/>
      <c r="SRM3" s="386"/>
      <c r="SRN3" s="386"/>
      <c r="SRO3" s="386"/>
      <c r="SRP3" s="386"/>
      <c r="SRQ3" s="386"/>
      <c r="SRR3" s="386"/>
      <c r="SRS3" s="386"/>
      <c r="SRT3" s="386"/>
      <c r="SRU3" s="386"/>
      <c r="SRV3" s="386"/>
      <c r="SRW3" s="386"/>
      <c r="SRX3" s="386"/>
      <c r="SRY3" s="386"/>
      <c r="SRZ3" s="386"/>
      <c r="SSA3" s="386"/>
      <c r="SSB3" s="386"/>
      <c r="SSC3" s="386"/>
      <c r="SSD3" s="386"/>
      <c r="SSE3" s="386"/>
      <c r="SSF3" s="386"/>
      <c r="SSG3" s="386"/>
      <c r="SSH3" s="386"/>
      <c r="SSI3" s="386"/>
      <c r="SSJ3" s="386"/>
      <c r="SSK3" s="386"/>
      <c r="SSL3" s="386"/>
      <c r="SSM3" s="386"/>
      <c r="SSN3" s="386"/>
      <c r="SSO3" s="386"/>
      <c r="SSP3" s="386"/>
      <c r="SSQ3" s="386"/>
      <c r="SSR3" s="386"/>
      <c r="SSS3" s="386"/>
      <c r="SST3" s="386"/>
      <c r="SSU3" s="386"/>
      <c r="SSV3" s="386"/>
      <c r="SSW3" s="386"/>
      <c r="SSX3" s="386"/>
      <c r="SSY3" s="386"/>
      <c r="SSZ3" s="386"/>
      <c r="STA3" s="386"/>
      <c r="STB3" s="386"/>
      <c r="STC3" s="386"/>
      <c r="STD3" s="386"/>
      <c r="STE3" s="386"/>
      <c r="STF3" s="386"/>
      <c r="STG3" s="386"/>
      <c r="STH3" s="386"/>
      <c r="STI3" s="386"/>
      <c r="STJ3" s="386"/>
      <c r="STK3" s="386"/>
      <c r="STL3" s="386"/>
      <c r="STM3" s="386"/>
      <c r="STN3" s="386"/>
      <c r="STO3" s="386"/>
      <c r="STP3" s="386"/>
      <c r="STQ3" s="386"/>
      <c r="STR3" s="386"/>
      <c r="STS3" s="386"/>
      <c r="STT3" s="386"/>
      <c r="STU3" s="386"/>
      <c r="STV3" s="386"/>
      <c r="STW3" s="386"/>
      <c r="STX3" s="386"/>
      <c r="STY3" s="386"/>
      <c r="STZ3" s="386"/>
      <c r="SUA3" s="386"/>
      <c r="SUB3" s="386"/>
      <c r="SUC3" s="386"/>
      <c r="SUD3" s="386"/>
      <c r="SUE3" s="386"/>
      <c r="SUF3" s="386"/>
      <c r="SUG3" s="386"/>
      <c r="SUH3" s="386"/>
      <c r="SUI3" s="386"/>
      <c r="SUJ3" s="386"/>
      <c r="SUK3" s="386"/>
      <c r="SUL3" s="386"/>
      <c r="SUM3" s="386"/>
      <c r="SUN3" s="386"/>
      <c r="SUO3" s="386"/>
      <c r="SUP3" s="386"/>
      <c r="SUQ3" s="386"/>
      <c r="SUR3" s="386"/>
      <c r="SUS3" s="386"/>
      <c r="SUT3" s="386"/>
      <c r="SUU3" s="386"/>
      <c r="SUV3" s="386"/>
      <c r="SUW3" s="386"/>
      <c r="SUX3" s="386"/>
      <c r="SUY3" s="386"/>
      <c r="SUZ3" s="386"/>
      <c r="SVA3" s="386"/>
      <c r="SVB3" s="386"/>
      <c r="SVC3" s="386"/>
      <c r="SVD3" s="386"/>
      <c r="SVE3" s="386"/>
      <c r="SVF3" s="386"/>
      <c r="SVG3" s="386"/>
      <c r="SVH3" s="386"/>
      <c r="SVI3" s="386"/>
      <c r="SVJ3" s="386"/>
      <c r="SVK3" s="386"/>
      <c r="SVL3" s="386"/>
      <c r="SVM3" s="386"/>
      <c r="SVN3" s="386"/>
      <c r="SVO3" s="386"/>
      <c r="SVP3" s="386"/>
      <c r="SVQ3" s="386"/>
      <c r="SVR3" s="386"/>
      <c r="SVS3" s="386"/>
      <c r="SVT3" s="386"/>
      <c r="SVU3" s="386"/>
      <c r="SVV3" s="386"/>
      <c r="SVW3" s="386"/>
      <c r="SVX3" s="386"/>
      <c r="SVY3" s="386"/>
      <c r="SVZ3" s="386"/>
      <c r="SWA3" s="386"/>
      <c r="SWB3" s="386"/>
      <c r="SWC3" s="386"/>
      <c r="SWD3" s="386"/>
      <c r="SWE3" s="386"/>
      <c r="SWF3" s="386"/>
      <c r="SWG3" s="386"/>
      <c r="SWH3" s="386"/>
      <c r="SWI3" s="386"/>
      <c r="SWJ3" s="386"/>
      <c r="SWK3" s="386"/>
      <c r="SWL3" s="386"/>
      <c r="SWM3" s="386"/>
      <c r="SWN3" s="386"/>
      <c r="SWO3" s="386"/>
      <c r="SWP3" s="386"/>
      <c r="SWQ3" s="386"/>
      <c r="SWR3" s="386"/>
      <c r="SWS3" s="386"/>
      <c r="SWT3" s="386"/>
      <c r="SWU3" s="386"/>
      <c r="SWV3" s="386"/>
      <c r="SWW3" s="386"/>
      <c r="SWX3" s="386"/>
      <c r="SWY3" s="386"/>
      <c r="SWZ3" s="386"/>
      <c r="SXA3" s="386"/>
      <c r="SXB3" s="386"/>
      <c r="SXC3" s="386"/>
      <c r="SXD3" s="386"/>
      <c r="SXE3" s="386"/>
      <c r="SXF3" s="386"/>
      <c r="SXG3" s="386"/>
      <c r="SXH3" s="386"/>
      <c r="SXI3" s="386"/>
      <c r="SXJ3" s="386"/>
      <c r="SXK3" s="386"/>
      <c r="SXL3" s="386"/>
      <c r="SXM3" s="386"/>
      <c r="SXN3" s="386"/>
      <c r="SXO3" s="386"/>
      <c r="SXP3" s="386"/>
      <c r="SXQ3" s="386"/>
      <c r="SXR3" s="386"/>
      <c r="SXS3" s="386"/>
      <c r="SXT3" s="386"/>
      <c r="SXU3" s="386"/>
      <c r="SXV3" s="386"/>
      <c r="SXW3" s="386"/>
      <c r="SXX3" s="386"/>
      <c r="SXY3" s="386"/>
      <c r="SXZ3" s="386"/>
      <c r="SYA3" s="386"/>
      <c r="SYB3" s="386"/>
      <c r="SYC3" s="386"/>
      <c r="SYD3" s="386"/>
      <c r="SYE3" s="386"/>
      <c r="SYF3" s="386"/>
      <c r="SYG3" s="386"/>
      <c r="SYH3" s="386"/>
      <c r="SYI3" s="386"/>
      <c r="SYJ3" s="386"/>
      <c r="SYK3" s="386"/>
      <c r="SYL3" s="386"/>
      <c r="SYM3" s="386"/>
      <c r="SYN3" s="386"/>
      <c r="SYO3" s="386"/>
      <c r="SYP3" s="386"/>
      <c r="SYQ3" s="386"/>
      <c r="SYR3" s="386"/>
      <c r="SYS3" s="386"/>
      <c r="SYT3" s="386"/>
      <c r="SYU3" s="386"/>
      <c r="SYV3" s="386"/>
      <c r="SYW3" s="386"/>
      <c r="SYX3" s="386"/>
      <c r="SYY3" s="386"/>
      <c r="SYZ3" s="386"/>
      <c r="SZA3" s="386"/>
      <c r="SZB3" s="386"/>
      <c r="SZC3" s="386"/>
      <c r="SZD3" s="386"/>
      <c r="SZE3" s="386"/>
      <c r="SZF3" s="386"/>
      <c r="SZG3" s="386"/>
      <c r="SZH3" s="386"/>
      <c r="SZI3" s="386"/>
      <c r="SZJ3" s="386"/>
      <c r="SZK3" s="386"/>
      <c r="SZL3" s="386"/>
      <c r="SZM3" s="386"/>
      <c r="SZN3" s="386"/>
      <c r="SZO3" s="386"/>
      <c r="SZP3" s="386"/>
      <c r="SZQ3" s="386"/>
      <c r="SZR3" s="386"/>
      <c r="SZS3" s="386"/>
      <c r="SZT3" s="386"/>
      <c r="SZU3" s="386"/>
      <c r="SZV3" s="386"/>
      <c r="SZW3" s="386"/>
      <c r="SZX3" s="386"/>
      <c r="SZY3" s="386"/>
      <c r="SZZ3" s="386"/>
      <c r="TAA3" s="386"/>
      <c r="TAB3" s="386"/>
      <c r="TAC3" s="386"/>
      <c r="TAD3" s="386"/>
      <c r="TAE3" s="386"/>
      <c r="TAF3" s="386"/>
      <c r="TAG3" s="386"/>
      <c r="TAH3" s="386"/>
      <c r="TAI3" s="386"/>
      <c r="TAJ3" s="386"/>
      <c r="TAK3" s="386"/>
      <c r="TAL3" s="386"/>
      <c r="TAM3" s="386"/>
      <c r="TAN3" s="386"/>
      <c r="TAO3" s="386"/>
      <c r="TAP3" s="386"/>
      <c r="TAQ3" s="386"/>
      <c r="TAR3" s="386"/>
      <c r="TAS3" s="386"/>
      <c r="TAT3" s="386"/>
      <c r="TAU3" s="386"/>
      <c r="TAV3" s="386"/>
      <c r="TAW3" s="386"/>
      <c r="TAX3" s="386"/>
      <c r="TAY3" s="386"/>
      <c r="TAZ3" s="386"/>
      <c r="TBA3" s="386"/>
      <c r="TBB3" s="386"/>
      <c r="TBC3" s="386"/>
      <c r="TBD3" s="386"/>
      <c r="TBE3" s="386"/>
      <c r="TBF3" s="386"/>
      <c r="TBG3" s="386"/>
      <c r="TBH3" s="386"/>
      <c r="TBI3" s="386"/>
      <c r="TBJ3" s="386"/>
      <c r="TBK3" s="386"/>
      <c r="TBL3" s="386"/>
      <c r="TBM3" s="386"/>
      <c r="TBN3" s="386"/>
      <c r="TBO3" s="386"/>
      <c r="TBP3" s="386"/>
      <c r="TBQ3" s="386"/>
      <c r="TBR3" s="386"/>
      <c r="TBS3" s="386"/>
      <c r="TBT3" s="386"/>
      <c r="TBU3" s="386"/>
      <c r="TBV3" s="386"/>
      <c r="TBW3" s="386"/>
      <c r="TBX3" s="386"/>
      <c r="TBY3" s="386"/>
      <c r="TBZ3" s="386"/>
      <c r="TCA3" s="386"/>
      <c r="TCB3" s="386"/>
      <c r="TCC3" s="386"/>
      <c r="TCD3" s="386"/>
      <c r="TCE3" s="386"/>
      <c r="TCF3" s="386"/>
      <c r="TCG3" s="386"/>
      <c r="TCH3" s="386"/>
      <c r="TCI3" s="386"/>
      <c r="TCJ3" s="386"/>
      <c r="TCK3" s="386"/>
      <c r="TCL3" s="386"/>
      <c r="TCM3" s="386"/>
      <c r="TCN3" s="386"/>
      <c r="TCO3" s="386"/>
      <c r="TCP3" s="386"/>
      <c r="TCQ3" s="386"/>
      <c r="TCR3" s="386"/>
      <c r="TCS3" s="386"/>
      <c r="TCT3" s="386"/>
      <c r="TCU3" s="386"/>
      <c r="TCV3" s="386"/>
      <c r="TCW3" s="386"/>
      <c r="TCX3" s="386"/>
      <c r="TCY3" s="386"/>
      <c r="TCZ3" s="386"/>
      <c r="TDA3" s="386"/>
      <c r="TDB3" s="386"/>
      <c r="TDC3" s="386"/>
      <c r="TDD3" s="386"/>
      <c r="TDE3" s="386"/>
      <c r="TDF3" s="386"/>
      <c r="TDG3" s="386"/>
      <c r="TDH3" s="386"/>
      <c r="TDI3" s="386"/>
      <c r="TDJ3" s="386"/>
      <c r="TDK3" s="386"/>
      <c r="TDL3" s="386"/>
      <c r="TDM3" s="386"/>
      <c r="TDN3" s="386"/>
      <c r="TDO3" s="386"/>
      <c r="TDP3" s="386"/>
      <c r="TDQ3" s="386"/>
      <c r="TDR3" s="386"/>
      <c r="TDS3" s="386"/>
      <c r="TDT3" s="386"/>
      <c r="TDU3" s="386"/>
      <c r="TDV3" s="386"/>
      <c r="TDW3" s="386"/>
      <c r="TDX3" s="386"/>
      <c r="TDY3" s="386"/>
      <c r="TDZ3" s="386"/>
      <c r="TEA3" s="386"/>
      <c r="TEB3" s="386"/>
      <c r="TEC3" s="386"/>
      <c r="TED3" s="386"/>
      <c r="TEE3" s="386"/>
      <c r="TEF3" s="386"/>
      <c r="TEG3" s="386"/>
      <c r="TEH3" s="386"/>
      <c r="TEI3" s="386"/>
      <c r="TEJ3" s="386"/>
      <c r="TEK3" s="386"/>
      <c r="TEL3" s="386"/>
      <c r="TEM3" s="386"/>
      <c r="TEN3" s="386"/>
      <c r="TEO3" s="386"/>
      <c r="TEP3" s="386"/>
      <c r="TEQ3" s="386"/>
      <c r="TER3" s="386"/>
      <c r="TES3" s="386"/>
      <c r="TET3" s="386"/>
      <c r="TEU3" s="386"/>
      <c r="TEV3" s="386"/>
      <c r="TEW3" s="386"/>
      <c r="TEX3" s="386"/>
      <c r="TEY3" s="386"/>
      <c r="TEZ3" s="386"/>
      <c r="TFA3" s="386"/>
      <c r="TFB3" s="386"/>
      <c r="TFC3" s="386"/>
      <c r="TFD3" s="386"/>
      <c r="TFE3" s="386"/>
      <c r="TFF3" s="386"/>
      <c r="TFG3" s="386"/>
      <c r="TFH3" s="386"/>
      <c r="TFI3" s="386"/>
      <c r="TFJ3" s="386"/>
      <c r="TFK3" s="386"/>
      <c r="TFL3" s="386"/>
      <c r="TFM3" s="386"/>
      <c r="TFN3" s="386"/>
      <c r="TFO3" s="386"/>
      <c r="TFP3" s="386"/>
      <c r="TFQ3" s="386"/>
      <c r="TFR3" s="386"/>
      <c r="TFS3" s="386"/>
      <c r="TFT3" s="386"/>
      <c r="TFU3" s="386"/>
      <c r="TFV3" s="386"/>
      <c r="TFW3" s="386"/>
      <c r="TFX3" s="386"/>
      <c r="TFY3" s="386"/>
      <c r="TFZ3" s="386"/>
      <c r="TGA3" s="386"/>
      <c r="TGB3" s="386"/>
      <c r="TGC3" s="386"/>
      <c r="TGD3" s="386"/>
      <c r="TGE3" s="386"/>
      <c r="TGF3" s="386"/>
      <c r="TGG3" s="386"/>
      <c r="TGH3" s="386"/>
      <c r="TGI3" s="386"/>
      <c r="TGJ3" s="386"/>
      <c r="TGK3" s="386"/>
      <c r="TGL3" s="386"/>
      <c r="TGM3" s="386"/>
      <c r="TGN3" s="386"/>
      <c r="TGO3" s="386"/>
      <c r="TGP3" s="386"/>
      <c r="TGQ3" s="386"/>
      <c r="TGR3" s="386"/>
      <c r="TGS3" s="386"/>
      <c r="TGT3" s="386"/>
      <c r="TGU3" s="386"/>
      <c r="TGV3" s="386"/>
      <c r="TGW3" s="386"/>
      <c r="TGX3" s="386"/>
      <c r="TGY3" s="386"/>
      <c r="TGZ3" s="386"/>
      <c r="THA3" s="386"/>
      <c r="THB3" s="386"/>
      <c r="THC3" s="386"/>
      <c r="THD3" s="386"/>
      <c r="THE3" s="386"/>
      <c r="THF3" s="386"/>
      <c r="THG3" s="386"/>
      <c r="THH3" s="386"/>
      <c r="THI3" s="386"/>
      <c r="THJ3" s="386"/>
      <c r="THK3" s="386"/>
      <c r="THL3" s="386"/>
      <c r="THM3" s="386"/>
      <c r="THN3" s="386"/>
      <c r="THO3" s="386"/>
      <c r="THP3" s="386"/>
      <c r="THQ3" s="386"/>
      <c r="THR3" s="386"/>
      <c r="THS3" s="386"/>
      <c r="THT3" s="386"/>
      <c r="THU3" s="386"/>
      <c r="THV3" s="386"/>
      <c r="THW3" s="386"/>
      <c r="THX3" s="386"/>
      <c r="THY3" s="386"/>
      <c r="THZ3" s="386"/>
      <c r="TIA3" s="386"/>
      <c r="TIB3" s="386"/>
      <c r="TIC3" s="386"/>
      <c r="TID3" s="386"/>
      <c r="TIE3" s="386"/>
      <c r="TIF3" s="386"/>
      <c r="TIG3" s="386"/>
      <c r="TIH3" s="386"/>
      <c r="TII3" s="386"/>
      <c r="TIJ3" s="386"/>
      <c r="TIK3" s="386"/>
      <c r="TIL3" s="386"/>
      <c r="TIM3" s="386"/>
      <c r="TIN3" s="386"/>
      <c r="TIO3" s="386"/>
      <c r="TIP3" s="386"/>
      <c r="TIQ3" s="386"/>
      <c r="TIR3" s="386"/>
      <c r="TIS3" s="386"/>
      <c r="TIT3" s="386"/>
      <c r="TIU3" s="386"/>
      <c r="TIV3" s="386"/>
      <c r="TIW3" s="386"/>
      <c r="TIX3" s="386"/>
      <c r="TIY3" s="386"/>
      <c r="TIZ3" s="386"/>
      <c r="TJA3" s="386"/>
      <c r="TJB3" s="386"/>
      <c r="TJC3" s="386"/>
      <c r="TJD3" s="386"/>
      <c r="TJE3" s="386"/>
      <c r="TJF3" s="386"/>
      <c r="TJG3" s="386"/>
      <c r="TJH3" s="386"/>
      <c r="TJI3" s="386"/>
      <c r="TJJ3" s="386"/>
      <c r="TJK3" s="386"/>
      <c r="TJL3" s="386"/>
      <c r="TJM3" s="386"/>
      <c r="TJN3" s="386"/>
      <c r="TJO3" s="386"/>
      <c r="TJP3" s="386"/>
      <c r="TJQ3" s="386"/>
      <c r="TJR3" s="386"/>
      <c r="TJS3" s="386"/>
      <c r="TJT3" s="386"/>
      <c r="TJU3" s="386"/>
      <c r="TJV3" s="386"/>
      <c r="TJW3" s="386"/>
      <c r="TJX3" s="386"/>
      <c r="TJY3" s="386"/>
      <c r="TJZ3" s="386"/>
      <c r="TKA3" s="386"/>
      <c r="TKB3" s="386"/>
      <c r="TKC3" s="386"/>
      <c r="TKD3" s="386"/>
      <c r="TKE3" s="386"/>
      <c r="TKF3" s="386"/>
      <c r="TKG3" s="386"/>
      <c r="TKH3" s="386"/>
      <c r="TKI3" s="386"/>
      <c r="TKJ3" s="386"/>
      <c r="TKK3" s="386"/>
      <c r="TKL3" s="386"/>
      <c r="TKM3" s="386"/>
      <c r="TKN3" s="386"/>
      <c r="TKO3" s="386"/>
      <c r="TKP3" s="386"/>
      <c r="TKQ3" s="386"/>
      <c r="TKR3" s="386"/>
      <c r="TKS3" s="386"/>
      <c r="TKT3" s="386"/>
      <c r="TKU3" s="386"/>
      <c r="TKV3" s="386"/>
      <c r="TKW3" s="386"/>
      <c r="TKX3" s="386"/>
      <c r="TKY3" s="386"/>
      <c r="TKZ3" s="386"/>
      <c r="TLA3" s="386"/>
      <c r="TLB3" s="386"/>
      <c r="TLC3" s="386"/>
      <c r="TLD3" s="386"/>
      <c r="TLE3" s="386"/>
      <c r="TLF3" s="386"/>
      <c r="TLG3" s="386"/>
      <c r="TLH3" s="386"/>
      <c r="TLI3" s="386"/>
      <c r="TLJ3" s="386"/>
      <c r="TLK3" s="386"/>
      <c r="TLL3" s="386"/>
      <c r="TLM3" s="386"/>
      <c r="TLN3" s="386"/>
      <c r="TLO3" s="386"/>
      <c r="TLP3" s="386"/>
      <c r="TLQ3" s="386"/>
      <c r="TLR3" s="386"/>
      <c r="TLS3" s="386"/>
      <c r="TLT3" s="386"/>
      <c r="TLU3" s="386"/>
      <c r="TLV3" s="386"/>
      <c r="TLW3" s="386"/>
      <c r="TLX3" s="386"/>
      <c r="TLY3" s="386"/>
      <c r="TLZ3" s="386"/>
      <c r="TMA3" s="386"/>
      <c r="TMB3" s="386"/>
      <c r="TMC3" s="386"/>
      <c r="TMD3" s="386"/>
      <c r="TME3" s="386"/>
      <c r="TMF3" s="386"/>
      <c r="TMG3" s="386"/>
      <c r="TMH3" s="386"/>
      <c r="TMI3" s="386"/>
      <c r="TMJ3" s="386"/>
      <c r="TMK3" s="386"/>
      <c r="TML3" s="386"/>
      <c r="TMM3" s="386"/>
      <c r="TMN3" s="386"/>
      <c r="TMO3" s="386"/>
      <c r="TMP3" s="386"/>
      <c r="TMQ3" s="386"/>
      <c r="TMR3" s="386"/>
      <c r="TMS3" s="386"/>
      <c r="TMT3" s="386"/>
      <c r="TMU3" s="386"/>
      <c r="TMV3" s="386"/>
      <c r="TMW3" s="386"/>
      <c r="TMX3" s="386"/>
      <c r="TMY3" s="386"/>
      <c r="TMZ3" s="386"/>
      <c r="TNA3" s="386"/>
      <c r="TNB3" s="386"/>
      <c r="TNC3" s="386"/>
      <c r="TND3" s="386"/>
      <c r="TNE3" s="386"/>
      <c r="TNF3" s="386"/>
      <c r="TNG3" s="386"/>
      <c r="TNH3" s="386"/>
      <c r="TNI3" s="386"/>
      <c r="TNJ3" s="386"/>
      <c r="TNK3" s="386"/>
      <c r="TNL3" s="386"/>
      <c r="TNM3" s="386"/>
      <c r="TNN3" s="386"/>
      <c r="TNO3" s="386"/>
      <c r="TNP3" s="386"/>
      <c r="TNQ3" s="386"/>
      <c r="TNR3" s="386"/>
      <c r="TNS3" s="386"/>
      <c r="TNT3" s="386"/>
      <c r="TNU3" s="386"/>
      <c r="TNV3" s="386"/>
      <c r="TNW3" s="386"/>
      <c r="TNX3" s="386"/>
      <c r="TNY3" s="386"/>
      <c r="TNZ3" s="386"/>
      <c r="TOA3" s="386"/>
      <c r="TOB3" s="386"/>
      <c r="TOC3" s="386"/>
      <c r="TOD3" s="386"/>
      <c r="TOE3" s="386"/>
      <c r="TOF3" s="386"/>
      <c r="TOG3" s="386"/>
      <c r="TOH3" s="386"/>
      <c r="TOI3" s="386"/>
      <c r="TOJ3" s="386"/>
      <c r="TOK3" s="386"/>
      <c r="TOL3" s="386"/>
      <c r="TOM3" s="386"/>
      <c r="TON3" s="386"/>
      <c r="TOO3" s="386"/>
      <c r="TOP3" s="386"/>
      <c r="TOQ3" s="386"/>
      <c r="TOR3" s="386"/>
      <c r="TOS3" s="386"/>
      <c r="TOT3" s="386"/>
      <c r="TOU3" s="386"/>
      <c r="TOV3" s="386"/>
      <c r="TOW3" s="386"/>
      <c r="TOX3" s="386"/>
      <c r="TOY3" s="386"/>
      <c r="TOZ3" s="386"/>
      <c r="TPA3" s="386"/>
      <c r="TPB3" s="386"/>
      <c r="TPC3" s="386"/>
      <c r="TPD3" s="386"/>
      <c r="TPE3" s="386"/>
      <c r="TPF3" s="386"/>
      <c r="TPG3" s="386"/>
      <c r="TPH3" s="386"/>
      <c r="TPI3" s="386"/>
      <c r="TPJ3" s="386"/>
      <c r="TPK3" s="386"/>
      <c r="TPL3" s="386"/>
      <c r="TPM3" s="386"/>
      <c r="TPN3" s="386"/>
      <c r="TPO3" s="386"/>
      <c r="TPP3" s="386"/>
      <c r="TPQ3" s="386"/>
      <c r="TPR3" s="386"/>
      <c r="TPS3" s="386"/>
      <c r="TPT3" s="386"/>
      <c r="TPU3" s="386"/>
      <c r="TPV3" s="386"/>
      <c r="TPW3" s="386"/>
      <c r="TPX3" s="386"/>
      <c r="TPY3" s="386"/>
      <c r="TPZ3" s="386"/>
      <c r="TQA3" s="386"/>
      <c r="TQB3" s="386"/>
      <c r="TQC3" s="386"/>
      <c r="TQD3" s="386"/>
      <c r="TQE3" s="386"/>
      <c r="TQF3" s="386"/>
      <c r="TQG3" s="386"/>
      <c r="TQH3" s="386"/>
      <c r="TQI3" s="386"/>
      <c r="TQJ3" s="386"/>
      <c r="TQK3" s="386"/>
      <c r="TQL3" s="386"/>
      <c r="TQM3" s="386"/>
      <c r="TQN3" s="386"/>
      <c r="TQO3" s="386"/>
      <c r="TQP3" s="386"/>
      <c r="TQQ3" s="386"/>
      <c r="TQR3" s="386"/>
      <c r="TQS3" s="386"/>
      <c r="TQT3" s="386"/>
      <c r="TQU3" s="386"/>
      <c r="TQV3" s="386"/>
      <c r="TQW3" s="386"/>
      <c r="TQX3" s="386"/>
      <c r="TQY3" s="386"/>
      <c r="TQZ3" s="386"/>
      <c r="TRA3" s="386"/>
      <c r="TRB3" s="386"/>
      <c r="TRC3" s="386"/>
      <c r="TRD3" s="386"/>
      <c r="TRE3" s="386"/>
      <c r="TRF3" s="386"/>
      <c r="TRG3" s="386"/>
      <c r="TRH3" s="386"/>
      <c r="TRI3" s="386"/>
      <c r="TRJ3" s="386"/>
      <c r="TRK3" s="386"/>
      <c r="TRL3" s="386"/>
      <c r="TRM3" s="386"/>
      <c r="TRN3" s="386"/>
      <c r="TRO3" s="386"/>
      <c r="TRP3" s="386"/>
      <c r="TRQ3" s="386"/>
      <c r="TRR3" s="386"/>
      <c r="TRS3" s="386"/>
      <c r="TRT3" s="386"/>
      <c r="TRU3" s="386"/>
      <c r="TRV3" s="386"/>
      <c r="TRW3" s="386"/>
      <c r="TRX3" s="386"/>
      <c r="TRY3" s="386"/>
      <c r="TRZ3" s="386"/>
      <c r="TSA3" s="386"/>
      <c r="TSB3" s="386"/>
      <c r="TSC3" s="386"/>
      <c r="TSD3" s="386"/>
      <c r="TSE3" s="386"/>
      <c r="TSF3" s="386"/>
      <c r="TSG3" s="386"/>
      <c r="TSH3" s="386"/>
      <c r="TSI3" s="386"/>
      <c r="TSJ3" s="386"/>
      <c r="TSK3" s="386"/>
      <c r="TSL3" s="386"/>
      <c r="TSM3" s="386"/>
      <c r="TSN3" s="386"/>
      <c r="TSO3" s="386"/>
      <c r="TSP3" s="386"/>
      <c r="TSQ3" s="386"/>
      <c r="TSR3" s="386"/>
      <c r="TSS3" s="386"/>
      <c r="TST3" s="386"/>
      <c r="TSU3" s="386"/>
      <c r="TSV3" s="386"/>
      <c r="TSW3" s="386"/>
      <c r="TSX3" s="386"/>
      <c r="TSY3" s="386"/>
      <c r="TSZ3" s="386"/>
      <c r="TTA3" s="386"/>
      <c r="TTB3" s="386"/>
      <c r="TTC3" s="386"/>
      <c r="TTD3" s="386"/>
      <c r="TTE3" s="386"/>
      <c r="TTF3" s="386"/>
      <c r="TTG3" s="386"/>
      <c r="TTH3" s="386"/>
      <c r="TTI3" s="386"/>
      <c r="TTJ3" s="386"/>
      <c r="TTK3" s="386"/>
      <c r="TTL3" s="386"/>
      <c r="TTM3" s="386"/>
      <c r="TTN3" s="386"/>
      <c r="TTO3" s="386"/>
      <c r="TTP3" s="386"/>
      <c r="TTQ3" s="386"/>
      <c r="TTR3" s="386"/>
      <c r="TTS3" s="386"/>
      <c r="TTT3" s="386"/>
      <c r="TTU3" s="386"/>
      <c r="TTV3" s="386"/>
      <c r="TTW3" s="386"/>
      <c r="TTX3" s="386"/>
      <c r="TTY3" s="386"/>
      <c r="TTZ3" s="386"/>
      <c r="TUA3" s="386"/>
      <c r="TUB3" s="386"/>
      <c r="TUC3" s="386"/>
      <c r="TUD3" s="386"/>
      <c r="TUE3" s="386"/>
      <c r="TUF3" s="386"/>
      <c r="TUG3" s="386"/>
      <c r="TUH3" s="386"/>
      <c r="TUI3" s="386"/>
      <c r="TUJ3" s="386"/>
      <c r="TUK3" s="386"/>
      <c r="TUL3" s="386"/>
      <c r="TUM3" s="386"/>
      <c r="TUN3" s="386"/>
      <c r="TUO3" s="386"/>
      <c r="TUP3" s="386"/>
      <c r="TUQ3" s="386"/>
      <c r="TUR3" s="386"/>
      <c r="TUS3" s="386"/>
      <c r="TUT3" s="386"/>
      <c r="TUU3" s="386"/>
      <c r="TUV3" s="386"/>
      <c r="TUW3" s="386"/>
      <c r="TUX3" s="386"/>
      <c r="TUY3" s="386"/>
      <c r="TUZ3" s="386"/>
      <c r="TVA3" s="386"/>
      <c r="TVB3" s="386"/>
      <c r="TVC3" s="386"/>
      <c r="TVD3" s="386"/>
      <c r="TVE3" s="386"/>
      <c r="TVF3" s="386"/>
      <c r="TVG3" s="386"/>
      <c r="TVH3" s="386"/>
      <c r="TVI3" s="386"/>
      <c r="TVJ3" s="386"/>
      <c r="TVK3" s="386"/>
      <c r="TVL3" s="386"/>
      <c r="TVM3" s="386"/>
      <c r="TVN3" s="386"/>
      <c r="TVO3" s="386"/>
      <c r="TVP3" s="386"/>
      <c r="TVQ3" s="386"/>
      <c r="TVR3" s="386"/>
      <c r="TVS3" s="386"/>
      <c r="TVT3" s="386"/>
      <c r="TVU3" s="386"/>
      <c r="TVV3" s="386"/>
      <c r="TVW3" s="386"/>
      <c r="TVX3" s="386"/>
      <c r="TVY3" s="386"/>
      <c r="TVZ3" s="386"/>
      <c r="TWA3" s="386"/>
      <c r="TWB3" s="386"/>
      <c r="TWC3" s="386"/>
      <c r="TWD3" s="386"/>
      <c r="TWE3" s="386"/>
      <c r="TWF3" s="386"/>
      <c r="TWG3" s="386"/>
      <c r="TWH3" s="386"/>
      <c r="TWI3" s="386"/>
      <c r="TWJ3" s="386"/>
      <c r="TWK3" s="386"/>
      <c r="TWL3" s="386"/>
      <c r="TWM3" s="386"/>
      <c r="TWN3" s="386"/>
      <c r="TWO3" s="386"/>
      <c r="TWP3" s="386"/>
      <c r="TWQ3" s="386"/>
      <c r="TWR3" s="386"/>
      <c r="TWS3" s="386"/>
      <c r="TWT3" s="386"/>
      <c r="TWU3" s="386"/>
      <c r="TWV3" s="386"/>
      <c r="TWW3" s="386"/>
      <c r="TWX3" s="386"/>
      <c r="TWY3" s="386"/>
      <c r="TWZ3" s="386"/>
      <c r="TXA3" s="386"/>
      <c r="TXB3" s="386"/>
      <c r="TXC3" s="386"/>
      <c r="TXD3" s="386"/>
      <c r="TXE3" s="386"/>
      <c r="TXF3" s="386"/>
      <c r="TXG3" s="386"/>
      <c r="TXH3" s="386"/>
      <c r="TXI3" s="386"/>
      <c r="TXJ3" s="386"/>
      <c r="TXK3" s="386"/>
      <c r="TXL3" s="386"/>
      <c r="TXM3" s="386"/>
      <c r="TXN3" s="386"/>
      <c r="TXO3" s="386"/>
      <c r="TXP3" s="386"/>
      <c r="TXQ3" s="386"/>
      <c r="TXR3" s="386"/>
      <c r="TXS3" s="386"/>
      <c r="TXT3" s="386"/>
      <c r="TXU3" s="386"/>
      <c r="TXV3" s="386"/>
      <c r="TXW3" s="386"/>
      <c r="TXX3" s="386"/>
      <c r="TXY3" s="386"/>
      <c r="TXZ3" s="386"/>
      <c r="TYA3" s="386"/>
      <c r="TYB3" s="386"/>
      <c r="TYC3" s="386"/>
      <c r="TYD3" s="386"/>
      <c r="TYE3" s="386"/>
      <c r="TYF3" s="386"/>
      <c r="TYG3" s="386"/>
      <c r="TYH3" s="386"/>
      <c r="TYI3" s="386"/>
      <c r="TYJ3" s="386"/>
      <c r="TYK3" s="386"/>
      <c r="TYL3" s="386"/>
      <c r="TYM3" s="386"/>
      <c r="TYN3" s="386"/>
      <c r="TYO3" s="386"/>
      <c r="TYP3" s="386"/>
      <c r="TYQ3" s="386"/>
      <c r="TYR3" s="386"/>
      <c r="TYS3" s="386"/>
      <c r="TYT3" s="386"/>
      <c r="TYU3" s="386"/>
      <c r="TYV3" s="386"/>
      <c r="TYW3" s="386"/>
      <c r="TYX3" s="386"/>
      <c r="TYY3" s="386"/>
      <c r="TYZ3" s="386"/>
      <c r="TZA3" s="386"/>
      <c r="TZB3" s="386"/>
      <c r="TZC3" s="386"/>
      <c r="TZD3" s="386"/>
      <c r="TZE3" s="386"/>
      <c r="TZF3" s="386"/>
      <c r="TZG3" s="386"/>
      <c r="TZH3" s="386"/>
      <c r="TZI3" s="386"/>
      <c r="TZJ3" s="386"/>
      <c r="TZK3" s="386"/>
      <c r="TZL3" s="386"/>
      <c r="TZM3" s="386"/>
      <c r="TZN3" s="386"/>
      <c r="TZO3" s="386"/>
      <c r="TZP3" s="386"/>
      <c r="TZQ3" s="386"/>
      <c r="TZR3" s="386"/>
      <c r="TZS3" s="386"/>
      <c r="TZT3" s="386"/>
      <c r="TZU3" s="386"/>
      <c r="TZV3" s="386"/>
      <c r="TZW3" s="386"/>
      <c r="TZX3" s="386"/>
      <c r="TZY3" s="386"/>
      <c r="TZZ3" s="386"/>
      <c r="UAA3" s="386"/>
      <c r="UAB3" s="386"/>
      <c r="UAC3" s="386"/>
      <c r="UAD3" s="386"/>
      <c r="UAE3" s="386"/>
      <c r="UAF3" s="386"/>
      <c r="UAG3" s="386"/>
      <c r="UAH3" s="386"/>
      <c r="UAI3" s="386"/>
      <c r="UAJ3" s="386"/>
      <c r="UAK3" s="386"/>
      <c r="UAL3" s="386"/>
      <c r="UAM3" s="386"/>
      <c r="UAN3" s="386"/>
      <c r="UAO3" s="386"/>
      <c r="UAP3" s="386"/>
      <c r="UAQ3" s="386"/>
      <c r="UAR3" s="386"/>
      <c r="UAS3" s="386"/>
      <c r="UAT3" s="386"/>
      <c r="UAU3" s="386"/>
      <c r="UAV3" s="386"/>
      <c r="UAW3" s="386"/>
      <c r="UAX3" s="386"/>
      <c r="UAY3" s="386"/>
      <c r="UAZ3" s="386"/>
      <c r="UBA3" s="386"/>
      <c r="UBB3" s="386"/>
      <c r="UBC3" s="386"/>
      <c r="UBD3" s="386"/>
      <c r="UBE3" s="386"/>
      <c r="UBF3" s="386"/>
      <c r="UBG3" s="386"/>
      <c r="UBH3" s="386"/>
      <c r="UBI3" s="386"/>
      <c r="UBJ3" s="386"/>
      <c r="UBK3" s="386"/>
      <c r="UBL3" s="386"/>
      <c r="UBM3" s="386"/>
      <c r="UBN3" s="386"/>
      <c r="UBO3" s="386"/>
      <c r="UBP3" s="386"/>
      <c r="UBQ3" s="386"/>
      <c r="UBR3" s="386"/>
      <c r="UBS3" s="386"/>
      <c r="UBT3" s="386"/>
      <c r="UBU3" s="386"/>
      <c r="UBV3" s="386"/>
      <c r="UBW3" s="386"/>
      <c r="UBX3" s="386"/>
      <c r="UBY3" s="386"/>
      <c r="UBZ3" s="386"/>
      <c r="UCA3" s="386"/>
      <c r="UCB3" s="386"/>
      <c r="UCC3" s="386"/>
      <c r="UCD3" s="386"/>
      <c r="UCE3" s="386"/>
      <c r="UCF3" s="386"/>
      <c r="UCG3" s="386"/>
      <c r="UCH3" s="386"/>
      <c r="UCI3" s="386"/>
      <c r="UCJ3" s="386"/>
      <c r="UCK3" s="386"/>
      <c r="UCL3" s="386"/>
      <c r="UCM3" s="386"/>
      <c r="UCN3" s="386"/>
      <c r="UCO3" s="386"/>
      <c r="UCP3" s="386"/>
      <c r="UCQ3" s="386"/>
      <c r="UCR3" s="386"/>
      <c r="UCS3" s="386"/>
      <c r="UCT3" s="386"/>
      <c r="UCU3" s="386"/>
      <c r="UCV3" s="386"/>
      <c r="UCW3" s="386"/>
      <c r="UCX3" s="386"/>
      <c r="UCY3" s="386"/>
      <c r="UCZ3" s="386"/>
      <c r="UDA3" s="386"/>
      <c r="UDB3" s="386"/>
      <c r="UDC3" s="386"/>
      <c r="UDD3" s="386"/>
      <c r="UDE3" s="386"/>
      <c r="UDF3" s="386"/>
      <c r="UDG3" s="386"/>
      <c r="UDH3" s="386"/>
      <c r="UDI3" s="386"/>
      <c r="UDJ3" s="386"/>
      <c r="UDK3" s="386"/>
      <c r="UDL3" s="386"/>
      <c r="UDM3" s="386"/>
      <c r="UDN3" s="386"/>
      <c r="UDO3" s="386"/>
      <c r="UDP3" s="386"/>
      <c r="UDQ3" s="386"/>
      <c r="UDR3" s="386"/>
      <c r="UDS3" s="386"/>
      <c r="UDT3" s="386"/>
      <c r="UDU3" s="386"/>
      <c r="UDV3" s="386"/>
      <c r="UDW3" s="386"/>
      <c r="UDX3" s="386"/>
      <c r="UDY3" s="386"/>
      <c r="UDZ3" s="386"/>
      <c r="UEA3" s="386"/>
      <c r="UEB3" s="386"/>
      <c r="UEC3" s="386"/>
      <c r="UED3" s="386"/>
      <c r="UEE3" s="386"/>
      <c r="UEF3" s="386"/>
      <c r="UEG3" s="386"/>
      <c r="UEH3" s="386"/>
      <c r="UEI3" s="386"/>
      <c r="UEJ3" s="386"/>
      <c r="UEK3" s="386"/>
      <c r="UEL3" s="386"/>
      <c r="UEM3" s="386"/>
      <c r="UEN3" s="386"/>
      <c r="UEO3" s="386"/>
      <c r="UEP3" s="386"/>
      <c r="UEQ3" s="386"/>
      <c r="UER3" s="386"/>
      <c r="UES3" s="386"/>
      <c r="UET3" s="386"/>
      <c r="UEU3" s="386"/>
      <c r="UEV3" s="386"/>
      <c r="UEW3" s="386"/>
      <c r="UEX3" s="386"/>
      <c r="UEY3" s="386"/>
      <c r="UEZ3" s="386"/>
      <c r="UFA3" s="386"/>
      <c r="UFB3" s="386"/>
      <c r="UFC3" s="386"/>
      <c r="UFD3" s="386"/>
      <c r="UFE3" s="386"/>
      <c r="UFF3" s="386"/>
      <c r="UFG3" s="386"/>
      <c r="UFH3" s="386"/>
      <c r="UFI3" s="386"/>
      <c r="UFJ3" s="386"/>
      <c r="UFK3" s="386"/>
      <c r="UFL3" s="386"/>
      <c r="UFM3" s="386"/>
      <c r="UFN3" s="386"/>
      <c r="UFO3" s="386"/>
      <c r="UFP3" s="386"/>
      <c r="UFQ3" s="386"/>
      <c r="UFR3" s="386"/>
      <c r="UFS3" s="386"/>
      <c r="UFT3" s="386"/>
      <c r="UFU3" s="386"/>
      <c r="UFV3" s="386"/>
      <c r="UFW3" s="386"/>
      <c r="UFX3" s="386"/>
      <c r="UFY3" s="386"/>
      <c r="UFZ3" s="386"/>
      <c r="UGA3" s="386"/>
      <c r="UGB3" s="386"/>
      <c r="UGC3" s="386"/>
      <c r="UGD3" s="386"/>
      <c r="UGE3" s="386"/>
      <c r="UGF3" s="386"/>
      <c r="UGG3" s="386"/>
      <c r="UGH3" s="386"/>
      <c r="UGI3" s="386"/>
      <c r="UGJ3" s="386"/>
      <c r="UGK3" s="386"/>
      <c r="UGL3" s="386"/>
      <c r="UGM3" s="386"/>
      <c r="UGN3" s="386"/>
      <c r="UGO3" s="386"/>
      <c r="UGP3" s="386"/>
      <c r="UGQ3" s="386"/>
      <c r="UGR3" s="386"/>
      <c r="UGS3" s="386"/>
      <c r="UGT3" s="386"/>
      <c r="UGU3" s="386"/>
      <c r="UGV3" s="386"/>
      <c r="UGW3" s="386"/>
      <c r="UGX3" s="386"/>
      <c r="UGY3" s="386"/>
      <c r="UGZ3" s="386"/>
      <c r="UHA3" s="386"/>
      <c r="UHB3" s="386"/>
      <c r="UHC3" s="386"/>
      <c r="UHD3" s="386"/>
      <c r="UHE3" s="386"/>
      <c r="UHF3" s="386"/>
      <c r="UHG3" s="386"/>
      <c r="UHH3" s="386"/>
      <c r="UHI3" s="386"/>
      <c r="UHJ3" s="386"/>
      <c r="UHK3" s="386"/>
      <c r="UHL3" s="386"/>
      <c r="UHM3" s="386"/>
      <c r="UHN3" s="386"/>
      <c r="UHO3" s="386"/>
      <c r="UHP3" s="386"/>
      <c r="UHQ3" s="386"/>
      <c r="UHR3" s="386"/>
      <c r="UHS3" s="386"/>
      <c r="UHT3" s="386"/>
      <c r="UHU3" s="386"/>
      <c r="UHV3" s="386"/>
      <c r="UHW3" s="386"/>
      <c r="UHX3" s="386"/>
      <c r="UHY3" s="386"/>
      <c r="UHZ3" s="386"/>
      <c r="UIA3" s="386"/>
      <c r="UIB3" s="386"/>
      <c r="UIC3" s="386"/>
      <c r="UID3" s="386"/>
      <c r="UIE3" s="386"/>
      <c r="UIF3" s="386"/>
      <c r="UIG3" s="386"/>
      <c r="UIH3" s="386"/>
      <c r="UII3" s="386"/>
      <c r="UIJ3" s="386"/>
      <c r="UIK3" s="386"/>
      <c r="UIL3" s="386"/>
      <c r="UIM3" s="386"/>
      <c r="UIN3" s="386"/>
      <c r="UIO3" s="386"/>
      <c r="UIP3" s="386"/>
      <c r="UIQ3" s="386"/>
      <c r="UIR3" s="386"/>
      <c r="UIS3" s="386"/>
      <c r="UIT3" s="386"/>
      <c r="UIU3" s="386"/>
      <c r="UIV3" s="386"/>
      <c r="UIW3" s="386"/>
      <c r="UIX3" s="386"/>
      <c r="UIY3" s="386"/>
      <c r="UIZ3" s="386"/>
      <c r="UJA3" s="386"/>
      <c r="UJB3" s="386"/>
      <c r="UJC3" s="386"/>
      <c r="UJD3" s="386"/>
      <c r="UJE3" s="386"/>
      <c r="UJF3" s="386"/>
      <c r="UJG3" s="386"/>
      <c r="UJH3" s="386"/>
      <c r="UJI3" s="386"/>
      <c r="UJJ3" s="386"/>
      <c r="UJK3" s="386"/>
      <c r="UJL3" s="386"/>
      <c r="UJM3" s="386"/>
      <c r="UJN3" s="386"/>
      <c r="UJO3" s="386"/>
      <c r="UJP3" s="386"/>
      <c r="UJQ3" s="386"/>
      <c r="UJR3" s="386"/>
      <c r="UJS3" s="386"/>
      <c r="UJT3" s="386"/>
      <c r="UJU3" s="386"/>
      <c r="UJV3" s="386"/>
      <c r="UJW3" s="386"/>
      <c r="UJX3" s="386"/>
      <c r="UJY3" s="386"/>
      <c r="UJZ3" s="386"/>
      <c r="UKA3" s="386"/>
      <c r="UKB3" s="386"/>
      <c r="UKC3" s="386"/>
      <c r="UKD3" s="386"/>
      <c r="UKE3" s="386"/>
      <c r="UKF3" s="386"/>
      <c r="UKG3" s="386"/>
      <c r="UKH3" s="386"/>
      <c r="UKI3" s="386"/>
      <c r="UKJ3" s="386"/>
      <c r="UKK3" s="386"/>
      <c r="UKL3" s="386"/>
      <c r="UKM3" s="386"/>
      <c r="UKN3" s="386"/>
      <c r="UKO3" s="386"/>
      <c r="UKP3" s="386"/>
      <c r="UKQ3" s="386"/>
      <c r="UKR3" s="386"/>
      <c r="UKS3" s="386"/>
      <c r="UKT3" s="386"/>
      <c r="UKU3" s="386"/>
      <c r="UKV3" s="386"/>
      <c r="UKW3" s="386"/>
      <c r="UKX3" s="386"/>
      <c r="UKY3" s="386"/>
      <c r="UKZ3" s="386"/>
      <c r="ULA3" s="386"/>
      <c r="ULB3" s="386"/>
      <c r="ULC3" s="386"/>
      <c r="ULD3" s="386"/>
      <c r="ULE3" s="386"/>
      <c r="ULF3" s="386"/>
      <c r="ULG3" s="386"/>
      <c r="ULH3" s="386"/>
      <c r="ULI3" s="386"/>
      <c r="ULJ3" s="386"/>
      <c r="ULK3" s="386"/>
      <c r="ULL3" s="386"/>
      <c r="ULM3" s="386"/>
      <c r="ULN3" s="386"/>
      <c r="ULO3" s="386"/>
      <c r="ULP3" s="386"/>
      <c r="ULQ3" s="386"/>
      <c r="ULR3" s="386"/>
      <c r="ULS3" s="386"/>
      <c r="ULT3" s="386"/>
      <c r="ULU3" s="386"/>
      <c r="ULV3" s="386"/>
      <c r="ULW3" s="386"/>
      <c r="ULX3" s="386"/>
      <c r="ULY3" s="386"/>
      <c r="ULZ3" s="386"/>
      <c r="UMA3" s="386"/>
      <c r="UMB3" s="386"/>
      <c r="UMC3" s="386"/>
      <c r="UMD3" s="386"/>
      <c r="UME3" s="386"/>
      <c r="UMF3" s="386"/>
      <c r="UMG3" s="386"/>
      <c r="UMH3" s="386"/>
      <c r="UMI3" s="386"/>
      <c r="UMJ3" s="386"/>
      <c r="UMK3" s="386"/>
      <c r="UML3" s="386"/>
      <c r="UMM3" s="386"/>
      <c r="UMN3" s="386"/>
      <c r="UMO3" s="386"/>
      <c r="UMP3" s="386"/>
      <c r="UMQ3" s="386"/>
      <c r="UMR3" s="386"/>
      <c r="UMS3" s="386"/>
      <c r="UMT3" s="386"/>
      <c r="UMU3" s="386"/>
      <c r="UMV3" s="386"/>
      <c r="UMW3" s="386"/>
      <c r="UMX3" s="386"/>
      <c r="UMY3" s="386"/>
      <c r="UMZ3" s="386"/>
      <c r="UNA3" s="386"/>
      <c r="UNB3" s="386"/>
      <c r="UNC3" s="386"/>
      <c r="UND3" s="386"/>
      <c r="UNE3" s="386"/>
      <c r="UNF3" s="386"/>
      <c r="UNG3" s="386"/>
      <c r="UNH3" s="386"/>
      <c r="UNI3" s="386"/>
      <c r="UNJ3" s="386"/>
      <c r="UNK3" s="386"/>
      <c r="UNL3" s="386"/>
      <c r="UNM3" s="386"/>
      <c r="UNN3" s="386"/>
      <c r="UNO3" s="386"/>
      <c r="UNP3" s="386"/>
      <c r="UNQ3" s="386"/>
      <c r="UNR3" s="386"/>
      <c r="UNS3" s="386"/>
      <c r="UNT3" s="386"/>
      <c r="UNU3" s="386"/>
      <c r="UNV3" s="386"/>
      <c r="UNW3" s="386"/>
      <c r="UNX3" s="386"/>
      <c r="UNY3" s="386"/>
      <c r="UNZ3" s="386"/>
      <c r="UOA3" s="386"/>
      <c r="UOB3" s="386"/>
      <c r="UOC3" s="386"/>
      <c r="UOD3" s="386"/>
      <c r="UOE3" s="386"/>
      <c r="UOF3" s="386"/>
      <c r="UOG3" s="386"/>
      <c r="UOH3" s="386"/>
      <c r="UOI3" s="386"/>
      <c r="UOJ3" s="386"/>
      <c r="UOK3" s="386"/>
      <c r="UOL3" s="386"/>
      <c r="UOM3" s="386"/>
      <c r="UON3" s="386"/>
      <c r="UOO3" s="386"/>
      <c r="UOP3" s="386"/>
      <c r="UOQ3" s="386"/>
      <c r="UOR3" s="386"/>
      <c r="UOS3" s="386"/>
      <c r="UOT3" s="386"/>
      <c r="UOU3" s="386"/>
      <c r="UOV3" s="386"/>
      <c r="UOW3" s="386"/>
      <c r="UOX3" s="386"/>
      <c r="UOY3" s="386"/>
      <c r="UOZ3" s="386"/>
      <c r="UPA3" s="386"/>
      <c r="UPB3" s="386"/>
      <c r="UPC3" s="386"/>
      <c r="UPD3" s="386"/>
      <c r="UPE3" s="386"/>
      <c r="UPF3" s="386"/>
      <c r="UPG3" s="386"/>
      <c r="UPH3" s="386"/>
      <c r="UPI3" s="386"/>
      <c r="UPJ3" s="386"/>
      <c r="UPK3" s="386"/>
      <c r="UPL3" s="386"/>
      <c r="UPM3" s="386"/>
      <c r="UPN3" s="386"/>
      <c r="UPO3" s="386"/>
      <c r="UPP3" s="386"/>
      <c r="UPQ3" s="386"/>
      <c r="UPR3" s="386"/>
      <c r="UPS3" s="386"/>
      <c r="UPT3" s="386"/>
      <c r="UPU3" s="386"/>
      <c r="UPV3" s="386"/>
      <c r="UPW3" s="386"/>
      <c r="UPX3" s="386"/>
      <c r="UPY3" s="386"/>
      <c r="UPZ3" s="386"/>
      <c r="UQA3" s="386"/>
      <c r="UQB3" s="386"/>
      <c r="UQC3" s="386"/>
      <c r="UQD3" s="386"/>
      <c r="UQE3" s="386"/>
      <c r="UQF3" s="386"/>
      <c r="UQG3" s="386"/>
      <c r="UQH3" s="386"/>
      <c r="UQI3" s="386"/>
      <c r="UQJ3" s="386"/>
      <c r="UQK3" s="386"/>
      <c r="UQL3" s="386"/>
      <c r="UQM3" s="386"/>
      <c r="UQN3" s="386"/>
      <c r="UQO3" s="386"/>
      <c r="UQP3" s="386"/>
      <c r="UQQ3" s="386"/>
      <c r="UQR3" s="386"/>
      <c r="UQS3" s="386"/>
      <c r="UQT3" s="386"/>
      <c r="UQU3" s="386"/>
      <c r="UQV3" s="386"/>
      <c r="UQW3" s="386"/>
      <c r="UQX3" s="386"/>
      <c r="UQY3" s="386"/>
      <c r="UQZ3" s="386"/>
      <c r="URA3" s="386"/>
      <c r="URB3" s="386"/>
      <c r="URC3" s="386"/>
      <c r="URD3" s="386"/>
      <c r="URE3" s="386"/>
      <c r="URF3" s="386"/>
      <c r="URG3" s="386"/>
      <c r="URH3" s="386"/>
      <c r="URI3" s="386"/>
      <c r="URJ3" s="386"/>
      <c r="URK3" s="386"/>
      <c r="URL3" s="386"/>
      <c r="URM3" s="386"/>
      <c r="URN3" s="386"/>
      <c r="URO3" s="386"/>
      <c r="URP3" s="386"/>
      <c r="URQ3" s="386"/>
      <c r="URR3" s="386"/>
      <c r="URS3" s="386"/>
      <c r="URT3" s="386"/>
      <c r="URU3" s="386"/>
      <c r="URV3" s="386"/>
      <c r="URW3" s="386"/>
      <c r="URX3" s="386"/>
      <c r="URY3" s="386"/>
      <c r="URZ3" s="386"/>
      <c r="USA3" s="386"/>
      <c r="USB3" s="386"/>
      <c r="USC3" s="386"/>
      <c r="USD3" s="386"/>
      <c r="USE3" s="386"/>
      <c r="USF3" s="386"/>
      <c r="USG3" s="386"/>
      <c r="USH3" s="386"/>
      <c r="USI3" s="386"/>
      <c r="USJ3" s="386"/>
      <c r="USK3" s="386"/>
      <c r="USL3" s="386"/>
      <c r="USM3" s="386"/>
      <c r="USN3" s="386"/>
      <c r="USO3" s="386"/>
      <c r="USP3" s="386"/>
      <c r="USQ3" s="386"/>
      <c r="USR3" s="386"/>
      <c r="USS3" s="386"/>
      <c r="UST3" s="386"/>
      <c r="USU3" s="386"/>
      <c r="USV3" s="386"/>
      <c r="USW3" s="386"/>
      <c r="USX3" s="386"/>
      <c r="USY3" s="386"/>
      <c r="USZ3" s="386"/>
      <c r="UTA3" s="386"/>
      <c r="UTB3" s="386"/>
      <c r="UTC3" s="386"/>
      <c r="UTD3" s="386"/>
      <c r="UTE3" s="386"/>
      <c r="UTF3" s="386"/>
      <c r="UTG3" s="386"/>
      <c r="UTH3" s="386"/>
      <c r="UTI3" s="386"/>
      <c r="UTJ3" s="386"/>
      <c r="UTK3" s="386"/>
      <c r="UTL3" s="386"/>
      <c r="UTM3" s="386"/>
      <c r="UTN3" s="386"/>
      <c r="UTO3" s="386"/>
      <c r="UTP3" s="386"/>
      <c r="UTQ3" s="386"/>
      <c r="UTR3" s="386"/>
      <c r="UTS3" s="386"/>
      <c r="UTT3" s="386"/>
      <c r="UTU3" s="386"/>
      <c r="UTV3" s="386"/>
      <c r="UTW3" s="386"/>
      <c r="UTX3" s="386"/>
      <c r="UTY3" s="386"/>
      <c r="UTZ3" s="386"/>
      <c r="UUA3" s="386"/>
      <c r="UUB3" s="386"/>
      <c r="UUC3" s="386"/>
      <c r="UUD3" s="386"/>
      <c r="UUE3" s="386"/>
      <c r="UUF3" s="386"/>
      <c r="UUG3" s="386"/>
      <c r="UUH3" s="386"/>
      <c r="UUI3" s="386"/>
      <c r="UUJ3" s="386"/>
      <c r="UUK3" s="386"/>
      <c r="UUL3" s="386"/>
      <c r="UUM3" s="386"/>
      <c r="UUN3" s="386"/>
      <c r="UUO3" s="386"/>
      <c r="UUP3" s="386"/>
      <c r="UUQ3" s="386"/>
      <c r="UUR3" s="386"/>
      <c r="UUS3" s="386"/>
      <c r="UUT3" s="386"/>
      <c r="UUU3" s="386"/>
      <c r="UUV3" s="386"/>
      <c r="UUW3" s="386"/>
      <c r="UUX3" s="386"/>
      <c r="UUY3" s="386"/>
      <c r="UUZ3" s="386"/>
      <c r="UVA3" s="386"/>
      <c r="UVB3" s="386"/>
      <c r="UVC3" s="386"/>
      <c r="UVD3" s="386"/>
      <c r="UVE3" s="386"/>
      <c r="UVF3" s="386"/>
      <c r="UVG3" s="386"/>
      <c r="UVH3" s="386"/>
      <c r="UVI3" s="386"/>
      <c r="UVJ3" s="386"/>
      <c r="UVK3" s="386"/>
      <c r="UVL3" s="386"/>
      <c r="UVM3" s="386"/>
      <c r="UVN3" s="386"/>
      <c r="UVO3" s="386"/>
      <c r="UVP3" s="386"/>
      <c r="UVQ3" s="386"/>
      <c r="UVR3" s="386"/>
      <c r="UVS3" s="386"/>
      <c r="UVT3" s="386"/>
      <c r="UVU3" s="386"/>
      <c r="UVV3" s="386"/>
      <c r="UVW3" s="386"/>
      <c r="UVX3" s="386"/>
      <c r="UVY3" s="386"/>
      <c r="UVZ3" s="386"/>
      <c r="UWA3" s="386"/>
      <c r="UWB3" s="386"/>
      <c r="UWC3" s="386"/>
      <c r="UWD3" s="386"/>
      <c r="UWE3" s="386"/>
      <c r="UWF3" s="386"/>
      <c r="UWG3" s="386"/>
      <c r="UWH3" s="386"/>
      <c r="UWI3" s="386"/>
      <c r="UWJ3" s="386"/>
      <c r="UWK3" s="386"/>
      <c r="UWL3" s="386"/>
      <c r="UWM3" s="386"/>
      <c r="UWN3" s="386"/>
      <c r="UWO3" s="386"/>
      <c r="UWP3" s="386"/>
      <c r="UWQ3" s="386"/>
      <c r="UWR3" s="386"/>
      <c r="UWS3" s="386"/>
      <c r="UWT3" s="386"/>
      <c r="UWU3" s="386"/>
      <c r="UWV3" s="386"/>
      <c r="UWW3" s="386"/>
      <c r="UWX3" s="386"/>
      <c r="UWY3" s="386"/>
      <c r="UWZ3" s="386"/>
      <c r="UXA3" s="386"/>
      <c r="UXB3" s="386"/>
      <c r="UXC3" s="386"/>
      <c r="UXD3" s="386"/>
      <c r="UXE3" s="386"/>
      <c r="UXF3" s="386"/>
      <c r="UXG3" s="386"/>
      <c r="UXH3" s="386"/>
      <c r="UXI3" s="386"/>
      <c r="UXJ3" s="386"/>
      <c r="UXK3" s="386"/>
      <c r="UXL3" s="386"/>
      <c r="UXM3" s="386"/>
      <c r="UXN3" s="386"/>
      <c r="UXO3" s="386"/>
      <c r="UXP3" s="386"/>
      <c r="UXQ3" s="386"/>
      <c r="UXR3" s="386"/>
      <c r="UXS3" s="386"/>
      <c r="UXT3" s="386"/>
      <c r="UXU3" s="386"/>
      <c r="UXV3" s="386"/>
      <c r="UXW3" s="386"/>
      <c r="UXX3" s="386"/>
      <c r="UXY3" s="386"/>
      <c r="UXZ3" s="386"/>
      <c r="UYA3" s="386"/>
      <c r="UYB3" s="386"/>
      <c r="UYC3" s="386"/>
      <c r="UYD3" s="386"/>
      <c r="UYE3" s="386"/>
      <c r="UYF3" s="386"/>
      <c r="UYG3" s="386"/>
      <c r="UYH3" s="386"/>
      <c r="UYI3" s="386"/>
      <c r="UYJ3" s="386"/>
      <c r="UYK3" s="386"/>
      <c r="UYL3" s="386"/>
      <c r="UYM3" s="386"/>
      <c r="UYN3" s="386"/>
      <c r="UYO3" s="386"/>
      <c r="UYP3" s="386"/>
      <c r="UYQ3" s="386"/>
      <c r="UYR3" s="386"/>
      <c r="UYS3" s="386"/>
      <c r="UYT3" s="386"/>
      <c r="UYU3" s="386"/>
      <c r="UYV3" s="386"/>
      <c r="UYW3" s="386"/>
      <c r="UYX3" s="386"/>
      <c r="UYY3" s="386"/>
      <c r="UYZ3" s="386"/>
      <c r="UZA3" s="386"/>
      <c r="UZB3" s="386"/>
      <c r="UZC3" s="386"/>
      <c r="UZD3" s="386"/>
      <c r="UZE3" s="386"/>
      <c r="UZF3" s="386"/>
      <c r="UZG3" s="386"/>
      <c r="UZH3" s="386"/>
      <c r="UZI3" s="386"/>
      <c r="UZJ3" s="386"/>
      <c r="UZK3" s="386"/>
      <c r="UZL3" s="386"/>
      <c r="UZM3" s="386"/>
      <c r="UZN3" s="386"/>
      <c r="UZO3" s="386"/>
      <c r="UZP3" s="386"/>
      <c r="UZQ3" s="386"/>
      <c r="UZR3" s="386"/>
      <c r="UZS3" s="386"/>
      <c r="UZT3" s="386"/>
      <c r="UZU3" s="386"/>
      <c r="UZV3" s="386"/>
      <c r="UZW3" s="386"/>
      <c r="UZX3" s="386"/>
      <c r="UZY3" s="386"/>
      <c r="UZZ3" s="386"/>
      <c r="VAA3" s="386"/>
      <c r="VAB3" s="386"/>
      <c r="VAC3" s="386"/>
      <c r="VAD3" s="386"/>
      <c r="VAE3" s="386"/>
      <c r="VAF3" s="386"/>
      <c r="VAG3" s="386"/>
      <c r="VAH3" s="386"/>
      <c r="VAI3" s="386"/>
      <c r="VAJ3" s="386"/>
      <c r="VAK3" s="386"/>
      <c r="VAL3" s="386"/>
      <c r="VAM3" s="386"/>
      <c r="VAN3" s="386"/>
      <c r="VAO3" s="386"/>
      <c r="VAP3" s="386"/>
      <c r="VAQ3" s="386"/>
      <c r="VAR3" s="386"/>
      <c r="VAS3" s="386"/>
      <c r="VAT3" s="386"/>
      <c r="VAU3" s="386"/>
      <c r="VAV3" s="386"/>
      <c r="VAW3" s="386"/>
      <c r="VAX3" s="386"/>
      <c r="VAY3" s="386"/>
      <c r="VAZ3" s="386"/>
      <c r="VBA3" s="386"/>
      <c r="VBB3" s="386"/>
      <c r="VBC3" s="386"/>
      <c r="VBD3" s="386"/>
      <c r="VBE3" s="386"/>
      <c r="VBF3" s="386"/>
      <c r="VBG3" s="386"/>
      <c r="VBH3" s="386"/>
      <c r="VBI3" s="386"/>
      <c r="VBJ3" s="386"/>
      <c r="VBK3" s="386"/>
      <c r="VBL3" s="386"/>
      <c r="VBM3" s="386"/>
      <c r="VBN3" s="386"/>
      <c r="VBO3" s="386"/>
      <c r="VBP3" s="386"/>
      <c r="VBQ3" s="386"/>
      <c r="VBR3" s="386"/>
      <c r="VBS3" s="386"/>
      <c r="VBT3" s="386"/>
      <c r="VBU3" s="386"/>
      <c r="VBV3" s="386"/>
      <c r="VBW3" s="386"/>
      <c r="VBX3" s="386"/>
      <c r="VBY3" s="386"/>
      <c r="VBZ3" s="386"/>
      <c r="VCA3" s="386"/>
      <c r="VCB3" s="386"/>
      <c r="VCC3" s="386"/>
      <c r="VCD3" s="386"/>
      <c r="VCE3" s="386"/>
      <c r="VCF3" s="386"/>
      <c r="VCG3" s="386"/>
      <c r="VCH3" s="386"/>
      <c r="VCI3" s="386"/>
      <c r="VCJ3" s="386"/>
      <c r="VCK3" s="386"/>
      <c r="VCL3" s="386"/>
      <c r="VCM3" s="386"/>
      <c r="VCN3" s="386"/>
      <c r="VCO3" s="386"/>
      <c r="VCP3" s="386"/>
      <c r="VCQ3" s="386"/>
      <c r="VCR3" s="386"/>
      <c r="VCS3" s="386"/>
      <c r="VCT3" s="386"/>
      <c r="VCU3" s="386"/>
      <c r="VCV3" s="386"/>
      <c r="VCW3" s="386"/>
      <c r="VCX3" s="386"/>
      <c r="VCY3" s="386"/>
      <c r="VCZ3" s="386"/>
      <c r="VDA3" s="386"/>
      <c r="VDB3" s="386"/>
      <c r="VDC3" s="386"/>
      <c r="VDD3" s="386"/>
      <c r="VDE3" s="386"/>
      <c r="VDF3" s="386"/>
      <c r="VDG3" s="386"/>
      <c r="VDH3" s="386"/>
      <c r="VDI3" s="386"/>
      <c r="VDJ3" s="386"/>
      <c r="VDK3" s="386"/>
      <c r="VDL3" s="386"/>
      <c r="VDM3" s="386"/>
      <c r="VDN3" s="386"/>
      <c r="VDO3" s="386"/>
      <c r="VDP3" s="386"/>
      <c r="VDQ3" s="386"/>
      <c r="VDR3" s="386"/>
      <c r="VDS3" s="386"/>
      <c r="VDT3" s="386"/>
      <c r="VDU3" s="386"/>
      <c r="VDV3" s="386"/>
      <c r="VDW3" s="386"/>
      <c r="VDX3" s="386"/>
      <c r="VDY3" s="386"/>
      <c r="VDZ3" s="386"/>
      <c r="VEA3" s="386"/>
      <c r="VEB3" s="386"/>
      <c r="VEC3" s="386"/>
      <c r="VED3" s="386"/>
      <c r="VEE3" s="386"/>
      <c r="VEF3" s="386"/>
      <c r="VEG3" s="386"/>
      <c r="VEH3" s="386"/>
      <c r="VEI3" s="386"/>
      <c r="VEJ3" s="386"/>
      <c r="VEK3" s="386"/>
      <c r="VEL3" s="386"/>
      <c r="VEM3" s="386"/>
      <c r="VEN3" s="386"/>
      <c r="VEO3" s="386"/>
      <c r="VEP3" s="386"/>
      <c r="VEQ3" s="386"/>
      <c r="VER3" s="386"/>
      <c r="VES3" s="386"/>
      <c r="VET3" s="386"/>
      <c r="VEU3" s="386"/>
      <c r="VEV3" s="386"/>
      <c r="VEW3" s="386"/>
      <c r="VEX3" s="386"/>
      <c r="VEY3" s="386"/>
      <c r="VEZ3" s="386"/>
      <c r="VFA3" s="386"/>
      <c r="VFB3" s="386"/>
      <c r="VFC3" s="386"/>
      <c r="VFD3" s="386"/>
      <c r="VFE3" s="386"/>
      <c r="VFF3" s="386"/>
      <c r="VFG3" s="386"/>
      <c r="VFH3" s="386"/>
      <c r="VFI3" s="386"/>
      <c r="VFJ3" s="386"/>
      <c r="VFK3" s="386"/>
      <c r="VFL3" s="386"/>
      <c r="VFM3" s="386"/>
      <c r="VFN3" s="386"/>
      <c r="VFO3" s="386"/>
      <c r="VFP3" s="386"/>
      <c r="VFQ3" s="386"/>
      <c r="VFR3" s="386"/>
      <c r="VFS3" s="386"/>
      <c r="VFT3" s="386"/>
      <c r="VFU3" s="386"/>
      <c r="VFV3" s="386"/>
      <c r="VFW3" s="386"/>
      <c r="VFX3" s="386"/>
      <c r="VFY3" s="386"/>
      <c r="VFZ3" s="386"/>
      <c r="VGA3" s="386"/>
      <c r="VGB3" s="386"/>
      <c r="VGC3" s="386"/>
      <c r="VGD3" s="386"/>
      <c r="VGE3" s="386"/>
      <c r="VGF3" s="386"/>
      <c r="VGG3" s="386"/>
      <c r="VGH3" s="386"/>
      <c r="VGI3" s="386"/>
      <c r="VGJ3" s="386"/>
      <c r="VGK3" s="386"/>
      <c r="VGL3" s="386"/>
      <c r="VGM3" s="386"/>
      <c r="VGN3" s="386"/>
      <c r="VGO3" s="386"/>
      <c r="VGP3" s="386"/>
      <c r="VGQ3" s="386"/>
      <c r="VGR3" s="386"/>
      <c r="VGS3" s="386"/>
      <c r="VGT3" s="386"/>
      <c r="VGU3" s="386"/>
      <c r="VGV3" s="386"/>
      <c r="VGW3" s="386"/>
      <c r="VGX3" s="386"/>
      <c r="VGY3" s="386"/>
      <c r="VGZ3" s="386"/>
      <c r="VHA3" s="386"/>
      <c r="VHB3" s="386"/>
      <c r="VHC3" s="386"/>
      <c r="VHD3" s="386"/>
      <c r="VHE3" s="386"/>
      <c r="VHF3" s="386"/>
      <c r="VHG3" s="386"/>
      <c r="VHH3" s="386"/>
      <c r="VHI3" s="386"/>
      <c r="VHJ3" s="386"/>
      <c r="VHK3" s="386"/>
      <c r="VHL3" s="386"/>
      <c r="VHM3" s="386"/>
      <c r="VHN3" s="386"/>
      <c r="VHO3" s="386"/>
      <c r="VHP3" s="386"/>
      <c r="VHQ3" s="386"/>
      <c r="VHR3" s="386"/>
      <c r="VHS3" s="386"/>
      <c r="VHT3" s="386"/>
      <c r="VHU3" s="386"/>
      <c r="VHV3" s="386"/>
      <c r="VHW3" s="386"/>
      <c r="VHX3" s="386"/>
      <c r="VHY3" s="386"/>
      <c r="VHZ3" s="386"/>
      <c r="VIA3" s="386"/>
      <c r="VIB3" s="386"/>
      <c r="VIC3" s="386"/>
      <c r="VID3" s="386"/>
      <c r="VIE3" s="386"/>
      <c r="VIF3" s="386"/>
      <c r="VIG3" s="386"/>
      <c r="VIH3" s="386"/>
      <c r="VII3" s="386"/>
      <c r="VIJ3" s="386"/>
      <c r="VIK3" s="386"/>
      <c r="VIL3" s="386"/>
      <c r="VIM3" s="386"/>
      <c r="VIN3" s="386"/>
      <c r="VIO3" s="386"/>
      <c r="VIP3" s="386"/>
      <c r="VIQ3" s="386"/>
      <c r="VIR3" s="386"/>
      <c r="VIS3" s="386"/>
      <c r="VIT3" s="386"/>
      <c r="VIU3" s="386"/>
      <c r="VIV3" s="386"/>
      <c r="VIW3" s="386"/>
      <c r="VIX3" s="386"/>
      <c r="VIY3" s="386"/>
      <c r="VIZ3" s="386"/>
      <c r="VJA3" s="386"/>
      <c r="VJB3" s="386"/>
      <c r="VJC3" s="386"/>
      <c r="VJD3" s="386"/>
      <c r="VJE3" s="386"/>
      <c r="VJF3" s="386"/>
      <c r="VJG3" s="386"/>
      <c r="VJH3" s="386"/>
      <c r="VJI3" s="386"/>
      <c r="VJJ3" s="386"/>
      <c r="VJK3" s="386"/>
      <c r="VJL3" s="386"/>
      <c r="VJM3" s="386"/>
      <c r="VJN3" s="386"/>
      <c r="VJO3" s="386"/>
      <c r="VJP3" s="386"/>
      <c r="VJQ3" s="386"/>
      <c r="VJR3" s="386"/>
      <c r="VJS3" s="386"/>
      <c r="VJT3" s="386"/>
      <c r="VJU3" s="386"/>
      <c r="VJV3" s="386"/>
      <c r="VJW3" s="386"/>
      <c r="VJX3" s="386"/>
      <c r="VJY3" s="386"/>
      <c r="VJZ3" s="386"/>
      <c r="VKA3" s="386"/>
      <c r="VKB3" s="386"/>
      <c r="VKC3" s="386"/>
      <c r="VKD3" s="386"/>
      <c r="VKE3" s="386"/>
      <c r="VKF3" s="386"/>
      <c r="VKG3" s="386"/>
      <c r="VKH3" s="386"/>
      <c r="VKI3" s="386"/>
      <c r="VKJ3" s="386"/>
      <c r="VKK3" s="386"/>
      <c r="VKL3" s="386"/>
      <c r="VKM3" s="386"/>
      <c r="VKN3" s="386"/>
      <c r="VKO3" s="386"/>
      <c r="VKP3" s="386"/>
      <c r="VKQ3" s="386"/>
      <c r="VKR3" s="386"/>
      <c r="VKS3" s="386"/>
      <c r="VKT3" s="386"/>
      <c r="VKU3" s="386"/>
      <c r="VKV3" s="386"/>
      <c r="VKW3" s="386"/>
      <c r="VKX3" s="386"/>
      <c r="VKY3" s="386"/>
      <c r="VKZ3" s="386"/>
      <c r="VLA3" s="386"/>
      <c r="VLB3" s="386"/>
      <c r="VLC3" s="386"/>
      <c r="VLD3" s="386"/>
      <c r="VLE3" s="386"/>
      <c r="VLF3" s="386"/>
      <c r="VLG3" s="386"/>
      <c r="VLH3" s="386"/>
      <c r="VLI3" s="386"/>
      <c r="VLJ3" s="386"/>
      <c r="VLK3" s="386"/>
      <c r="VLL3" s="386"/>
      <c r="VLM3" s="386"/>
      <c r="VLN3" s="386"/>
      <c r="VLO3" s="386"/>
      <c r="VLP3" s="386"/>
      <c r="VLQ3" s="386"/>
      <c r="VLR3" s="386"/>
      <c r="VLS3" s="386"/>
      <c r="VLT3" s="386"/>
      <c r="VLU3" s="386"/>
      <c r="VLV3" s="386"/>
      <c r="VLW3" s="386"/>
      <c r="VLX3" s="386"/>
      <c r="VLY3" s="386"/>
      <c r="VLZ3" s="386"/>
      <c r="VMA3" s="386"/>
      <c r="VMB3" s="386"/>
      <c r="VMC3" s="386"/>
      <c r="VMD3" s="386"/>
      <c r="VME3" s="386"/>
      <c r="VMF3" s="386"/>
      <c r="VMG3" s="386"/>
      <c r="VMH3" s="386"/>
      <c r="VMI3" s="386"/>
      <c r="VMJ3" s="386"/>
      <c r="VMK3" s="386"/>
      <c r="VML3" s="386"/>
      <c r="VMM3" s="386"/>
      <c r="VMN3" s="386"/>
      <c r="VMO3" s="386"/>
      <c r="VMP3" s="386"/>
      <c r="VMQ3" s="386"/>
      <c r="VMR3" s="386"/>
      <c r="VMS3" s="386"/>
      <c r="VMT3" s="386"/>
      <c r="VMU3" s="386"/>
      <c r="VMV3" s="386"/>
      <c r="VMW3" s="386"/>
      <c r="VMX3" s="386"/>
      <c r="VMY3" s="386"/>
      <c r="VMZ3" s="386"/>
      <c r="VNA3" s="386"/>
      <c r="VNB3" s="386"/>
      <c r="VNC3" s="386"/>
      <c r="VND3" s="386"/>
      <c r="VNE3" s="386"/>
      <c r="VNF3" s="386"/>
      <c r="VNG3" s="386"/>
      <c r="VNH3" s="386"/>
      <c r="VNI3" s="386"/>
      <c r="VNJ3" s="386"/>
      <c r="VNK3" s="386"/>
      <c r="VNL3" s="386"/>
      <c r="VNM3" s="386"/>
      <c r="VNN3" s="386"/>
      <c r="VNO3" s="386"/>
      <c r="VNP3" s="386"/>
      <c r="VNQ3" s="386"/>
      <c r="VNR3" s="386"/>
      <c r="VNS3" s="386"/>
      <c r="VNT3" s="386"/>
      <c r="VNU3" s="386"/>
      <c r="VNV3" s="386"/>
      <c r="VNW3" s="386"/>
      <c r="VNX3" s="386"/>
      <c r="VNY3" s="386"/>
      <c r="VNZ3" s="386"/>
      <c r="VOA3" s="386"/>
      <c r="VOB3" s="386"/>
      <c r="VOC3" s="386"/>
      <c r="VOD3" s="386"/>
      <c r="VOE3" s="386"/>
      <c r="VOF3" s="386"/>
      <c r="VOG3" s="386"/>
      <c r="VOH3" s="386"/>
      <c r="VOI3" s="386"/>
      <c r="VOJ3" s="386"/>
      <c r="VOK3" s="386"/>
      <c r="VOL3" s="386"/>
      <c r="VOM3" s="386"/>
      <c r="VON3" s="386"/>
      <c r="VOO3" s="386"/>
      <c r="VOP3" s="386"/>
      <c r="VOQ3" s="386"/>
      <c r="VOR3" s="386"/>
      <c r="VOS3" s="386"/>
      <c r="VOT3" s="386"/>
      <c r="VOU3" s="386"/>
      <c r="VOV3" s="386"/>
      <c r="VOW3" s="386"/>
      <c r="VOX3" s="386"/>
      <c r="VOY3" s="386"/>
      <c r="VOZ3" s="386"/>
      <c r="VPA3" s="386"/>
      <c r="VPB3" s="386"/>
      <c r="VPC3" s="386"/>
      <c r="VPD3" s="386"/>
      <c r="VPE3" s="386"/>
      <c r="VPF3" s="386"/>
      <c r="VPG3" s="386"/>
      <c r="VPH3" s="386"/>
      <c r="VPI3" s="386"/>
      <c r="VPJ3" s="386"/>
      <c r="VPK3" s="386"/>
      <c r="VPL3" s="386"/>
      <c r="VPM3" s="386"/>
      <c r="VPN3" s="386"/>
      <c r="VPO3" s="386"/>
      <c r="VPP3" s="386"/>
      <c r="VPQ3" s="386"/>
      <c r="VPR3" s="386"/>
      <c r="VPS3" s="386"/>
      <c r="VPT3" s="386"/>
      <c r="VPU3" s="386"/>
      <c r="VPV3" s="386"/>
      <c r="VPW3" s="386"/>
      <c r="VPX3" s="386"/>
      <c r="VPY3" s="386"/>
      <c r="VPZ3" s="386"/>
      <c r="VQA3" s="386"/>
      <c r="VQB3" s="386"/>
      <c r="VQC3" s="386"/>
      <c r="VQD3" s="386"/>
      <c r="VQE3" s="386"/>
      <c r="VQF3" s="386"/>
      <c r="VQG3" s="386"/>
      <c r="VQH3" s="386"/>
      <c r="VQI3" s="386"/>
      <c r="VQJ3" s="386"/>
      <c r="VQK3" s="386"/>
      <c r="VQL3" s="386"/>
      <c r="VQM3" s="386"/>
      <c r="VQN3" s="386"/>
      <c r="VQO3" s="386"/>
      <c r="VQP3" s="386"/>
      <c r="VQQ3" s="386"/>
      <c r="VQR3" s="386"/>
      <c r="VQS3" s="386"/>
      <c r="VQT3" s="386"/>
      <c r="VQU3" s="386"/>
      <c r="VQV3" s="386"/>
      <c r="VQW3" s="386"/>
      <c r="VQX3" s="386"/>
      <c r="VQY3" s="386"/>
      <c r="VQZ3" s="386"/>
      <c r="VRA3" s="386"/>
      <c r="VRB3" s="386"/>
      <c r="VRC3" s="386"/>
      <c r="VRD3" s="386"/>
      <c r="VRE3" s="386"/>
      <c r="VRF3" s="386"/>
      <c r="VRG3" s="386"/>
      <c r="VRH3" s="386"/>
      <c r="VRI3" s="386"/>
      <c r="VRJ3" s="386"/>
      <c r="VRK3" s="386"/>
      <c r="VRL3" s="386"/>
      <c r="VRM3" s="386"/>
      <c r="VRN3" s="386"/>
      <c r="VRO3" s="386"/>
      <c r="VRP3" s="386"/>
      <c r="VRQ3" s="386"/>
      <c r="VRR3" s="386"/>
      <c r="VRS3" s="386"/>
      <c r="VRT3" s="386"/>
      <c r="VRU3" s="386"/>
      <c r="VRV3" s="386"/>
      <c r="VRW3" s="386"/>
      <c r="VRX3" s="386"/>
      <c r="VRY3" s="386"/>
      <c r="VRZ3" s="386"/>
      <c r="VSA3" s="386"/>
      <c r="VSB3" s="386"/>
      <c r="VSC3" s="386"/>
      <c r="VSD3" s="386"/>
      <c r="VSE3" s="386"/>
      <c r="VSF3" s="386"/>
      <c r="VSG3" s="386"/>
      <c r="VSH3" s="386"/>
      <c r="VSI3" s="386"/>
      <c r="VSJ3" s="386"/>
      <c r="VSK3" s="386"/>
      <c r="VSL3" s="386"/>
      <c r="VSM3" s="386"/>
      <c r="VSN3" s="386"/>
      <c r="VSO3" s="386"/>
      <c r="VSP3" s="386"/>
      <c r="VSQ3" s="386"/>
      <c r="VSR3" s="386"/>
      <c r="VSS3" s="386"/>
      <c r="VST3" s="386"/>
      <c r="VSU3" s="386"/>
      <c r="VSV3" s="386"/>
      <c r="VSW3" s="386"/>
      <c r="VSX3" s="386"/>
      <c r="VSY3" s="386"/>
      <c r="VSZ3" s="386"/>
      <c r="VTA3" s="386"/>
      <c r="VTB3" s="386"/>
      <c r="VTC3" s="386"/>
      <c r="VTD3" s="386"/>
      <c r="VTE3" s="386"/>
      <c r="VTF3" s="386"/>
      <c r="VTG3" s="386"/>
      <c r="VTH3" s="386"/>
      <c r="VTI3" s="386"/>
      <c r="VTJ3" s="386"/>
      <c r="VTK3" s="386"/>
      <c r="VTL3" s="386"/>
      <c r="VTM3" s="386"/>
      <c r="VTN3" s="386"/>
      <c r="VTO3" s="386"/>
      <c r="VTP3" s="386"/>
      <c r="VTQ3" s="386"/>
      <c r="VTR3" s="386"/>
      <c r="VTS3" s="386"/>
      <c r="VTT3" s="386"/>
      <c r="VTU3" s="386"/>
      <c r="VTV3" s="386"/>
      <c r="VTW3" s="386"/>
      <c r="VTX3" s="386"/>
      <c r="VTY3" s="386"/>
      <c r="VTZ3" s="386"/>
      <c r="VUA3" s="386"/>
      <c r="VUB3" s="386"/>
      <c r="VUC3" s="386"/>
      <c r="VUD3" s="386"/>
      <c r="VUE3" s="386"/>
      <c r="VUF3" s="386"/>
      <c r="VUG3" s="386"/>
      <c r="VUH3" s="386"/>
      <c r="VUI3" s="386"/>
      <c r="VUJ3" s="386"/>
      <c r="VUK3" s="386"/>
      <c r="VUL3" s="386"/>
      <c r="VUM3" s="386"/>
      <c r="VUN3" s="386"/>
      <c r="VUO3" s="386"/>
      <c r="VUP3" s="386"/>
      <c r="VUQ3" s="386"/>
      <c r="VUR3" s="386"/>
      <c r="VUS3" s="386"/>
      <c r="VUT3" s="386"/>
      <c r="VUU3" s="386"/>
      <c r="VUV3" s="386"/>
      <c r="VUW3" s="386"/>
      <c r="VUX3" s="386"/>
      <c r="VUY3" s="386"/>
      <c r="VUZ3" s="386"/>
      <c r="VVA3" s="386"/>
      <c r="VVB3" s="386"/>
      <c r="VVC3" s="386"/>
      <c r="VVD3" s="386"/>
      <c r="VVE3" s="386"/>
      <c r="VVF3" s="386"/>
      <c r="VVG3" s="386"/>
      <c r="VVH3" s="386"/>
      <c r="VVI3" s="386"/>
      <c r="VVJ3" s="386"/>
      <c r="VVK3" s="386"/>
      <c r="VVL3" s="386"/>
      <c r="VVM3" s="386"/>
      <c r="VVN3" s="386"/>
      <c r="VVO3" s="386"/>
      <c r="VVP3" s="386"/>
      <c r="VVQ3" s="386"/>
      <c r="VVR3" s="386"/>
      <c r="VVS3" s="386"/>
      <c r="VVT3" s="386"/>
      <c r="VVU3" s="386"/>
      <c r="VVV3" s="386"/>
      <c r="VVW3" s="386"/>
      <c r="VVX3" s="386"/>
      <c r="VVY3" s="386"/>
      <c r="VVZ3" s="386"/>
      <c r="VWA3" s="386"/>
      <c r="VWB3" s="386"/>
      <c r="VWC3" s="386"/>
      <c r="VWD3" s="386"/>
      <c r="VWE3" s="386"/>
      <c r="VWF3" s="386"/>
      <c r="VWG3" s="386"/>
      <c r="VWH3" s="386"/>
      <c r="VWI3" s="386"/>
      <c r="VWJ3" s="386"/>
      <c r="VWK3" s="386"/>
      <c r="VWL3" s="386"/>
      <c r="VWM3" s="386"/>
      <c r="VWN3" s="386"/>
      <c r="VWO3" s="386"/>
      <c r="VWP3" s="386"/>
      <c r="VWQ3" s="386"/>
      <c r="VWR3" s="386"/>
      <c r="VWS3" s="386"/>
      <c r="VWT3" s="386"/>
      <c r="VWU3" s="386"/>
      <c r="VWV3" s="386"/>
      <c r="VWW3" s="386"/>
      <c r="VWX3" s="386"/>
      <c r="VWY3" s="386"/>
      <c r="VWZ3" s="386"/>
      <c r="VXA3" s="386"/>
      <c r="VXB3" s="386"/>
      <c r="VXC3" s="386"/>
      <c r="VXD3" s="386"/>
      <c r="VXE3" s="386"/>
      <c r="VXF3" s="386"/>
      <c r="VXG3" s="386"/>
      <c r="VXH3" s="386"/>
      <c r="VXI3" s="386"/>
      <c r="VXJ3" s="386"/>
      <c r="VXK3" s="386"/>
      <c r="VXL3" s="386"/>
      <c r="VXM3" s="386"/>
      <c r="VXN3" s="386"/>
      <c r="VXO3" s="386"/>
      <c r="VXP3" s="386"/>
      <c r="VXQ3" s="386"/>
      <c r="VXR3" s="386"/>
      <c r="VXS3" s="386"/>
      <c r="VXT3" s="386"/>
      <c r="VXU3" s="386"/>
      <c r="VXV3" s="386"/>
      <c r="VXW3" s="386"/>
      <c r="VXX3" s="386"/>
      <c r="VXY3" s="386"/>
      <c r="VXZ3" s="386"/>
      <c r="VYA3" s="386"/>
      <c r="VYB3" s="386"/>
      <c r="VYC3" s="386"/>
      <c r="VYD3" s="386"/>
      <c r="VYE3" s="386"/>
      <c r="VYF3" s="386"/>
      <c r="VYG3" s="386"/>
      <c r="VYH3" s="386"/>
      <c r="VYI3" s="386"/>
      <c r="VYJ3" s="386"/>
      <c r="VYK3" s="386"/>
      <c r="VYL3" s="386"/>
      <c r="VYM3" s="386"/>
      <c r="VYN3" s="386"/>
      <c r="VYO3" s="386"/>
      <c r="VYP3" s="386"/>
      <c r="VYQ3" s="386"/>
      <c r="VYR3" s="386"/>
      <c r="VYS3" s="386"/>
      <c r="VYT3" s="386"/>
      <c r="VYU3" s="386"/>
      <c r="VYV3" s="386"/>
      <c r="VYW3" s="386"/>
      <c r="VYX3" s="386"/>
      <c r="VYY3" s="386"/>
      <c r="VYZ3" s="386"/>
      <c r="VZA3" s="386"/>
      <c r="VZB3" s="386"/>
      <c r="VZC3" s="386"/>
      <c r="VZD3" s="386"/>
      <c r="VZE3" s="386"/>
      <c r="VZF3" s="386"/>
      <c r="VZG3" s="386"/>
      <c r="VZH3" s="386"/>
      <c r="VZI3" s="386"/>
      <c r="VZJ3" s="386"/>
      <c r="VZK3" s="386"/>
      <c r="VZL3" s="386"/>
      <c r="VZM3" s="386"/>
      <c r="VZN3" s="386"/>
      <c r="VZO3" s="386"/>
      <c r="VZP3" s="386"/>
      <c r="VZQ3" s="386"/>
      <c r="VZR3" s="386"/>
      <c r="VZS3" s="386"/>
      <c r="VZT3" s="386"/>
      <c r="VZU3" s="386"/>
      <c r="VZV3" s="386"/>
      <c r="VZW3" s="386"/>
      <c r="VZX3" s="386"/>
      <c r="VZY3" s="386"/>
      <c r="VZZ3" s="386"/>
      <c r="WAA3" s="386"/>
      <c r="WAB3" s="386"/>
      <c r="WAC3" s="386"/>
      <c r="WAD3" s="386"/>
      <c r="WAE3" s="386"/>
      <c r="WAF3" s="386"/>
      <c r="WAG3" s="386"/>
      <c r="WAH3" s="386"/>
      <c r="WAI3" s="386"/>
      <c r="WAJ3" s="386"/>
      <c r="WAK3" s="386"/>
      <c r="WAL3" s="386"/>
      <c r="WAM3" s="386"/>
      <c r="WAN3" s="386"/>
      <c r="WAO3" s="386"/>
      <c r="WAP3" s="386"/>
      <c r="WAQ3" s="386"/>
      <c r="WAR3" s="386"/>
      <c r="WAS3" s="386"/>
      <c r="WAT3" s="386"/>
      <c r="WAU3" s="386"/>
      <c r="WAV3" s="386"/>
      <c r="WAW3" s="386"/>
      <c r="WAX3" s="386"/>
      <c r="WAY3" s="386"/>
      <c r="WAZ3" s="386"/>
      <c r="WBA3" s="386"/>
      <c r="WBB3" s="386"/>
      <c r="WBC3" s="386"/>
      <c r="WBD3" s="386"/>
      <c r="WBE3" s="386"/>
      <c r="WBF3" s="386"/>
      <c r="WBG3" s="386"/>
      <c r="WBH3" s="386"/>
      <c r="WBI3" s="386"/>
      <c r="WBJ3" s="386"/>
      <c r="WBK3" s="386"/>
      <c r="WBL3" s="386"/>
      <c r="WBM3" s="386"/>
      <c r="WBN3" s="386"/>
      <c r="WBO3" s="386"/>
      <c r="WBP3" s="386"/>
      <c r="WBQ3" s="386"/>
      <c r="WBR3" s="386"/>
      <c r="WBS3" s="386"/>
      <c r="WBT3" s="386"/>
      <c r="WBU3" s="386"/>
      <c r="WBV3" s="386"/>
      <c r="WBW3" s="386"/>
      <c r="WBX3" s="386"/>
      <c r="WBY3" s="386"/>
      <c r="WBZ3" s="386"/>
      <c r="WCA3" s="386"/>
      <c r="WCB3" s="386"/>
      <c r="WCC3" s="386"/>
      <c r="WCD3" s="386"/>
      <c r="WCE3" s="386"/>
      <c r="WCF3" s="386"/>
      <c r="WCG3" s="386"/>
      <c r="WCH3" s="386"/>
      <c r="WCI3" s="386"/>
      <c r="WCJ3" s="386"/>
      <c r="WCK3" s="386"/>
      <c r="WCL3" s="386"/>
      <c r="WCM3" s="386"/>
      <c r="WCN3" s="386"/>
      <c r="WCO3" s="386"/>
      <c r="WCP3" s="386"/>
      <c r="WCQ3" s="386"/>
      <c r="WCR3" s="386"/>
      <c r="WCS3" s="386"/>
      <c r="WCT3" s="386"/>
      <c r="WCU3" s="386"/>
      <c r="WCV3" s="386"/>
      <c r="WCW3" s="386"/>
      <c r="WCX3" s="386"/>
      <c r="WCY3" s="386"/>
      <c r="WCZ3" s="386"/>
      <c r="WDA3" s="386"/>
      <c r="WDB3" s="386"/>
      <c r="WDC3" s="386"/>
      <c r="WDD3" s="386"/>
      <c r="WDE3" s="386"/>
      <c r="WDF3" s="386"/>
      <c r="WDG3" s="386"/>
      <c r="WDH3" s="386"/>
      <c r="WDI3" s="386"/>
      <c r="WDJ3" s="386"/>
      <c r="WDK3" s="386"/>
      <c r="WDL3" s="386"/>
      <c r="WDM3" s="386"/>
      <c r="WDN3" s="386"/>
      <c r="WDO3" s="386"/>
      <c r="WDP3" s="386"/>
      <c r="WDQ3" s="386"/>
      <c r="WDR3" s="386"/>
      <c r="WDS3" s="386"/>
      <c r="WDT3" s="386"/>
      <c r="WDU3" s="386"/>
      <c r="WDV3" s="386"/>
      <c r="WDW3" s="386"/>
      <c r="WDX3" s="386"/>
      <c r="WDY3" s="386"/>
      <c r="WDZ3" s="386"/>
      <c r="WEA3" s="386"/>
      <c r="WEB3" s="386"/>
      <c r="WEC3" s="386"/>
      <c r="WED3" s="386"/>
      <c r="WEE3" s="386"/>
      <c r="WEF3" s="386"/>
      <c r="WEG3" s="386"/>
      <c r="WEH3" s="386"/>
      <c r="WEI3" s="386"/>
      <c r="WEJ3" s="386"/>
      <c r="WEK3" s="386"/>
      <c r="WEL3" s="386"/>
      <c r="WEM3" s="386"/>
      <c r="WEN3" s="386"/>
      <c r="WEO3" s="386"/>
      <c r="WEP3" s="386"/>
      <c r="WEQ3" s="386"/>
      <c r="WER3" s="386"/>
      <c r="WES3" s="386"/>
      <c r="WET3" s="386"/>
      <c r="WEU3" s="386"/>
      <c r="WEV3" s="386"/>
      <c r="WEW3" s="386"/>
      <c r="WEX3" s="386"/>
      <c r="WEY3" s="386"/>
      <c r="WEZ3" s="386"/>
      <c r="WFA3" s="386"/>
      <c r="WFB3" s="386"/>
      <c r="WFC3" s="386"/>
      <c r="WFD3" s="386"/>
      <c r="WFE3" s="386"/>
      <c r="WFF3" s="386"/>
      <c r="WFG3" s="386"/>
      <c r="WFH3" s="386"/>
      <c r="WFI3" s="386"/>
      <c r="WFJ3" s="386"/>
      <c r="WFK3" s="386"/>
      <c r="WFL3" s="386"/>
      <c r="WFM3" s="386"/>
      <c r="WFN3" s="386"/>
      <c r="WFO3" s="386"/>
      <c r="WFP3" s="386"/>
      <c r="WFQ3" s="386"/>
      <c r="WFR3" s="386"/>
      <c r="WFS3" s="386"/>
      <c r="WFT3" s="386"/>
      <c r="WFU3" s="386"/>
      <c r="WFV3" s="386"/>
      <c r="WFW3" s="386"/>
      <c r="WFX3" s="386"/>
      <c r="WFY3" s="386"/>
      <c r="WFZ3" s="386"/>
      <c r="WGA3" s="386"/>
      <c r="WGB3" s="386"/>
      <c r="WGC3" s="386"/>
      <c r="WGD3" s="386"/>
      <c r="WGE3" s="386"/>
      <c r="WGF3" s="386"/>
      <c r="WGG3" s="386"/>
      <c r="WGH3" s="386"/>
      <c r="WGI3" s="386"/>
      <c r="WGJ3" s="386"/>
      <c r="WGK3" s="386"/>
      <c r="WGL3" s="386"/>
      <c r="WGM3" s="386"/>
      <c r="WGN3" s="386"/>
      <c r="WGO3" s="386"/>
      <c r="WGP3" s="386"/>
      <c r="WGQ3" s="386"/>
      <c r="WGR3" s="386"/>
      <c r="WGS3" s="386"/>
      <c r="WGT3" s="386"/>
      <c r="WGU3" s="386"/>
      <c r="WGV3" s="386"/>
      <c r="WGW3" s="386"/>
      <c r="WGX3" s="386"/>
      <c r="WGY3" s="386"/>
      <c r="WGZ3" s="386"/>
      <c r="WHA3" s="386"/>
      <c r="WHB3" s="386"/>
      <c r="WHC3" s="386"/>
      <c r="WHD3" s="386"/>
      <c r="WHE3" s="386"/>
      <c r="WHF3" s="386"/>
      <c r="WHG3" s="386"/>
      <c r="WHH3" s="386"/>
      <c r="WHI3" s="386"/>
      <c r="WHJ3" s="386"/>
      <c r="WHK3" s="386"/>
      <c r="WHL3" s="386"/>
      <c r="WHM3" s="386"/>
      <c r="WHN3" s="386"/>
      <c r="WHO3" s="386"/>
      <c r="WHP3" s="386"/>
      <c r="WHQ3" s="386"/>
      <c r="WHR3" s="386"/>
      <c r="WHS3" s="386"/>
      <c r="WHT3" s="386"/>
      <c r="WHU3" s="386"/>
      <c r="WHV3" s="386"/>
      <c r="WHW3" s="386"/>
      <c r="WHX3" s="386"/>
      <c r="WHY3" s="386"/>
      <c r="WHZ3" s="386"/>
      <c r="WIA3" s="386"/>
      <c r="WIB3" s="386"/>
      <c r="WIC3" s="386"/>
      <c r="WID3" s="386"/>
      <c r="WIE3" s="386"/>
      <c r="WIF3" s="386"/>
      <c r="WIG3" s="386"/>
      <c r="WIH3" s="386"/>
      <c r="WII3" s="386"/>
      <c r="WIJ3" s="386"/>
      <c r="WIK3" s="386"/>
      <c r="WIL3" s="386"/>
      <c r="WIM3" s="386"/>
      <c r="WIN3" s="386"/>
      <c r="WIO3" s="386"/>
      <c r="WIP3" s="386"/>
      <c r="WIQ3" s="386"/>
      <c r="WIR3" s="386"/>
      <c r="WIS3" s="386"/>
      <c r="WIT3" s="386"/>
      <c r="WIU3" s="386"/>
      <c r="WIV3" s="386"/>
      <c r="WIW3" s="386"/>
      <c r="WIX3" s="386"/>
      <c r="WIY3" s="386"/>
      <c r="WIZ3" s="386"/>
      <c r="WJA3" s="386"/>
      <c r="WJB3" s="386"/>
      <c r="WJC3" s="386"/>
      <c r="WJD3" s="386"/>
      <c r="WJE3" s="386"/>
      <c r="WJF3" s="386"/>
      <c r="WJG3" s="386"/>
      <c r="WJH3" s="386"/>
      <c r="WJI3" s="386"/>
      <c r="WJJ3" s="386"/>
      <c r="WJK3" s="386"/>
      <c r="WJL3" s="386"/>
      <c r="WJM3" s="386"/>
      <c r="WJN3" s="386"/>
      <c r="WJO3" s="386"/>
      <c r="WJP3" s="386"/>
      <c r="WJQ3" s="386"/>
      <c r="WJR3" s="386"/>
      <c r="WJS3" s="386"/>
      <c r="WJT3" s="386"/>
      <c r="WJU3" s="386"/>
      <c r="WJV3" s="386"/>
      <c r="WJW3" s="386"/>
      <c r="WJX3" s="386"/>
      <c r="WJY3" s="386"/>
      <c r="WJZ3" s="386"/>
      <c r="WKA3" s="386"/>
      <c r="WKB3" s="386"/>
      <c r="WKC3" s="386"/>
      <c r="WKD3" s="386"/>
      <c r="WKE3" s="386"/>
      <c r="WKF3" s="386"/>
      <c r="WKG3" s="386"/>
      <c r="WKH3" s="386"/>
      <c r="WKI3" s="386"/>
      <c r="WKJ3" s="386"/>
      <c r="WKK3" s="386"/>
      <c r="WKL3" s="386"/>
      <c r="WKM3" s="386"/>
      <c r="WKN3" s="386"/>
      <c r="WKO3" s="386"/>
      <c r="WKP3" s="386"/>
      <c r="WKQ3" s="386"/>
      <c r="WKR3" s="386"/>
      <c r="WKS3" s="386"/>
      <c r="WKT3" s="386"/>
      <c r="WKU3" s="386"/>
      <c r="WKV3" s="386"/>
      <c r="WKW3" s="386"/>
      <c r="WKX3" s="386"/>
      <c r="WKY3" s="386"/>
      <c r="WKZ3" s="386"/>
      <c r="WLA3" s="386"/>
      <c r="WLB3" s="386"/>
      <c r="WLC3" s="386"/>
      <c r="WLD3" s="386"/>
      <c r="WLE3" s="386"/>
      <c r="WLF3" s="386"/>
      <c r="WLG3" s="386"/>
      <c r="WLH3" s="386"/>
      <c r="WLI3" s="386"/>
      <c r="WLJ3" s="386"/>
      <c r="WLK3" s="386"/>
      <c r="WLL3" s="386"/>
      <c r="WLM3" s="386"/>
      <c r="WLN3" s="386"/>
      <c r="WLO3" s="386"/>
      <c r="WLP3" s="386"/>
      <c r="WLQ3" s="386"/>
      <c r="WLR3" s="386"/>
      <c r="WLS3" s="386"/>
      <c r="WLT3" s="386"/>
      <c r="WLU3" s="386"/>
      <c r="WLV3" s="386"/>
      <c r="WLW3" s="386"/>
      <c r="WLX3" s="386"/>
      <c r="WLY3" s="386"/>
      <c r="WLZ3" s="386"/>
      <c r="WMA3" s="386"/>
      <c r="WMB3" s="386"/>
      <c r="WMC3" s="386"/>
      <c r="WMD3" s="386"/>
      <c r="WME3" s="386"/>
      <c r="WMF3" s="386"/>
      <c r="WMG3" s="386"/>
      <c r="WMH3" s="386"/>
      <c r="WMI3" s="386"/>
      <c r="WMJ3" s="386"/>
      <c r="WMK3" s="386"/>
      <c r="WML3" s="386"/>
      <c r="WMM3" s="386"/>
      <c r="WMN3" s="386"/>
      <c r="WMO3" s="386"/>
      <c r="WMP3" s="386"/>
      <c r="WMQ3" s="386"/>
      <c r="WMR3" s="386"/>
      <c r="WMS3" s="386"/>
      <c r="WMT3" s="386"/>
      <c r="WMU3" s="386"/>
      <c r="WMV3" s="386"/>
      <c r="WMW3" s="386"/>
      <c r="WMX3" s="386"/>
      <c r="WMY3" s="386"/>
      <c r="WMZ3" s="386"/>
      <c r="WNA3" s="386"/>
      <c r="WNB3" s="386"/>
      <c r="WNC3" s="386"/>
      <c r="WND3" s="386"/>
      <c r="WNE3" s="386"/>
      <c r="WNF3" s="386"/>
      <c r="WNG3" s="386"/>
      <c r="WNH3" s="386"/>
      <c r="WNI3" s="386"/>
      <c r="WNJ3" s="386"/>
      <c r="WNK3" s="386"/>
      <c r="WNL3" s="386"/>
      <c r="WNM3" s="386"/>
      <c r="WNN3" s="386"/>
      <c r="WNO3" s="386"/>
      <c r="WNP3" s="386"/>
      <c r="WNQ3" s="386"/>
      <c r="WNR3" s="386"/>
      <c r="WNS3" s="386"/>
      <c r="WNT3" s="386"/>
      <c r="WNU3" s="386"/>
      <c r="WNV3" s="386"/>
      <c r="WNW3" s="386"/>
      <c r="WNX3" s="386"/>
      <c r="WNY3" s="386"/>
      <c r="WNZ3" s="386"/>
      <c r="WOA3" s="386"/>
      <c r="WOB3" s="386"/>
      <c r="WOC3" s="386"/>
      <c r="WOD3" s="386"/>
      <c r="WOE3" s="386"/>
      <c r="WOF3" s="386"/>
      <c r="WOG3" s="386"/>
      <c r="WOH3" s="386"/>
      <c r="WOI3" s="386"/>
      <c r="WOJ3" s="386"/>
      <c r="WOK3" s="386"/>
      <c r="WOL3" s="386"/>
      <c r="WOM3" s="386"/>
      <c r="WON3" s="386"/>
      <c r="WOO3" s="386"/>
      <c r="WOP3" s="386"/>
      <c r="WOQ3" s="386"/>
      <c r="WOR3" s="386"/>
      <c r="WOS3" s="386"/>
      <c r="WOT3" s="386"/>
      <c r="WOU3" s="386"/>
      <c r="WOV3" s="386"/>
      <c r="WOW3" s="386"/>
      <c r="WOX3" s="386"/>
      <c r="WOY3" s="386"/>
      <c r="WOZ3" s="386"/>
      <c r="WPA3" s="386"/>
      <c r="WPB3" s="386"/>
      <c r="WPC3" s="386"/>
      <c r="WPD3" s="386"/>
      <c r="WPE3" s="386"/>
      <c r="WPF3" s="386"/>
      <c r="WPG3" s="386"/>
      <c r="WPH3" s="386"/>
      <c r="WPI3" s="386"/>
      <c r="WPJ3" s="386"/>
      <c r="WPK3" s="386"/>
      <c r="WPL3" s="386"/>
      <c r="WPM3" s="386"/>
      <c r="WPN3" s="386"/>
      <c r="WPO3" s="386"/>
      <c r="WPP3" s="386"/>
      <c r="WPQ3" s="386"/>
      <c r="WPR3" s="386"/>
      <c r="WPS3" s="386"/>
      <c r="WPT3" s="386"/>
      <c r="WPU3" s="386"/>
      <c r="WPV3" s="386"/>
      <c r="WPW3" s="386"/>
      <c r="WPX3" s="386"/>
      <c r="WPY3" s="386"/>
      <c r="WPZ3" s="386"/>
      <c r="WQA3" s="386"/>
      <c r="WQB3" s="386"/>
      <c r="WQC3" s="386"/>
      <c r="WQD3" s="386"/>
      <c r="WQE3" s="386"/>
      <c r="WQF3" s="386"/>
      <c r="WQG3" s="386"/>
      <c r="WQH3" s="386"/>
      <c r="WQI3" s="386"/>
      <c r="WQJ3" s="386"/>
      <c r="WQK3" s="386"/>
      <c r="WQL3" s="386"/>
      <c r="WQM3" s="386"/>
      <c r="WQN3" s="386"/>
      <c r="WQO3" s="386"/>
      <c r="WQP3" s="386"/>
      <c r="WQQ3" s="386"/>
      <c r="WQR3" s="386"/>
      <c r="WQS3" s="386"/>
      <c r="WQT3" s="386"/>
      <c r="WQU3" s="386"/>
      <c r="WQV3" s="386"/>
      <c r="WQW3" s="386"/>
      <c r="WQX3" s="386"/>
      <c r="WQY3" s="386"/>
      <c r="WQZ3" s="386"/>
      <c r="WRA3" s="386"/>
      <c r="WRB3" s="386"/>
      <c r="WRC3" s="386"/>
      <c r="WRD3" s="386"/>
      <c r="WRE3" s="386"/>
      <c r="WRF3" s="386"/>
      <c r="WRG3" s="386"/>
      <c r="WRH3" s="386"/>
      <c r="WRI3" s="386"/>
      <c r="WRJ3" s="386"/>
      <c r="WRK3" s="386"/>
      <c r="WRL3" s="386"/>
      <c r="WRM3" s="386"/>
      <c r="WRN3" s="386"/>
      <c r="WRO3" s="386"/>
      <c r="WRP3" s="386"/>
      <c r="WRQ3" s="386"/>
      <c r="WRR3" s="386"/>
      <c r="WRS3" s="386"/>
      <c r="WRT3" s="386"/>
      <c r="WRU3" s="386"/>
      <c r="WRV3" s="386"/>
      <c r="WRW3" s="386"/>
      <c r="WRX3" s="386"/>
      <c r="WRY3" s="386"/>
      <c r="WRZ3" s="386"/>
      <c r="WSA3" s="386"/>
      <c r="WSB3" s="386"/>
      <c r="WSC3" s="386"/>
      <c r="WSD3" s="386"/>
      <c r="WSE3" s="386"/>
      <c r="WSF3" s="386"/>
      <c r="WSG3" s="386"/>
      <c r="WSH3" s="386"/>
      <c r="WSI3" s="386"/>
      <c r="WSJ3" s="386"/>
      <c r="WSK3" s="386"/>
      <c r="WSL3" s="386"/>
      <c r="WSM3" s="386"/>
      <c r="WSN3" s="386"/>
      <c r="WSO3" s="386"/>
      <c r="WSP3" s="386"/>
      <c r="WSQ3" s="386"/>
      <c r="WSR3" s="386"/>
      <c r="WSS3" s="386"/>
      <c r="WST3" s="386"/>
      <c r="WSU3" s="386"/>
      <c r="WSV3" s="386"/>
      <c r="WSW3" s="386"/>
      <c r="WSX3" s="386"/>
      <c r="WSY3" s="386"/>
      <c r="WSZ3" s="386"/>
      <c r="WTA3" s="386"/>
      <c r="WTB3" s="386"/>
      <c r="WTC3" s="386"/>
      <c r="WTD3" s="386"/>
      <c r="WTE3" s="386"/>
      <c r="WTF3" s="386"/>
      <c r="WTG3" s="386"/>
      <c r="WTH3" s="386"/>
      <c r="WTI3" s="386"/>
      <c r="WTJ3" s="386"/>
      <c r="WTK3" s="386"/>
      <c r="WTL3" s="386"/>
      <c r="WTM3" s="386"/>
      <c r="WTN3" s="386"/>
      <c r="WTO3" s="386"/>
      <c r="WTP3" s="386"/>
      <c r="WTQ3" s="386"/>
      <c r="WTR3" s="386"/>
      <c r="WTS3" s="386"/>
      <c r="WTT3" s="386"/>
      <c r="WTU3" s="386"/>
      <c r="WTV3" s="386"/>
      <c r="WTW3" s="386"/>
      <c r="WTX3" s="386"/>
      <c r="WTY3" s="386"/>
      <c r="WTZ3" s="386"/>
      <c r="WUA3" s="386"/>
      <c r="WUB3" s="386"/>
      <c r="WUC3" s="386"/>
      <c r="WUD3" s="386"/>
      <c r="WUE3" s="386"/>
      <c r="WUF3" s="386"/>
      <c r="WUG3" s="386"/>
      <c r="WUH3" s="386"/>
      <c r="WUI3" s="386"/>
      <c r="WUJ3" s="386"/>
      <c r="WUK3" s="386"/>
      <c r="WUL3" s="386"/>
      <c r="WUM3" s="386"/>
      <c r="WUN3" s="386"/>
      <c r="WUO3" s="386"/>
      <c r="WUP3" s="386"/>
      <c r="WUQ3" s="386"/>
      <c r="WUR3" s="386"/>
      <c r="WUS3" s="386"/>
      <c r="WUT3" s="386"/>
      <c r="WUU3" s="386"/>
      <c r="WUV3" s="386"/>
      <c r="WUW3" s="386"/>
      <c r="WUX3" s="386"/>
      <c r="WUY3" s="386"/>
      <c r="WUZ3" s="386"/>
      <c r="WVA3" s="386"/>
      <c r="WVB3" s="386"/>
      <c r="WVC3" s="386"/>
      <c r="WVD3" s="386"/>
      <c r="WVE3" s="386"/>
      <c r="WVF3" s="386"/>
      <c r="WVG3" s="386"/>
      <c r="WVH3" s="386"/>
      <c r="WVI3" s="386"/>
      <c r="WVJ3" s="386"/>
      <c r="WVK3" s="386"/>
      <c r="WVL3" s="386"/>
      <c r="WVM3" s="386"/>
      <c r="WVN3" s="386"/>
      <c r="WVO3" s="386"/>
      <c r="WVP3" s="386"/>
      <c r="WVQ3" s="386"/>
      <c r="WVR3" s="386"/>
      <c r="WVS3" s="386"/>
      <c r="WVT3" s="386"/>
      <c r="WVU3" s="386"/>
      <c r="WVV3" s="386"/>
      <c r="WVW3" s="386"/>
      <c r="WVX3" s="386"/>
      <c r="WVY3" s="386"/>
      <c r="WVZ3" s="386"/>
      <c r="WWA3" s="386"/>
      <c r="WWB3" s="386"/>
      <c r="WWC3" s="386"/>
      <c r="WWD3" s="386"/>
      <c r="WWE3" s="386"/>
      <c r="WWF3" s="386"/>
      <c r="WWG3" s="386"/>
      <c r="WWH3" s="386"/>
      <c r="WWI3" s="386"/>
      <c r="WWJ3" s="386"/>
      <c r="WWK3" s="386"/>
      <c r="WWL3" s="386"/>
      <c r="WWM3" s="386"/>
      <c r="WWN3" s="386"/>
      <c r="WWO3" s="386"/>
      <c r="WWP3" s="386"/>
      <c r="WWQ3" s="386"/>
      <c r="WWR3" s="386"/>
      <c r="WWS3" s="386"/>
      <c r="WWT3" s="386"/>
      <c r="WWU3" s="386"/>
      <c r="WWV3" s="386"/>
      <c r="WWW3" s="386"/>
      <c r="WWX3" s="386"/>
      <c r="WWY3" s="386"/>
      <c r="WWZ3" s="386"/>
      <c r="WXA3" s="386"/>
      <c r="WXB3" s="386"/>
      <c r="WXC3" s="386"/>
      <c r="WXD3" s="386"/>
      <c r="WXE3" s="386"/>
      <c r="WXF3" s="386"/>
      <c r="WXG3" s="386"/>
      <c r="WXH3" s="386"/>
      <c r="WXI3" s="386"/>
      <c r="WXJ3" s="386"/>
      <c r="WXK3" s="386"/>
      <c r="WXL3" s="386"/>
      <c r="WXM3" s="386"/>
      <c r="WXN3" s="386"/>
      <c r="WXO3" s="386"/>
      <c r="WXP3" s="386"/>
      <c r="WXQ3" s="386"/>
      <c r="WXR3" s="386"/>
      <c r="WXS3" s="386"/>
      <c r="WXT3" s="386"/>
      <c r="WXU3" s="386"/>
      <c r="WXV3" s="386"/>
      <c r="WXW3" s="386"/>
      <c r="WXX3" s="386"/>
      <c r="WXY3" s="386"/>
      <c r="WXZ3" s="386"/>
      <c r="WYA3" s="386"/>
      <c r="WYB3" s="386"/>
      <c r="WYC3" s="386"/>
      <c r="WYD3" s="386"/>
      <c r="WYE3" s="386"/>
      <c r="WYF3" s="386"/>
      <c r="WYG3" s="386"/>
      <c r="WYH3" s="386"/>
      <c r="WYI3" s="386"/>
      <c r="WYJ3" s="386"/>
      <c r="WYK3" s="386"/>
      <c r="WYL3" s="386"/>
      <c r="WYM3" s="386"/>
      <c r="WYN3" s="386"/>
      <c r="WYO3" s="386"/>
      <c r="WYP3" s="386"/>
      <c r="WYQ3" s="386"/>
      <c r="WYR3" s="386"/>
      <c r="WYS3" s="386"/>
      <c r="WYT3" s="386"/>
      <c r="WYU3" s="386"/>
      <c r="WYV3" s="386"/>
      <c r="WYW3" s="386"/>
      <c r="WYX3" s="386"/>
      <c r="WYY3" s="386"/>
      <c r="WYZ3" s="386"/>
      <c r="WZA3" s="386"/>
      <c r="WZB3" s="386"/>
      <c r="WZC3" s="386"/>
      <c r="WZD3" s="386"/>
      <c r="WZE3" s="386"/>
      <c r="WZF3" s="386"/>
      <c r="WZG3" s="386"/>
      <c r="WZH3" s="386"/>
      <c r="WZI3" s="386"/>
      <c r="WZJ3" s="386"/>
      <c r="WZK3" s="386"/>
      <c r="WZL3" s="386"/>
      <c r="WZM3" s="386"/>
      <c r="WZN3" s="386"/>
      <c r="WZO3" s="386"/>
      <c r="WZP3" s="386"/>
      <c r="WZQ3" s="386"/>
      <c r="WZR3" s="386"/>
      <c r="WZS3" s="386"/>
      <c r="WZT3" s="386"/>
      <c r="WZU3" s="386"/>
      <c r="WZV3" s="386"/>
      <c r="WZW3" s="386"/>
      <c r="WZX3" s="386"/>
      <c r="WZY3" s="386"/>
      <c r="WZZ3" s="386"/>
      <c r="XAA3" s="386"/>
      <c r="XAB3" s="386"/>
      <c r="XAC3" s="386"/>
      <c r="XAD3" s="386"/>
      <c r="XAE3" s="386"/>
      <c r="XAF3" s="386"/>
      <c r="XAG3" s="386"/>
      <c r="XAH3" s="386"/>
      <c r="XAI3" s="386"/>
      <c r="XAJ3" s="386"/>
      <c r="XAK3" s="386"/>
      <c r="XAL3" s="386"/>
      <c r="XAM3" s="386"/>
      <c r="XAN3" s="386"/>
      <c r="XAO3" s="386"/>
      <c r="XAP3" s="386"/>
      <c r="XAQ3" s="386"/>
      <c r="XAR3" s="386"/>
      <c r="XAS3" s="386"/>
      <c r="XAT3" s="386"/>
      <c r="XAU3" s="386"/>
      <c r="XAV3" s="386"/>
      <c r="XAW3" s="386"/>
      <c r="XAX3" s="386"/>
      <c r="XAY3" s="386"/>
      <c r="XAZ3" s="386"/>
      <c r="XBA3" s="386"/>
      <c r="XBB3" s="386"/>
      <c r="XBC3" s="386"/>
      <c r="XBD3" s="386"/>
      <c r="XBE3" s="386"/>
      <c r="XBF3" s="386"/>
      <c r="XBG3" s="386"/>
      <c r="XBH3" s="386"/>
      <c r="XBI3" s="386"/>
      <c r="XBJ3" s="386"/>
      <c r="XBK3" s="386"/>
      <c r="XBL3" s="386"/>
      <c r="XBM3" s="386"/>
      <c r="XBN3" s="386"/>
      <c r="XBO3" s="386"/>
      <c r="XBP3" s="386"/>
      <c r="XBQ3" s="386"/>
      <c r="XBR3" s="386"/>
      <c r="XBS3" s="386"/>
      <c r="XBT3" s="386"/>
      <c r="XBU3" s="386"/>
      <c r="XBV3" s="386"/>
      <c r="XBW3" s="386"/>
      <c r="XBX3" s="386"/>
      <c r="XBY3" s="386"/>
      <c r="XBZ3" s="386"/>
      <c r="XCA3" s="386"/>
      <c r="XCB3" s="386"/>
      <c r="XCC3" s="386"/>
      <c r="XCD3" s="386"/>
      <c r="XCE3" s="386"/>
      <c r="XCF3" s="386"/>
      <c r="XCG3" s="386"/>
      <c r="XCH3" s="386"/>
      <c r="XCI3" s="386"/>
      <c r="XCJ3" s="386"/>
      <c r="XCK3" s="386"/>
      <c r="XCL3" s="386"/>
      <c r="XCM3" s="386"/>
      <c r="XCN3" s="386"/>
      <c r="XCO3" s="386"/>
      <c r="XCP3" s="386"/>
      <c r="XCQ3" s="386"/>
      <c r="XCR3" s="386"/>
      <c r="XCS3" s="386"/>
      <c r="XCT3" s="386"/>
      <c r="XCU3" s="386"/>
      <c r="XCV3" s="386"/>
      <c r="XCW3" s="386"/>
      <c r="XCX3" s="386"/>
      <c r="XCY3" s="386"/>
      <c r="XCZ3" s="386"/>
      <c r="XDA3" s="386"/>
      <c r="XDB3" s="386"/>
      <c r="XDC3" s="386"/>
      <c r="XDD3" s="386"/>
      <c r="XDE3" s="386"/>
      <c r="XDF3" s="386"/>
      <c r="XDG3" s="386"/>
      <c r="XDH3" s="386"/>
      <c r="XDI3" s="386"/>
      <c r="XDJ3" s="386"/>
      <c r="XDK3" s="386"/>
      <c r="XDL3" s="386"/>
      <c r="XDM3" s="386"/>
      <c r="XDN3" s="386"/>
      <c r="XDO3" s="386"/>
      <c r="XDP3" s="386"/>
      <c r="XDQ3" s="386"/>
      <c r="XDR3" s="386"/>
      <c r="XDS3" s="386"/>
      <c r="XDT3" s="386"/>
      <c r="XDU3" s="386"/>
      <c r="XDV3" s="386"/>
      <c r="XDW3" s="386"/>
      <c r="XDX3" s="386"/>
      <c r="XDY3" s="386"/>
      <c r="XDZ3" s="386"/>
      <c r="XEA3" s="386"/>
      <c r="XEB3" s="386"/>
      <c r="XEC3" s="386"/>
      <c r="XED3" s="386"/>
      <c r="XEE3" s="386"/>
      <c r="XEF3" s="386"/>
      <c r="XEG3" s="386"/>
      <c r="XEH3" s="386"/>
      <c r="XEI3" s="386"/>
      <c r="XEJ3" s="386"/>
      <c r="XEK3" s="386"/>
      <c r="XEL3" s="386"/>
      <c r="XEM3" s="386"/>
      <c r="XEN3" s="386"/>
      <c r="XEO3" s="386"/>
      <c r="XEP3" s="386"/>
      <c r="XEQ3" s="386"/>
      <c r="XER3" s="386"/>
      <c r="XES3" s="386"/>
      <c r="XET3" s="386"/>
      <c r="XEU3" s="386"/>
      <c r="XEV3" s="386"/>
      <c r="XEW3" s="386"/>
      <c r="XEX3" s="386"/>
      <c r="XEY3" s="386"/>
      <c r="XEZ3" s="386"/>
      <c r="XFA3" s="386"/>
      <c r="XFB3" s="386"/>
      <c r="XFC3" s="386"/>
      <c r="XFD3" s="386"/>
    </row>
    <row r="4" spans="1:16384" s="97" customFormat="1">
      <c r="A4" s="14"/>
      <c r="B4" s="96"/>
      <c r="C4" s="386"/>
      <c r="D4" s="386"/>
      <c r="E4" s="386"/>
      <c r="F4" s="386"/>
      <c r="G4" s="386"/>
      <c r="H4" s="386"/>
      <c r="I4" s="386"/>
      <c r="J4" s="96"/>
      <c r="K4" s="96"/>
      <c r="L4" s="96"/>
      <c r="M4" s="96"/>
      <c r="N4" s="96"/>
      <c r="O4" s="96"/>
      <c r="P4" s="96"/>
      <c r="Q4" s="96"/>
      <c r="R4" s="96"/>
      <c r="S4" s="96"/>
      <c r="T4" s="96"/>
      <c r="U4" s="96"/>
      <c r="V4" s="96"/>
      <c r="W4" s="96"/>
      <c r="X4" s="96"/>
      <c r="Y4" s="96"/>
      <c r="Z4" s="96"/>
    </row>
    <row r="5" spans="1:16384" s="34" customFormat="1" ht="15">
      <c r="A5" s="1"/>
      <c r="C5" s="67" t="s">
        <v>885</v>
      </c>
    </row>
    <row r="6" spans="1:16384" s="34" customFormat="1" ht="15">
      <c r="A6" s="1"/>
      <c r="C6" s="67"/>
    </row>
    <row r="7" spans="1:16384" s="97" customFormat="1">
      <c r="A7" s="14"/>
      <c r="B7" s="96"/>
      <c r="C7" s="16" t="s">
        <v>321</v>
      </c>
      <c r="D7" s="14"/>
      <c r="E7" s="14"/>
      <c r="F7" s="14"/>
      <c r="G7" s="14"/>
      <c r="H7" s="14"/>
      <c r="I7" s="14"/>
      <c r="J7" s="14"/>
      <c r="K7" s="14"/>
      <c r="L7" s="14"/>
      <c r="M7" s="14"/>
      <c r="N7" s="14"/>
      <c r="O7" s="14"/>
      <c r="P7" s="14"/>
      <c r="Q7" s="14"/>
      <c r="R7" s="14"/>
      <c r="S7" s="14"/>
      <c r="T7" s="14"/>
      <c r="U7" s="14"/>
      <c r="V7" s="14"/>
      <c r="W7" s="14"/>
      <c r="X7" s="14"/>
      <c r="Y7" s="14"/>
      <c r="Z7" s="14"/>
    </row>
    <row r="8" spans="1:16384" s="97" customFormat="1" ht="9.4499999999999993" customHeight="1">
      <c r="A8" s="14"/>
      <c r="B8" s="96"/>
      <c r="C8" s="96"/>
      <c r="D8" s="96"/>
      <c r="E8" s="96"/>
      <c r="F8" s="96"/>
      <c r="G8" s="96"/>
      <c r="H8" s="127"/>
      <c r="I8" s="127"/>
      <c r="J8" s="127"/>
      <c r="K8" s="127"/>
      <c r="L8" s="127"/>
      <c r="M8" s="127"/>
      <c r="N8" s="127"/>
      <c r="O8" s="127"/>
      <c r="P8" s="127"/>
      <c r="Q8" s="127"/>
      <c r="R8" s="127"/>
      <c r="S8" s="127"/>
      <c r="T8" s="127"/>
      <c r="U8" s="127"/>
      <c r="V8" s="127"/>
      <c r="W8" s="127"/>
      <c r="X8" s="127"/>
      <c r="Y8" s="127"/>
      <c r="Z8" s="127"/>
    </row>
    <row r="9" spans="1:16384" s="97" customFormat="1">
      <c r="A9" s="14"/>
      <c r="B9" s="96"/>
      <c r="C9" s="423" t="s">
        <v>322</v>
      </c>
      <c r="D9" s="423"/>
      <c r="E9" s="423"/>
      <c r="F9" s="423"/>
      <c r="G9" s="423"/>
      <c r="H9" s="423"/>
      <c r="I9" s="127"/>
      <c r="J9" s="127"/>
      <c r="K9" s="127"/>
      <c r="L9" s="127"/>
      <c r="M9" s="127"/>
      <c r="N9" s="127"/>
      <c r="O9" s="127"/>
      <c r="P9" s="127"/>
      <c r="Q9" s="127"/>
      <c r="R9" s="127"/>
      <c r="S9" s="127"/>
      <c r="T9" s="127"/>
      <c r="U9" s="127"/>
      <c r="V9" s="127"/>
      <c r="W9" s="127"/>
      <c r="X9" s="127"/>
      <c r="Y9" s="127"/>
      <c r="Z9" s="127"/>
    </row>
    <row r="10" spans="1:16384" s="97" customFormat="1" ht="9.4499999999999993" customHeight="1">
      <c r="A10" s="14"/>
      <c r="B10" s="96"/>
      <c r="C10" s="96"/>
      <c r="D10" s="96"/>
      <c r="E10" s="96"/>
      <c r="F10" s="96"/>
      <c r="G10" s="96"/>
      <c r="H10" s="127"/>
      <c r="I10" s="127"/>
      <c r="J10" s="127"/>
      <c r="K10" s="127"/>
      <c r="L10" s="127"/>
      <c r="M10" s="127"/>
      <c r="N10" s="127"/>
      <c r="O10" s="127"/>
      <c r="P10" s="127"/>
      <c r="Q10" s="127"/>
      <c r="R10" s="127"/>
      <c r="S10" s="127"/>
      <c r="T10" s="127"/>
      <c r="U10" s="127"/>
      <c r="V10" s="127"/>
      <c r="W10" s="127"/>
      <c r="X10" s="127"/>
      <c r="Y10" s="127"/>
      <c r="Z10" s="127"/>
    </row>
    <row r="11" spans="1:16384" s="97" customFormat="1" ht="16.05" customHeight="1">
      <c r="A11" s="14"/>
      <c r="B11" s="96"/>
      <c r="C11" s="436" t="s">
        <v>313</v>
      </c>
      <c r="D11" s="436" t="s">
        <v>323</v>
      </c>
      <c r="E11" s="436" t="s">
        <v>294</v>
      </c>
      <c r="F11" s="437" t="s">
        <v>324</v>
      </c>
      <c r="G11" s="437"/>
      <c r="H11" s="437"/>
      <c r="I11" s="128"/>
      <c r="J11" s="128"/>
      <c r="K11" s="128"/>
      <c r="L11" s="128"/>
      <c r="M11" s="128"/>
      <c r="N11" s="128"/>
      <c r="O11" s="128"/>
      <c r="P11" s="128"/>
      <c r="Q11" s="128"/>
      <c r="R11" s="128"/>
      <c r="S11" s="128"/>
      <c r="T11" s="128"/>
      <c r="U11" s="128"/>
      <c r="V11" s="128"/>
      <c r="W11" s="128"/>
      <c r="X11" s="128"/>
      <c r="Y11" s="128"/>
      <c r="Z11" s="128"/>
    </row>
    <row r="12" spans="1:16384" s="97" customFormat="1" ht="30">
      <c r="A12" s="14"/>
      <c r="B12" s="96"/>
      <c r="C12" s="436"/>
      <c r="D12" s="436"/>
      <c r="E12" s="436"/>
      <c r="F12" s="309" t="s">
        <v>325</v>
      </c>
      <c r="G12" s="309" t="s">
        <v>72</v>
      </c>
      <c r="H12" s="309" t="s">
        <v>310</v>
      </c>
      <c r="I12" s="128"/>
      <c r="J12" s="128"/>
      <c r="K12" s="128"/>
      <c r="L12" s="128"/>
      <c r="M12" s="128"/>
      <c r="N12" s="128"/>
      <c r="O12" s="128"/>
      <c r="P12" s="128"/>
      <c r="Q12" s="128"/>
      <c r="R12" s="128"/>
      <c r="S12" s="128"/>
      <c r="T12" s="128"/>
      <c r="U12" s="128"/>
      <c r="V12" s="128"/>
      <c r="W12" s="128"/>
      <c r="X12" s="128"/>
      <c r="Y12" s="128"/>
      <c r="Z12" s="128"/>
    </row>
    <row r="13" spans="1:16384" s="97" customFormat="1">
      <c r="A13" s="14"/>
      <c r="B13" s="96"/>
      <c r="C13" s="392" t="s">
        <v>326</v>
      </c>
      <c r="D13" s="118" t="s">
        <v>327</v>
      </c>
      <c r="E13" s="144">
        <v>0.4</v>
      </c>
      <c r="F13" s="145">
        <v>2999</v>
      </c>
      <c r="G13" s="145">
        <v>0</v>
      </c>
      <c r="H13" s="311">
        <v>0</v>
      </c>
      <c r="I13" s="128"/>
      <c r="J13" s="128"/>
      <c r="K13" s="128"/>
      <c r="L13" s="128"/>
      <c r="M13" s="128"/>
      <c r="N13" s="128"/>
      <c r="O13" s="128"/>
      <c r="P13" s="128"/>
      <c r="Q13" s="128"/>
      <c r="R13" s="128"/>
      <c r="S13" s="128"/>
      <c r="T13" s="128"/>
      <c r="U13" s="128"/>
      <c r="V13" s="128"/>
      <c r="W13" s="128"/>
      <c r="X13" s="128"/>
      <c r="Y13" s="128"/>
      <c r="Z13" s="128"/>
    </row>
    <row r="14" spans="1:16384" s="97" customFormat="1">
      <c r="A14" s="14"/>
      <c r="B14" s="96"/>
      <c r="C14" s="392"/>
      <c r="D14" s="118" t="s">
        <v>328</v>
      </c>
      <c r="E14" s="144">
        <v>0.75</v>
      </c>
      <c r="F14" s="145">
        <v>36938</v>
      </c>
      <c r="G14" s="145">
        <v>353</v>
      </c>
      <c r="H14" s="311">
        <v>0.19</v>
      </c>
      <c r="I14" s="146"/>
      <c r="J14" s="146"/>
      <c r="K14" s="146"/>
      <c r="L14" s="146"/>
      <c r="M14" s="146"/>
      <c r="N14" s="146"/>
      <c r="O14" s="146"/>
      <c r="P14" s="146"/>
      <c r="Q14" s="146"/>
      <c r="R14" s="146"/>
      <c r="S14" s="146"/>
      <c r="T14" s="146"/>
      <c r="U14" s="146"/>
      <c r="V14" s="146"/>
      <c r="W14" s="146"/>
      <c r="X14" s="146"/>
      <c r="Y14" s="146"/>
      <c r="Z14" s="146"/>
    </row>
    <row r="15" spans="1:16384" s="97" customFormat="1">
      <c r="A15" s="14"/>
      <c r="B15" s="96"/>
      <c r="C15" s="392"/>
      <c r="D15" s="310" t="s">
        <v>329</v>
      </c>
      <c r="E15" s="147">
        <v>0.9</v>
      </c>
      <c r="F15" s="145">
        <v>129361</v>
      </c>
      <c r="G15" s="145">
        <v>3304</v>
      </c>
      <c r="H15" s="311">
        <v>0.81</v>
      </c>
      <c r="I15" s="128"/>
      <c r="J15" s="128"/>
      <c r="K15" s="128"/>
      <c r="L15" s="128"/>
      <c r="M15" s="128"/>
      <c r="N15" s="128"/>
      <c r="O15" s="128"/>
      <c r="P15" s="128"/>
      <c r="Q15" s="128"/>
      <c r="R15" s="128"/>
      <c r="S15" s="128"/>
      <c r="T15" s="128"/>
      <c r="U15" s="128"/>
      <c r="V15" s="128"/>
      <c r="W15" s="128"/>
      <c r="X15" s="128"/>
      <c r="Y15" s="128"/>
      <c r="Z15" s="128"/>
    </row>
    <row r="16" spans="1:16384" s="97" customFormat="1">
      <c r="A16" s="14"/>
      <c r="B16" s="96"/>
      <c r="C16" s="392" t="s">
        <v>316</v>
      </c>
      <c r="D16" s="118" t="s">
        <v>327</v>
      </c>
      <c r="E16" s="144">
        <v>0.4</v>
      </c>
      <c r="F16" s="145">
        <v>29451</v>
      </c>
      <c r="G16" s="145">
        <v>539</v>
      </c>
      <c r="H16" s="311">
        <v>0.13</v>
      </c>
      <c r="I16" s="128"/>
      <c r="J16" s="128"/>
      <c r="K16" s="128"/>
      <c r="L16" s="128"/>
      <c r="M16" s="128"/>
      <c r="N16" s="128"/>
      <c r="O16" s="128"/>
      <c r="P16" s="128"/>
      <c r="Q16" s="128"/>
      <c r="R16" s="128"/>
      <c r="S16" s="128"/>
      <c r="T16" s="128"/>
      <c r="U16" s="128"/>
      <c r="V16" s="128"/>
      <c r="W16" s="128"/>
      <c r="X16" s="128"/>
      <c r="Y16" s="128"/>
      <c r="Z16" s="128"/>
    </row>
    <row r="17" spans="1:26">
      <c r="A17" s="14"/>
      <c r="B17" s="96"/>
      <c r="C17" s="392"/>
      <c r="D17" s="118" t="s">
        <v>328</v>
      </c>
      <c r="E17" s="144">
        <v>0.75</v>
      </c>
      <c r="F17" s="145">
        <v>183998</v>
      </c>
      <c r="G17" s="145">
        <v>4246</v>
      </c>
      <c r="H17" s="311">
        <v>0.67</v>
      </c>
      <c r="I17" s="128"/>
      <c r="J17" s="128"/>
      <c r="K17" s="128"/>
      <c r="L17" s="128"/>
      <c r="M17" s="128"/>
      <c r="N17" s="128"/>
      <c r="O17" s="128"/>
      <c r="P17" s="128"/>
      <c r="Q17" s="128"/>
      <c r="R17" s="128"/>
      <c r="S17" s="128"/>
      <c r="T17" s="128"/>
      <c r="U17" s="128"/>
      <c r="V17" s="128"/>
      <c r="W17" s="128"/>
      <c r="X17" s="128"/>
      <c r="Y17" s="128"/>
      <c r="Z17" s="128"/>
    </row>
    <row r="18" spans="1:26" ht="16.05" customHeight="1">
      <c r="A18" s="14"/>
      <c r="B18" s="96"/>
      <c r="C18" s="392"/>
      <c r="D18" s="310" t="s">
        <v>329</v>
      </c>
      <c r="E18" s="147">
        <v>0.9</v>
      </c>
      <c r="F18" s="145">
        <v>71950</v>
      </c>
      <c r="G18" s="145">
        <v>795</v>
      </c>
      <c r="H18" s="311">
        <v>0.2</v>
      </c>
      <c r="I18" s="128"/>
      <c r="J18" s="128"/>
      <c r="K18" s="128"/>
      <c r="L18" s="128"/>
      <c r="M18" s="128"/>
      <c r="N18" s="128"/>
      <c r="O18" s="128"/>
      <c r="P18" s="128"/>
      <c r="Q18" s="128"/>
      <c r="R18" s="128"/>
      <c r="S18" s="128"/>
      <c r="T18" s="128"/>
      <c r="U18" s="128"/>
      <c r="V18" s="128"/>
      <c r="W18" s="128"/>
      <c r="X18" s="128"/>
      <c r="Y18" s="128"/>
      <c r="Z18" s="128"/>
    </row>
    <row r="19" spans="1:26" ht="16.05" customHeight="1">
      <c r="A19" s="14"/>
      <c r="B19" s="96"/>
      <c r="C19" s="424" t="s">
        <v>92</v>
      </c>
      <c r="D19" s="424"/>
      <c r="E19" s="107"/>
      <c r="F19" s="148">
        <v>92266</v>
      </c>
      <c r="G19" s="148">
        <v>18661</v>
      </c>
      <c r="H19" s="148" t="s">
        <v>496</v>
      </c>
      <c r="I19" s="128"/>
      <c r="J19" s="128"/>
      <c r="K19" s="128"/>
      <c r="L19" s="128"/>
      <c r="M19" s="128"/>
      <c r="N19" s="128"/>
      <c r="O19" s="128"/>
      <c r="P19" s="128"/>
      <c r="Q19" s="128"/>
      <c r="R19" s="128"/>
      <c r="S19" s="128"/>
      <c r="T19" s="128"/>
      <c r="U19" s="128"/>
      <c r="V19" s="128"/>
      <c r="W19" s="128"/>
      <c r="X19" s="128"/>
      <c r="Y19" s="128"/>
      <c r="Z19" s="128"/>
    </row>
    <row r="20" spans="1:26">
      <c r="A20" s="14"/>
      <c r="B20" s="96"/>
      <c r="C20" s="424" t="s">
        <v>90</v>
      </c>
      <c r="D20" s="424"/>
      <c r="E20" s="107"/>
      <c r="F20" s="149">
        <v>546963</v>
      </c>
      <c r="G20" s="149">
        <v>27898</v>
      </c>
      <c r="H20" s="149"/>
      <c r="I20" s="128"/>
      <c r="J20" s="128"/>
      <c r="K20" s="128"/>
      <c r="L20" s="128"/>
      <c r="M20" s="128"/>
      <c r="N20" s="128"/>
      <c r="O20" s="128"/>
      <c r="P20" s="128"/>
      <c r="Q20" s="128"/>
      <c r="R20" s="128"/>
      <c r="S20" s="128"/>
      <c r="T20" s="128"/>
      <c r="U20" s="128"/>
      <c r="V20" s="128"/>
      <c r="W20" s="128"/>
      <c r="X20" s="128"/>
      <c r="Y20" s="128"/>
      <c r="Z20" s="128"/>
    </row>
    <row r="21" spans="1:26">
      <c r="A21" s="14"/>
      <c r="B21" s="96"/>
      <c r="C21" s="150" t="s">
        <v>330</v>
      </c>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c r="A22" s="14"/>
      <c r="B22" s="96"/>
      <c r="C22" s="128"/>
      <c r="D22" s="128"/>
      <c r="E22" s="128"/>
      <c r="F22" s="128"/>
      <c r="G22" s="15"/>
      <c r="H22" s="128"/>
      <c r="I22" s="128"/>
      <c r="J22" s="128"/>
      <c r="K22" s="128"/>
      <c r="L22" s="128"/>
      <c r="M22" s="128"/>
      <c r="N22" s="128"/>
      <c r="O22" s="128"/>
      <c r="P22" s="128"/>
      <c r="Q22" s="128"/>
      <c r="R22" s="128"/>
      <c r="S22" s="128"/>
      <c r="T22" s="128"/>
      <c r="U22" s="128"/>
      <c r="V22" s="128"/>
      <c r="W22" s="128"/>
      <c r="X22" s="128"/>
      <c r="Y22" s="128"/>
      <c r="Z22" s="128"/>
    </row>
    <row r="23" spans="1:26">
      <c r="A23" s="14"/>
      <c r="B23" s="96"/>
      <c r="C23" s="425" t="s">
        <v>313</v>
      </c>
      <c r="D23" s="426" t="s">
        <v>331</v>
      </c>
      <c r="E23" s="426"/>
      <c r="F23" s="426"/>
      <c r="G23" s="128"/>
      <c r="H23" s="128"/>
      <c r="I23" s="128"/>
      <c r="J23" s="128"/>
      <c r="K23" s="128"/>
      <c r="L23" s="128"/>
      <c r="M23" s="128"/>
      <c r="N23" s="128"/>
      <c r="O23" s="128"/>
      <c r="P23" s="128"/>
      <c r="Q23" s="128"/>
      <c r="R23" s="128"/>
      <c r="S23" s="128"/>
      <c r="T23" s="128"/>
      <c r="U23" s="128"/>
      <c r="V23" s="128"/>
      <c r="W23" s="128"/>
      <c r="X23" s="128"/>
      <c r="Y23" s="128"/>
      <c r="Z23" s="128"/>
    </row>
    <row r="24" spans="1:26">
      <c r="A24" s="14"/>
      <c r="B24" s="96"/>
      <c r="C24" s="425"/>
      <c r="D24" s="324" t="s">
        <v>325</v>
      </c>
      <c r="E24" s="324" t="s">
        <v>72</v>
      </c>
      <c r="F24" s="324" t="s">
        <v>310</v>
      </c>
      <c r="G24" s="128"/>
      <c r="H24" s="128"/>
      <c r="I24" s="128"/>
      <c r="J24" s="128"/>
      <c r="K24" s="128"/>
      <c r="L24" s="128"/>
      <c r="M24" s="128"/>
      <c r="N24" s="128"/>
      <c r="O24" s="128"/>
      <c r="P24" s="128"/>
      <c r="Q24" s="128"/>
      <c r="R24" s="128"/>
      <c r="S24" s="128"/>
      <c r="T24" s="128"/>
      <c r="U24" s="128"/>
      <c r="V24" s="128"/>
      <c r="W24" s="128"/>
      <c r="X24" s="128"/>
      <c r="Y24" s="128"/>
      <c r="Z24" s="128"/>
    </row>
    <row r="25" spans="1:26">
      <c r="A25" s="14"/>
      <c r="B25" s="96"/>
      <c r="C25" s="151" t="s">
        <v>326</v>
      </c>
      <c r="D25" s="346">
        <v>0.54</v>
      </c>
      <c r="E25" s="152">
        <v>0.43</v>
      </c>
      <c r="F25" s="347">
        <v>0.48</v>
      </c>
      <c r="G25" s="128"/>
      <c r="H25" s="128"/>
      <c r="I25" s="128"/>
      <c r="J25" s="128"/>
      <c r="K25" s="128"/>
      <c r="L25" s="128"/>
      <c r="M25" s="128"/>
      <c r="N25" s="128"/>
      <c r="O25" s="128"/>
      <c r="P25" s="128"/>
      <c r="Q25" s="128"/>
      <c r="R25" s="128"/>
      <c r="S25" s="128"/>
      <c r="T25" s="128"/>
      <c r="U25" s="128"/>
      <c r="V25" s="128"/>
      <c r="W25" s="128"/>
      <c r="X25" s="128"/>
      <c r="Y25" s="128"/>
      <c r="Z25" s="128"/>
    </row>
    <row r="26" spans="1:26">
      <c r="A26" s="14"/>
      <c r="B26" s="96"/>
      <c r="C26" s="151" t="s">
        <v>316</v>
      </c>
      <c r="D26" s="346">
        <v>0.46</v>
      </c>
      <c r="E26" s="152">
        <v>0.56999999999999995</v>
      </c>
      <c r="F26" s="347">
        <v>0.52</v>
      </c>
      <c r="G26" s="128"/>
      <c r="H26" s="128"/>
      <c r="I26" s="128"/>
      <c r="J26" s="128"/>
      <c r="K26" s="128"/>
      <c r="L26" s="128"/>
      <c r="M26" s="128"/>
      <c r="N26" s="128"/>
      <c r="O26" s="128"/>
      <c r="P26" s="128"/>
      <c r="Q26" s="128"/>
      <c r="R26" s="128"/>
      <c r="S26" s="128"/>
      <c r="T26" s="128"/>
      <c r="U26" s="128"/>
      <c r="V26" s="128"/>
      <c r="W26" s="128"/>
      <c r="X26" s="128"/>
      <c r="Y26" s="128"/>
      <c r="Z26" s="128"/>
    </row>
    <row r="27" spans="1:26">
      <c r="A27" s="14"/>
      <c r="B27" s="96"/>
      <c r="C27" s="96"/>
      <c r="D27" s="93"/>
      <c r="E27" s="93"/>
      <c r="F27" s="128"/>
      <c r="G27" s="128"/>
      <c r="H27" s="128"/>
      <c r="I27" s="128"/>
      <c r="J27" s="128"/>
      <c r="K27" s="128"/>
      <c r="L27" s="128"/>
      <c r="M27" s="128"/>
      <c r="N27" s="128"/>
      <c r="O27" s="128"/>
      <c r="P27" s="128"/>
      <c r="Q27" s="128"/>
      <c r="R27" s="128"/>
      <c r="S27" s="128"/>
      <c r="T27" s="128"/>
      <c r="U27" s="128"/>
      <c r="V27" s="128"/>
      <c r="W27" s="128"/>
      <c r="X27" s="128"/>
      <c r="Y27" s="128"/>
      <c r="Z27" s="128"/>
    </row>
    <row r="28" spans="1:26">
      <c r="A28" s="14"/>
      <c r="B28" s="96"/>
      <c r="C28" s="96"/>
      <c r="D28" s="93"/>
      <c r="E28" s="93"/>
      <c r="F28" s="128"/>
      <c r="G28" s="128"/>
      <c r="H28" s="128"/>
      <c r="I28" s="128"/>
      <c r="J28" s="128"/>
      <c r="K28" s="128"/>
      <c r="L28" s="128"/>
      <c r="M28" s="128"/>
      <c r="N28" s="128"/>
      <c r="O28" s="128"/>
      <c r="P28" s="128"/>
      <c r="Q28" s="128"/>
      <c r="R28" s="128"/>
      <c r="S28" s="128"/>
      <c r="T28" s="128"/>
      <c r="U28" s="128"/>
      <c r="V28" s="128"/>
      <c r="W28" s="128"/>
      <c r="X28" s="128"/>
      <c r="Y28" s="128"/>
      <c r="Z28" s="128"/>
    </row>
    <row r="29" spans="1:26">
      <c r="A29" s="14"/>
      <c r="B29" s="96"/>
      <c r="C29" s="16" t="s">
        <v>332</v>
      </c>
      <c r="D29" s="14"/>
      <c r="E29" s="14"/>
      <c r="F29" s="14"/>
      <c r="G29" s="14"/>
      <c r="H29" s="14"/>
      <c r="I29" s="14"/>
      <c r="J29" s="14"/>
      <c r="K29" s="14"/>
      <c r="L29" s="14"/>
      <c r="M29" s="14"/>
      <c r="N29" s="14"/>
      <c r="O29" s="14"/>
      <c r="P29" s="14"/>
      <c r="Q29" s="14"/>
      <c r="R29" s="14"/>
      <c r="S29" s="14"/>
      <c r="T29" s="14"/>
      <c r="U29" s="14"/>
      <c r="V29" s="14"/>
      <c r="W29" s="14"/>
      <c r="X29" s="14"/>
      <c r="Y29" s="14"/>
      <c r="Z29" s="14"/>
    </row>
    <row r="30" spans="1:26" ht="9.4499999999999993" customHeight="1">
      <c r="A30" s="14"/>
      <c r="B30" s="96"/>
      <c r="C30" s="96"/>
      <c r="D30" s="96"/>
      <c r="E30" s="96"/>
      <c r="F30" s="96"/>
      <c r="G30" s="96"/>
      <c r="H30" s="127"/>
      <c r="I30" s="127"/>
      <c r="J30" s="127"/>
      <c r="K30" s="127"/>
      <c r="L30" s="127"/>
      <c r="M30" s="127"/>
      <c r="N30" s="127"/>
      <c r="O30" s="127"/>
      <c r="P30" s="127"/>
      <c r="Q30" s="127"/>
      <c r="R30" s="127"/>
      <c r="S30" s="127"/>
      <c r="T30" s="127"/>
      <c r="U30" s="127"/>
      <c r="V30" s="127"/>
      <c r="W30" s="127"/>
      <c r="X30" s="127"/>
      <c r="Y30" s="127"/>
      <c r="Z30" s="127"/>
    </row>
    <row r="31" spans="1:26">
      <c r="A31" s="14"/>
      <c r="B31" s="96"/>
      <c r="C31" s="423" t="s">
        <v>333</v>
      </c>
      <c r="D31" s="423"/>
      <c r="E31" s="423"/>
      <c r="F31" s="423"/>
      <c r="G31" s="423"/>
      <c r="H31" s="423"/>
      <c r="I31" s="127"/>
      <c r="J31" s="127"/>
      <c r="K31" s="127"/>
      <c r="L31" s="127"/>
      <c r="M31" s="127"/>
      <c r="N31" s="127"/>
      <c r="O31" s="127"/>
      <c r="P31" s="127"/>
      <c r="Q31" s="127"/>
      <c r="R31" s="127"/>
      <c r="S31" s="127"/>
      <c r="T31" s="127"/>
      <c r="U31" s="127"/>
      <c r="V31" s="127"/>
      <c r="W31" s="127"/>
      <c r="X31" s="127"/>
      <c r="Y31" s="127"/>
      <c r="Z31" s="127"/>
    </row>
    <row r="32" spans="1:26" ht="9.4499999999999993" customHeight="1">
      <c r="A32" s="14"/>
      <c r="B32" s="96"/>
      <c r="C32" s="96"/>
      <c r="D32" s="96"/>
      <c r="E32" s="96"/>
      <c r="F32" s="96"/>
      <c r="G32" s="96"/>
      <c r="H32" s="127"/>
      <c r="I32" s="127"/>
      <c r="J32" s="127"/>
      <c r="K32" s="127"/>
      <c r="L32" s="127"/>
      <c r="M32" s="127"/>
      <c r="N32" s="127"/>
      <c r="O32" s="127"/>
      <c r="P32" s="127"/>
      <c r="Q32" s="127"/>
      <c r="R32" s="127"/>
      <c r="S32" s="127"/>
      <c r="T32" s="127"/>
      <c r="U32" s="127"/>
      <c r="V32" s="127"/>
      <c r="W32" s="127"/>
      <c r="X32" s="127"/>
      <c r="Y32" s="127"/>
      <c r="Z32" s="127"/>
    </row>
    <row r="33" spans="1:26">
      <c r="A33" s="14"/>
      <c r="B33" s="96"/>
      <c r="C33" s="427" t="s">
        <v>86</v>
      </c>
      <c r="D33" s="426" t="s">
        <v>334</v>
      </c>
      <c r="E33" s="426"/>
      <c r="F33" s="426"/>
      <c r="G33" s="96"/>
      <c r="H33" s="96"/>
      <c r="I33" s="96"/>
      <c r="J33" s="96"/>
      <c r="K33" s="128"/>
      <c r="L33" s="128"/>
      <c r="M33" s="128"/>
      <c r="N33" s="128"/>
      <c r="O33" s="128"/>
      <c r="P33" s="128"/>
      <c r="Q33" s="128"/>
      <c r="R33" s="128"/>
      <c r="S33" s="128"/>
      <c r="T33" s="128"/>
      <c r="U33" s="128"/>
      <c r="V33" s="128"/>
      <c r="W33" s="128"/>
      <c r="X33" s="128"/>
      <c r="Y33" s="128"/>
      <c r="Z33" s="128"/>
    </row>
    <row r="34" spans="1:26">
      <c r="A34" s="14"/>
      <c r="B34" s="96"/>
      <c r="C34" s="428"/>
      <c r="D34" s="324" t="s">
        <v>325</v>
      </c>
      <c r="E34" s="324" t="s">
        <v>72</v>
      </c>
      <c r="F34" s="324" t="s">
        <v>310</v>
      </c>
      <c r="G34" s="93"/>
      <c r="H34" s="93"/>
      <c r="I34" s="329"/>
      <c r="J34" s="96"/>
      <c r="K34" s="128"/>
      <c r="L34" s="128"/>
      <c r="M34" s="128"/>
      <c r="N34" s="128"/>
      <c r="O34" s="128"/>
      <c r="P34" s="128"/>
      <c r="Q34" s="128"/>
      <c r="R34" s="128"/>
      <c r="S34" s="128"/>
      <c r="T34" s="128"/>
      <c r="U34" s="128"/>
      <c r="V34" s="128"/>
      <c r="W34" s="128"/>
      <c r="X34" s="128"/>
      <c r="Y34" s="128"/>
      <c r="Z34" s="128"/>
    </row>
    <row r="35" spans="1:26">
      <c r="A35" s="14"/>
      <c r="B35" s="96"/>
      <c r="C35" s="154" t="s">
        <v>335</v>
      </c>
      <c r="D35" s="148">
        <v>6576</v>
      </c>
      <c r="E35" s="148">
        <f>E39-SUM(E36:E38)</f>
        <v>5</v>
      </c>
      <c r="F35" s="148" t="s">
        <v>148</v>
      </c>
      <c r="G35" s="93"/>
      <c r="H35" s="93"/>
      <c r="I35" s="329"/>
      <c r="J35" s="96"/>
      <c r="K35" s="128"/>
      <c r="L35" s="128"/>
      <c r="M35" s="128"/>
      <c r="N35" s="128"/>
      <c r="O35" s="128"/>
      <c r="P35" s="128"/>
      <c r="Q35" s="128"/>
      <c r="R35" s="128"/>
      <c r="S35" s="128"/>
      <c r="T35" s="128"/>
      <c r="U35" s="128"/>
      <c r="V35" s="128"/>
      <c r="W35" s="128"/>
      <c r="X35" s="128"/>
      <c r="Y35" s="128"/>
      <c r="Z35" s="128"/>
    </row>
    <row r="36" spans="1:26">
      <c r="A36" s="14"/>
      <c r="B36" s="96"/>
      <c r="C36" s="154" t="s">
        <v>88</v>
      </c>
      <c r="D36" s="148">
        <v>79607</v>
      </c>
      <c r="E36" s="148">
        <v>14885</v>
      </c>
      <c r="F36" s="148" t="s">
        <v>148</v>
      </c>
      <c r="G36" s="93"/>
      <c r="H36" s="93"/>
      <c r="I36" s="329"/>
      <c r="J36" s="96"/>
      <c r="K36" s="128"/>
      <c r="L36" s="128"/>
      <c r="M36" s="128"/>
      <c r="N36" s="128"/>
      <c r="O36" s="128"/>
      <c r="P36" s="128"/>
      <c r="Q36" s="128"/>
      <c r="R36" s="128"/>
      <c r="S36" s="128"/>
      <c r="T36" s="128"/>
      <c r="U36" s="128"/>
      <c r="V36" s="128"/>
      <c r="W36" s="128"/>
      <c r="X36" s="128"/>
      <c r="Y36" s="128"/>
      <c r="Z36" s="128"/>
    </row>
    <row r="37" spans="1:26">
      <c r="A37" s="14"/>
      <c r="B37" s="96"/>
      <c r="C37" s="154" t="s">
        <v>89</v>
      </c>
      <c r="D37" s="148">
        <v>1217</v>
      </c>
      <c r="E37" s="148">
        <v>0</v>
      </c>
      <c r="F37" s="148" t="s">
        <v>148</v>
      </c>
      <c r="G37" s="93"/>
      <c r="H37" s="93"/>
      <c r="I37" s="329"/>
      <c r="J37" s="96"/>
      <c r="K37" s="128"/>
      <c r="L37" s="128"/>
      <c r="M37" s="128"/>
      <c r="N37" s="128"/>
      <c r="O37" s="128"/>
      <c r="P37" s="128"/>
      <c r="Q37" s="128"/>
      <c r="R37" s="128"/>
      <c r="S37" s="128"/>
      <c r="T37" s="128"/>
      <c r="U37" s="128"/>
      <c r="V37" s="128"/>
      <c r="W37" s="128"/>
      <c r="X37" s="128"/>
      <c r="Y37" s="128"/>
      <c r="Z37" s="128"/>
    </row>
    <row r="38" spans="1:26">
      <c r="A38" s="14"/>
      <c r="B38" s="96"/>
      <c r="C38" s="154" t="s">
        <v>84</v>
      </c>
      <c r="D38" s="148">
        <v>28468</v>
      </c>
      <c r="E38" s="148">
        <v>2467</v>
      </c>
      <c r="F38" s="148" t="s">
        <v>148</v>
      </c>
      <c r="G38" s="93"/>
      <c r="H38" s="93"/>
      <c r="I38" s="329"/>
      <c r="J38" s="96"/>
      <c r="K38" s="128"/>
      <c r="L38" s="128"/>
      <c r="M38" s="128"/>
      <c r="N38" s="128"/>
      <c r="O38" s="128"/>
      <c r="P38" s="128"/>
      <c r="Q38" s="128"/>
      <c r="R38" s="128"/>
      <c r="S38" s="128"/>
      <c r="T38" s="128"/>
      <c r="U38" s="128"/>
      <c r="V38" s="128"/>
      <c r="W38" s="128"/>
      <c r="X38" s="128"/>
      <c r="Y38" s="128"/>
      <c r="Z38" s="128"/>
    </row>
    <row r="39" spans="1:26">
      <c r="A39" s="14"/>
      <c r="B39" s="96"/>
      <c r="C39" s="155" t="s">
        <v>179</v>
      </c>
      <c r="D39" s="102">
        <v>115868</v>
      </c>
      <c r="E39" s="102">
        <v>17357</v>
      </c>
      <c r="F39" s="148" t="s">
        <v>148</v>
      </c>
      <c r="G39" s="93"/>
      <c r="H39" s="93"/>
      <c r="I39" s="329"/>
      <c r="J39" s="96"/>
      <c r="K39" s="128"/>
      <c r="L39" s="128"/>
      <c r="M39" s="128"/>
      <c r="N39" s="128"/>
      <c r="O39" s="128"/>
      <c r="P39" s="128"/>
      <c r="Q39" s="128"/>
      <c r="R39" s="128"/>
      <c r="S39" s="128"/>
      <c r="T39" s="128"/>
      <c r="U39" s="128"/>
      <c r="V39" s="128"/>
      <c r="W39" s="128"/>
      <c r="X39" s="128"/>
      <c r="Y39" s="128"/>
      <c r="Z39" s="128"/>
    </row>
    <row r="40" spans="1:26">
      <c r="A40" s="14"/>
      <c r="B40" s="96"/>
      <c r="C40" s="150" t="s">
        <v>336</v>
      </c>
      <c r="D40" s="93"/>
      <c r="E40" s="93"/>
      <c r="F40" s="93"/>
      <c r="G40" s="93"/>
      <c r="H40" s="93"/>
      <c r="I40" s="329"/>
      <c r="J40" s="96"/>
      <c r="K40" s="128"/>
      <c r="L40" s="128"/>
      <c r="M40" s="128"/>
      <c r="N40" s="128"/>
      <c r="O40" s="128"/>
      <c r="P40" s="128"/>
      <c r="Q40" s="128"/>
      <c r="R40" s="128"/>
      <c r="S40" s="128"/>
      <c r="T40" s="128"/>
      <c r="U40" s="128"/>
      <c r="V40" s="128"/>
      <c r="W40" s="128"/>
      <c r="X40" s="128"/>
      <c r="Y40" s="128"/>
      <c r="Z40" s="128"/>
    </row>
    <row r="41" spans="1:26">
      <c r="A41" s="14"/>
      <c r="B41" s="96"/>
      <c r="C41" s="93"/>
      <c r="D41" s="93"/>
      <c r="E41" s="93"/>
      <c r="F41" s="93"/>
      <c r="G41" s="93"/>
      <c r="H41" s="93"/>
      <c r="I41" s="329"/>
      <c r="J41" s="96"/>
      <c r="K41" s="128"/>
      <c r="L41" s="128"/>
      <c r="M41" s="128"/>
      <c r="N41" s="128"/>
      <c r="O41" s="128"/>
      <c r="P41" s="128"/>
      <c r="Q41" s="128"/>
      <c r="R41" s="128"/>
      <c r="S41" s="128"/>
      <c r="T41" s="128"/>
      <c r="U41" s="128"/>
      <c r="V41" s="128"/>
      <c r="W41" s="128"/>
      <c r="X41" s="128"/>
      <c r="Y41" s="128"/>
      <c r="Z41" s="128"/>
    </row>
    <row r="42" spans="1:26">
      <c r="A42" s="14"/>
      <c r="B42" s="96"/>
      <c r="C42" s="427" t="s">
        <v>86</v>
      </c>
      <c r="D42" s="426" t="s">
        <v>331</v>
      </c>
      <c r="E42" s="426"/>
      <c r="F42" s="426"/>
      <c r="G42" s="93"/>
      <c r="H42" s="93"/>
      <c r="I42" s="329"/>
      <c r="J42" s="96"/>
      <c r="K42" s="128"/>
      <c r="L42" s="128"/>
      <c r="M42" s="128"/>
      <c r="N42" s="128"/>
      <c r="O42" s="128"/>
      <c r="P42" s="128"/>
      <c r="Q42" s="128"/>
      <c r="R42" s="128"/>
      <c r="S42" s="128"/>
      <c r="T42" s="128"/>
      <c r="U42" s="128"/>
      <c r="V42" s="128"/>
      <c r="W42" s="128"/>
      <c r="X42" s="128"/>
      <c r="Y42" s="128"/>
      <c r="Z42" s="128"/>
    </row>
    <row r="43" spans="1:26">
      <c r="A43" s="14"/>
      <c r="B43" s="96"/>
      <c r="C43" s="428"/>
      <c r="D43" s="324" t="s">
        <v>325</v>
      </c>
      <c r="E43" s="324" t="s">
        <v>72</v>
      </c>
      <c r="F43" s="324" t="s">
        <v>310</v>
      </c>
      <c r="G43" s="93"/>
      <c r="H43" s="93"/>
      <c r="I43" s="329"/>
      <c r="J43" s="96"/>
      <c r="K43" s="128"/>
      <c r="L43" s="128"/>
      <c r="M43" s="128"/>
      <c r="N43" s="128"/>
      <c r="O43" s="128"/>
      <c r="P43" s="128"/>
      <c r="Q43" s="128"/>
      <c r="R43" s="128"/>
      <c r="S43" s="128"/>
      <c r="T43" s="128"/>
      <c r="U43" s="128"/>
      <c r="V43" s="128"/>
      <c r="W43" s="128"/>
      <c r="X43" s="128"/>
      <c r="Y43" s="128"/>
      <c r="Z43" s="128"/>
    </row>
    <row r="44" spans="1:26">
      <c r="A44" s="14"/>
      <c r="B44" s="96"/>
      <c r="C44" s="103" t="s">
        <v>337</v>
      </c>
      <c r="D44" s="156">
        <f>D38/SUM(D36:D38)</f>
        <v>0.26047652161182888</v>
      </c>
      <c r="E44" s="156">
        <f>E38/SUM(E36:E38)</f>
        <v>0.14217381281696634</v>
      </c>
      <c r="F44" s="325">
        <v>0.5</v>
      </c>
      <c r="G44" s="93"/>
      <c r="H44" s="93"/>
      <c r="I44" s="329"/>
      <c r="J44" s="96"/>
      <c r="K44" s="128"/>
      <c r="L44" s="128"/>
      <c r="M44" s="128"/>
      <c r="N44" s="128"/>
      <c r="O44" s="128"/>
      <c r="P44" s="128"/>
      <c r="Q44" s="128"/>
      <c r="R44" s="128"/>
      <c r="S44" s="128"/>
      <c r="T44" s="128"/>
      <c r="U44" s="128"/>
      <c r="V44" s="128"/>
      <c r="W44" s="128"/>
      <c r="X44" s="128"/>
      <c r="Y44" s="128"/>
      <c r="Z44" s="128"/>
    </row>
    <row r="45" spans="1:26">
      <c r="A45" s="14"/>
      <c r="B45" s="96"/>
      <c r="C45" s="103" t="s">
        <v>338</v>
      </c>
      <c r="D45" s="156">
        <f>D37/SUM(D36:D38)</f>
        <v>1.1135307250301943E-2</v>
      </c>
      <c r="E45" s="156">
        <f>E37/SUM(E36:E38)</f>
        <v>0</v>
      </c>
      <c r="F45" s="325">
        <v>0</v>
      </c>
      <c r="G45" s="93"/>
      <c r="H45" s="93"/>
      <c r="I45" s="329"/>
      <c r="J45" s="96"/>
      <c r="K45" s="128"/>
      <c r="L45" s="128"/>
      <c r="M45" s="128"/>
      <c r="N45" s="128"/>
      <c r="O45" s="128"/>
      <c r="P45" s="128"/>
      <c r="Q45" s="128"/>
      <c r="R45" s="128"/>
      <c r="S45" s="128"/>
      <c r="T45" s="128"/>
      <c r="U45" s="128"/>
      <c r="V45" s="128"/>
      <c r="W45" s="128"/>
      <c r="X45" s="128"/>
      <c r="Y45" s="128"/>
      <c r="Z45" s="128"/>
    </row>
    <row r="46" spans="1:26">
      <c r="A46" s="14"/>
      <c r="B46" s="96"/>
      <c r="C46" s="103" t="s">
        <v>339</v>
      </c>
      <c r="D46" s="156">
        <f>D36/SUM(D36:D38)</f>
        <v>0.72838817113786924</v>
      </c>
      <c r="E46" s="156">
        <f>E36/SUM(E36:E38)</f>
        <v>0.85782618718303361</v>
      </c>
      <c r="F46" s="325">
        <f>1-F44</f>
        <v>0.5</v>
      </c>
      <c r="G46" s="93"/>
      <c r="H46" s="93"/>
      <c r="I46" s="329"/>
      <c r="J46" s="96"/>
      <c r="K46" s="128"/>
      <c r="L46" s="128"/>
      <c r="M46" s="128"/>
      <c r="N46" s="128"/>
      <c r="O46" s="128"/>
      <c r="P46" s="128"/>
      <c r="Q46" s="128"/>
      <c r="R46" s="128"/>
      <c r="S46" s="128"/>
      <c r="T46" s="128"/>
      <c r="U46" s="128"/>
      <c r="V46" s="128"/>
      <c r="W46" s="128"/>
      <c r="X46" s="128"/>
      <c r="Y46" s="128"/>
      <c r="Z46" s="128"/>
    </row>
    <row r="47" spans="1:26">
      <c r="A47" s="14"/>
      <c r="B47" s="96"/>
      <c r="C47" s="155" t="s">
        <v>179</v>
      </c>
      <c r="D47" s="157">
        <f>SUM(D44:D46)</f>
        <v>1</v>
      </c>
      <c r="E47" s="157">
        <f>SUM(E44:E46)</f>
        <v>1</v>
      </c>
      <c r="F47" s="326">
        <f>SUM(F44:F46)</f>
        <v>1</v>
      </c>
      <c r="G47" s="93"/>
      <c r="H47" s="93"/>
      <c r="I47" s="329"/>
      <c r="J47" s="96"/>
      <c r="K47" s="128"/>
      <c r="L47" s="128"/>
      <c r="M47" s="128"/>
      <c r="N47" s="128"/>
      <c r="O47" s="128"/>
      <c r="P47" s="128"/>
      <c r="Q47" s="128"/>
      <c r="R47" s="128"/>
      <c r="S47" s="128"/>
      <c r="T47" s="128"/>
      <c r="U47" s="128"/>
      <c r="V47" s="128"/>
      <c r="W47" s="128"/>
      <c r="X47" s="128"/>
      <c r="Y47" s="128"/>
      <c r="Z47" s="128"/>
    </row>
    <row r="48" spans="1:26">
      <c r="A48" s="14"/>
      <c r="B48" s="96"/>
      <c r="C48" s="93"/>
      <c r="D48" s="93"/>
      <c r="E48" s="93"/>
      <c r="F48" s="93"/>
      <c r="G48" s="93"/>
      <c r="H48" s="93"/>
      <c r="I48" s="329"/>
      <c r="J48" s="96"/>
      <c r="K48" s="128"/>
      <c r="L48" s="128"/>
      <c r="M48" s="128"/>
      <c r="N48" s="128"/>
      <c r="O48" s="128"/>
      <c r="P48" s="128"/>
      <c r="Q48" s="128"/>
      <c r="R48" s="128"/>
      <c r="S48" s="128"/>
      <c r="T48" s="128"/>
      <c r="U48" s="128"/>
      <c r="V48" s="128"/>
      <c r="W48" s="128"/>
      <c r="X48" s="128"/>
      <c r="Y48" s="128"/>
      <c r="Z48" s="128"/>
    </row>
    <row r="49" spans="1:26">
      <c r="A49" s="14"/>
      <c r="B49" s="96"/>
      <c r="C49" s="158"/>
      <c r="D49" s="159"/>
      <c r="E49" s="159"/>
      <c r="F49" s="93"/>
      <c r="G49" s="93"/>
      <c r="H49" s="93"/>
      <c r="I49" s="329"/>
      <c r="J49" s="329"/>
      <c r="K49" s="96"/>
      <c r="L49" s="96"/>
      <c r="M49" s="96"/>
      <c r="N49" s="96"/>
      <c r="O49" s="96"/>
      <c r="P49" s="96"/>
      <c r="Q49" s="96"/>
      <c r="R49" s="96"/>
      <c r="S49" s="96"/>
      <c r="T49" s="96"/>
      <c r="U49" s="96"/>
      <c r="V49" s="96"/>
      <c r="W49" s="96"/>
      <c r="X49" s="96"/>
      <c r="Y49" s="96"/>
      <c r="Z49" s="96"/>
    </row>
    <row r="50" spans="1:26">
      <c r="A50" s="14"/>
      <c r="B50" s="96"/>
      <c r="C50" s="16" t="s">
        <v>340</v>
      </c>
      <c r="D50" s="14"/>
      <c r="E50" s="14"/>
      <c r="F50" s="14"/>
      <c r="G50" s="14"/>
      <c r="H50" s="14"/>
      <c r="I50" s="14"/>
      <c r="J50" s="14"/>
      <c r="K50" s="14"/>
      <c r="L50" s="14"/>
      <c r="M50" s="14"/>
      <c r="N50" s="14"/>
      <c r="O50" s="14"/>
      <c r="P50" s="14"/>
      <c r="Q50" s="14"/>
      <c r="R50" s="14"/>
      <c r="S50" s="14"/>
      <c r="T50" s="14"/>
      <c r="U50" s="14"/>
      <c r="V50" s="14"/>
      <c r="W50" s="14"/>
      <c r="X50" s="14"/>
      <c r="Y50" s="14"/>
      <c r="Z50" s="14"/>
    </row>
    <row r="51" spans="1:26" ht="9.4499999999999993" customHeight="1">
      <c r="A51" s="14"/>
      <c r="B51" s="96"/>
      <c r="C51" s="96"/>
      <c r="D51" s="96"/>
      <c r="E51" s="96"/>
      <c r="F51" s="96"/>
      <c r="G51" s="96"/>
      <c r="H51" s="127"/>
      <c r="I51" s="127"/>
      <c r="J51" s="127"/>
      <c r="K51" s="127"/>
      <c r="L51" s="127"/>
      <c r="M51" s="127"/>
      <c r="N51" s="127"/>
      <c r="O51" s="127"/>
      <c r="P51" s="127"/>
      <c r="Q51" s="127"/>
      <c r="R51" s="127"/>
      <c r="S51" s="127"/>
      <c r="T51" s="127"/>
      <c r="U51" s="127"/>
      <c r="V51" s="127"/>
      <c r="W51" s="127"/>
      <c r="X51" s="127"/>
      <c r="Y51" s="127"/>
      <c r="Z51" s="127"/>
    </row>
    <row r="52" spans="1:26">
      <c r="A52" s="14"/>
      <c r="B52" s="96"/>
      <c r="C52" s="423" t="s">
        <v>341</v>
      </c>
      <c r="D52" s="423"/>
      <c r="E52" s="423"/>
      <c r="F52" s="423"/>
      <c r="G52" s="423"/>
      <c r="H52" s="423"/>
      <c r="I52" s="127"/>
      <c r="J52" s="127"/>
      <c r="K52" s="127"/>
      <c r="L52" s="127"/>
      <c r="M52" s="127"/>
      <c r="N52" s="127"/>
      <c r="O52" s="127"/>
      <c r="P52" s="127"/>
      <c r="Q52" s="127"/>
      <c r="R52" s="127"/>
      <c r="S52" s="127"/>
      <c r="T52" s="127"/>
      <c r="U52" s="127"/>
      <c r="V52" s="127"/>
      <c r="W52" s="127"/>
      <c r="X52" s="127"/>
      <c r="Y52" s="127"/>
      <c r="Z52" s="127"/>
    </row>
    <row r="53" spans="1:26" ht="9.4499999999999993" customHeight="1">
      <c r="A53" s="14"/>
      <c r="B53" s="96"/>
      <c r="C53" s="96"/>
      <c r="D53" s="96"/>
      <c r="E53" s="96"/>
      <c r="F53" s="96"/>
      <c r="G53" s="96"/>
      <c r="H53" s="127"/>
      <c r="I53" s="127"/>
      <c r="J53" s="127"/>
      <c r="K53" s="127"/>
      <c r="L53" s="127"/>
      <c r="M53" s="127"/>
      <c r="N53" s="127"/>
      <c r="O53" s="127"/>
      <c r="P53" s="127"/>
      <c r="Q53" s="127"/>
      <c r="R53" s="127"/>
      <c r="S53" s="127"/>
      <c r="T53" s="127"/>
      <c r="U53" s="127"/>
      <c r="V53" s="127"/>
      <c r="W53" s="127"/>
      <c r="X53" s="127"/>
      <c r="Y53" s="127"/>
      <c r="Z53" s="127"/>
    </row>
    <row r="54" spans="1:26">
      <c r="A54" s="14"/>
      <c r="B54" s="96"/>
      <c r="C54" s="96"/>
      <c r="D54" s="426" t="s">
        <v>331</v>
      </c>
      <c r="E54" s="426"/>
      <c r="F54" s="426"/>
      <c r="G54" s="93"/>
      <c r="H54" s="93"/>
      <c r="I54" s="329"/>
      <c r="J54" s="329"/>
      <c r="K54" s="96"/>
      <c r="L54" s="96"/>
      <c r="M54" s="96"/>
      <c r="N54" s="96"/>
      <c r="O54" s="96"/>
      <c r="P54" s="96"/>
      <c r="Q54" s="96"/>
      <c r="R54" s="96"/>
      <c r="S54" s="96"/>
      <c r="T54" s="96"/>
      <c r="U54" s="96"/>
      <c r="V54" s="96"/>
      <c r="W54" s="96"/>
      <c r="X54" s="96"/>
      <c r="Y54" s="96"/>
      <c r="Z54" s="96"/>
    </row>
    <row r="55" spans="1:26">
      <c r="A55" s="14"/>
      <c r="B55" s="96"/>
      <c r="C55" s="324" t="s">
        <v>78</v>
      </c>
      <c r="D55" s="324" t="s">
        <v>325</v>
      </c>
      <c r="E55" s="324" t="s">
        <v>72</v>
      </c>
      <c r="F55" s="324" t="s">
        <v>310</v>
      </c>
      <c r="G55" s="106"/>
      <c r="H55" s="106"/>
      <c r="I55" s="106"/>
      <c r="J55" s="329"/>
      <c r="K55" s="96"/>
      <c r="L55" s="96"/>
      <c r="M55" s="96"/>
      <c r="N55" s="96"/>
      <c r="O55" s="96"/>
      <c r="P55" s="96"/>
      <c r="Q55" s="96"/>
      <c r="R55" s="96"/>
      <c r="S55" s="96"/>
      <c r="T55" s="96"/>
      <c r="U55" s="96"/>
      <c r="V55" s="96"/>
      <c r="W55" s="96"/>
      <c r="X55" s="96"/>
      <c r="Y55" s="96"/>
      <c r="Z55" s="96"/>
    </row>
    <row r="56" spans="1:26">
      <c r="A56" s="14"/>
      <c r="B56" s="96"/>
      <c r="C56" s="156" t="s">
        <v>342</v>
      </c>
      <c r="D56" s="156">
        <v>0.81</v>
      </c>
      <c r="E56" s="336">
        <v>0.85</v>
      </c>
      <c r="F56" s="336">
        <v>0.9</v>
      </c>
      <c r="G56" s="106"/>
      <c r="H56" s="106"/>
      <c r="I56" s="106"/>
      <c r="J56" s="329"/>
      <c r="K56" s="96"/>
      <c r="L56" s="96"/>
      <c r="M56" s="96"/>
      <c r="N56" s="96"/>
      <c r="O56" s="96"/>
      <c r="P56" s="96"/>
      <c r="Q56" s="96"/>
      <c r="R56" s="96"/>
      <c r="S56" s="96"/>
      <c r="T56" s="96"/>
      <c r="U56" s="96"/>
      <c r="V56" s="96"/>
      <c r="W56" s="96"/>
      <c r="X56" s="96"/>
      <c r="Y56" s="96"/>
      <c r="Z56" s="96"/>
    </row>
    <row r="57" spans="1:26">
      <c r="A57" s="14"/>
      <c r="B57" s="96"/>
      <c r="C57" s="156" t="s">
        <v>343</v>
      </c>
      <c r="D57" s="156">
        <v>0.19</v>
      </c>
      <c r="E57" s="336">
        <v>0.15</v>
      </c>
      <c r="F57" s="336">
        <v>0.1</v>
      </c>
      <c r="G57" s="106"/>
      <c r="H57" s="106"/>
      <c r="I57" s="106"/>
      <c r="J57" s="329"/>
      <c r="K57" s="96"/>
      <c r="L57" s="96"/>
      <c r="M57" s="96"/>
      <c r="N57" s="96"/>
      <c r="O57" s="96"/>
      <c r="P57" s="96"/>
      <c r="Q57" s="96"/>
      <c r="R57" s="96"/>
      <c r="S57" s="96"/>
      <c r="T57" s="96"/>
      <c r="U57" s="96"/>
      <c r="V57" s="96"/>
      <c r="W57" s="96"/>
      <c r="X57" s="96"/>
      <c r="Y57" s="96"/>
      <c r="Z57" s="96"/>
    </row>
    <row r="58" spans="1:26">
      <c r="A58" s="14"/>
      <c r="B58" s="96"/>
      <c r="C58" s="155" t="s">
        <v>179</v>
      </c>
      <c r="D58" s="157">
        <f>SUM(D56:D57)</f>
        <v>1</v>
      </c>
      <c r="E58" s="111"/>
      <c r="F58" s="111"/>
      <c r="G58" s="106"/>
      <c r="H58" s="106"/>
      <c r="I58" s="106"/>
      <c r="J58" s="329"/>
      <c r="K58" s="96"/>
      <c r="L58" s="96"/>
      <c r="M58" s="96"/>
      <c r="N58" s="96"/>
      <c r="O58" s="96"/>
      <c r="P58" s="96"/>
      <c r="Q58" s="96"/>
      <c r="R58" s="96"/>
      <c r="S58" s="96"/>
      <c r="T58" s="96"/>
      <c r="U58" s="96"/>
      <c r="V58" s="96"/>
      <c r="W58" s="96"/>
      <c r="X58" s="96"/>
      <c r="Y58" s="96"/>
      <c r="Z58" s="96"/>
    </row>
    <row r="59" spans="1:26">
      <c r="A59" s="14"/>
      <c r="B59" s="96"/>
      <c r="C59" s="160" t="s">
        <v>344</v>
      </c>
      <c r="D59" s="106"/>
      <c r="E59" s="96"/>
      <c r="F59" s="96"/>
      <c r="G59" s="96"/>
      <c r="H59" s="96"/>
      <c r="I59" s="96"/>
      <c r="J59" s="96"/>
      <c r="K59" s="96"/>
      <c r="L59" s="96"/>
      <c r="M59" s="96"/>
      <c r="N59" s="96"/>
      <c r="O59" s="96"/>
      <c r="P59" s="96"/>
      <c r="Q59" s="96"/>
      <c r="R59" s="96"/>
      <c r="S59" s="96"/>
      <c r="T59" s="96"/>
      <c r="U59" s="96"/>
      <c r="V59" s="96"/>
      <c r="W59" s="96"/>
      <c r="X59" s="96"/>
      <c r="Y59" s="96"/>
      <c r="Z59" s="96"/>
    </row>
    <row r="60" spans="1:26">
      <c r="A60" s="14"/>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spans="1:26">
      <c r="A61" s="14"/>
      <c r="B61" s="96"/>
      <c r="C61" s="16" t="s">
        <v>345</v>
      </c>
      <c r="D61" s="14"/>
      <c r="E61" s="14"/>
      <c r="F61" s="14"/>
      <c r="G61" s="14"/>
      <c r="H61" s="14"/>
      <c r="I61" s="14"/>
      <c r="J61" s="14"/>
      <c r="K61" s="14"/>
      <c r="L61" s="14"/>
      <c r="M61" s="14"/>
      <c r="N61" s="14"/>
      <c r="O61" s="14"/>
      <c r="P61" s="14"/>
      <c r="Q61" s="14"/>
      <c r="R61" s="14"/>
      <c r="S61" s="14"/>
      <c r="T61" s="14"/>
      <c r="U61" s="14"/>
      <c r="V61" s="14"/>
      <c r="W61" s="14"/>
      <c r="X61" s="14"/>
      <c r="Y61" s="14"/>
      <c r="Z61" s="14"/>
    </row>
    <row r="62" spans="1:26" ht="9.4499999999999993" customHeight="1">
      <c r="A62" s="14"/>
      <c r="B62" s="96"/>
      <c r="C62" s="96"/>
      <c r="D62" s="96"/>
      <c r="E62" s="96"/>
      <c r="F62" s="96"/>
      <c r="G62" s="96"/>
      <c r="H62" s="127"/>
      <c r="I62" s="127"/>
      <c r="J62" s="127"/>
      <c r="K62" s="127"/>
      <c r="L62" s="127"/>
      <c r="M62" s="127"/>
      <c r="N62" s="127"/>
      <c r="O62" s="127"/>
      <c r="P62" s="127"/>
      <c r="Q62" s="127"/>
      <c r="R62" s="127"/>
      <c r="S62" s="127"/>
      <c r="T62" s="127"/>
      <c r="U62" s="127"/>
      <c r="V62" s="127"/>
      <c r="W62" s="127"/>
      <c r="X62" s="127"/>
      <c r="Y62" s="127"/>
      <c r="Z62" s="127"/>
    </row>
    <row r="63" spans="1:26" ht="34.049999999999997" customHeight="1">
      <c r="A63" s="14"/>
      <c r="B63" s="96"/>
      <c r="C63" s="386" t="s">
        <v>500</v>
      </c>
      <c r="D63" s="386"/>
      <c r="E63" s="386"/>
      <c r="F63" s="386"/>
      <c r="G63" s="386"/>
      <c r="H63" s="386"/>
      <c r="I63" s="127"/>
      <c r="J63" s="127"/>
      <c r="K63" s="127"/>
      <c r="L63" s="127"/>
      <c r="M63" s="127"/>
      <c r="N63" s="127"/>
      <c r="O63" s="127"/>
      <c r="P63" s="127"/>
      <c r="Q63" s="127"/>
      <c r="R63" s="127"/>
      <c r="S63" s="127"/>
      <c r="T63" s="127"/>
      <c r="U63" s="127"/>
      <c r="V63" s="127"/>
      <c r="W63" s="127"/>
      <c r="X63" s="127"/>
      <c r="Y63" s="127"/>
      <c r="Z63" s="127"/>
    </row>
    <row r="64" spans="1:26" ht="9.4499999999999993" customHeight="1">
      <c r="A64" s="14"/>
      <c r="B64" s="96"/>
      <c r="C64" s="96"/>
      <c r="D64" s="96"/>
      <c r="E64" s="96"/>
      <c r="F64" s="96"/>
      <c r="G64" s="96"/>
      <c r="H64" s="127"/>
      <c r="I64" s="127"/>
      <c r="J64" s="127"/>
      <c r="K64" s="127"/>
      <c r="L64" s="127"/>
      <c r="M64" s="127"/>
      <c r="N64" s="127"/>
      <c r="O64" s="127"/>
      <c r="P64" s="127"/>
      <c r="Q64" s="127"/>
      <c r="R64" s="127"/>
      <c r="S64" s="127"/>
      <c r="T64" s="127"/>
      <c r="U64" s="127"/>
      <c r="V64" s="127"/>
      <c r="W64" s="127"/>
      <c r="X64" s="127"/>
      <c r="Y64" s="127"/>
      <c r="Z64" s="127"/>
    </row>
    <row r="65" spans="1:26">
      <c r="A65" s="14"/>
      <c r="B65" s="153"/>
      <c r="C65" s="324" t="s">
        <v>497</v>
      </c>
      <c r="D65" s="324" t="s">
        <v>346</v>
      </c>
      <c r="E65" s="96"/>
      <c r="F65" s="329"/>
      <c r="G65" s="329"/>
      <c r="H65" s="329"/>
      <c r="I65" s="329"/>
      <c r="J65" s="329"/>
      <c r="K65" s="329"/>
      <c r="L65" s="329"/>
      <c r="M65" s="329"/>
      <c r="N65" s="329"/>
      <c r="O65" s="329"/>
      <c r="P65" s="329"/>
      <c r="Q65" s="153"/>
      <c r="R65" s="153"/>
      <c r="S65" s="153"/>
      <c r="T65" s="153"/>
      <c r="U65" s="153"/>
      <c r="V65" s="153"/>
      <c r="W65" s="153"/>
      <c r="X65" s="153"/>
      <c r="Y65" s="153"/>
      <c r="Z65" s="153"/>
    </row>
    <row r="66" spans="1:26">
      <c r="A66" s="14"/>
      <c r="B66" s="153"/>
      <c r="C66" s="327" t="s">
        <v>498</v>
      </c>
      <c r="D66" s="336">
        <v>0.04</v>
      </c>
      <c r="E66" s="96"/>
      <c r="F66" s="329"/>
      <c r="G66" s="329"/>
      <c r="H66" s="329"/>
      <c r="I66" s="329"/>
      <c r="J66" s="329"/>
      <c r="K66" s="329"/>
      <c r="L66" s="329"/>
      <c r="M66" s="329"/>
      <c r="N66" s="329"/>
      <c r="O66" s="329"/>
      <c r="P66" s="329"/>
      <c r="Q66" s="153"/>
      <c r="R66" s="153"/>
      <c r="S66" s="153"/>
      <c r="T66" s="153"/>
      <c r="U66" s="153"/>
      <c r="V66" s="153"/>
      <c r="W66" s="153"/>
      <c r="X66" s="153"/>
      <c r="Y66" s="153"/>
      <c r="Z66" s="153"/>
    </row>
    <row r="67" spans="1:26">
      <c r="A67" s="14"/>
      <c r="B67" s="153"/>
      <c r="C67" s="327" t="s">
        <v>499</v>
      </c>
      <c r="D67" s="337">
        <v>5.0000000000000001E-3</v>
      </c>
      <c r="E67" s="96"/>
      <c r="F67" s="329"/>
      <c r="G67" s="329"/>
      <c r="H67" s="329"/>
      <c r="I67" s="329"/>
      <c r="J67" s="329"/>
      <c r="K67" s="329"/>
      <c r="L67" s="329"/>
      <c r="M67" s="329"/>
      <c r="N67" s="329"/>
      <c r="O67" s="329"/>
      <c r="P67" s="329"/>
      <c r="Q67" s="153"/>
      <c r="R67" s="153"/>
      <c r="S67" s="153"/>
      <c r="T67" s="153"/>
      <c r="U67" s="153"/>
      <c r="V67" s="153"/>
      <c r="W67" s="153"/>
      <c r="X67" s="153"/>
      <c r="Y67" s="153"/>
      <c r="Z67" s="153"/>
    </row>
    <row r="68" spans="1:26">
      <c r="A68" s="14"/>
      <c r="B68" s="153"/>
      <c r="C68" s="338"/>
      <c r="D68" s="338"/>
      <c r="E68" s="338"/>
      <c r="F68" s="329"/>
      <c r="G68" s="329"/>
      <c r="H68" s="329"/>
      <c r="I68" s="329"/>
      <c r="J68" s="329"/>
      <c r="K68" s="329"/>
      <c r="L68" s="329"/>
      <c r="M68" s="329"/>
      <c r="N68" s="329"/>
      <c r="O68" s="329"/>
      <c r="P68" s="329"/>
      <c r="Q68" s="153"/>
      <c r="R68" s="153"/>
      <c r="S68" s="153"/>
      <c r="T68" s="153"/>
      <c r="U68" s="153"/>
      <c r="V68" s="153"/>
      <c r="W68" s="153"/>
      <c r="X68" s="153"/>
      <c r="Y68" s="153"/>
      <c r="Z68" s="153"/>
    </row>
    <row r="69" spans="1:26">
      <c r="A69" s="14"/>
      <c r="B69" s="96"/>
      <c r="C69" s="16" t="s">
        <v>497</v>
      </c>
      <c r="D69" s="14"/>
      <c r="E69" s="14"/>
      <c r="F69" s="14"/>
      <c r="G69" s="14"/>
      <c r="H69" s="14"/>
      <c r="I69" s="14"/>
      <c r="J69" s="14"/>
      <c r="K69" s="14"/>
      <c r="L69" s="14"/>
      <c r="M69" s="14"/>
      <c r="N69" s="14"/>
      <c r="O69" s="14"/>
      <c r="P69" s="14"/>
      <c r="Q69" s="14"/>
      <c r="R69" s="14"/>
      <c r="S69" s="14"/>
      <c r="T69" s="14"/>
      <c r="U69" s="14"/>
      <c r="V69" s="14"/>
      <c r="W69" s="14"/>
      <c r="X69" s="14"/>
      <c r="Y69" s="14"/>
      <c r="Z69" s="14"/>
    </row>
    <row r="70" spans="1:26" ht="9.4499999999999993" customHeight="1">
      <c r="A70" s="14"/>
      <c r="B70" s="96"/>
      <c r="C70" s="96"/>
      <c r="D70" s="96"/>
      <c r="E70" s="96"/>
      <c r="F70" s="96"/>
      <c r="G70" s="96"/>
      <c r="H70" s="127"/>
      <c r="I70" s="127"/>
      <c r="J70" s="127"/>
      <c r="K70" s="127"/>
      <c r="L70" s="127"/>
      <c r="M70" s="127"/>
      <c r="N70" s="127"/>
      <c r="O70" s="127"/>
      <c r="P70" s="127"/>
      <c r="Q70" s="127"/>
      <c r="R70" s="127"/>
      <c r="S70" s="127"/>
      <c r="T70" s="127"/>
      <c r="U70" s="127"/>
      <c r="V70" s="127"/>
      <c r="W70" s="127"/>
      <c r="X70" s="127"/>
      <c r="Y70" s="127"/>
      <c r="Z70" s="127"/>
    </row>
    <row r="71" spans="1:26" ht="34.049999999999997" customHeight="1">
      <c r="A71" s="14"/>
      <c r="B71" s="96"/>
      <c r="C71" s="386" t="s">
        <v>886</v>
      </c>
      <c r="D71" s="386"/>
      <c r="E71" s="386"/>
      <c r="F71" s="386"/>
      <c r="G71" s="386"/>
      <c r="H71" s="386"/>
      <c r="I71" s="127"/>
      <c r="J71" s="127"/>
      <c r="K71" s="127"/>
      <c r="L71" s="127"/>
      <c r="M71" s="127"/>
      <c r="N71" s="127"/>
      <c r="O71" s="127"/>
      <c r="P71" s="127"/>
      <c r="Q71" s="127"/>
      <c r="R71" s="127"/>
      <c r="S71" s="127"/>
      <c r="T71" s="127"/>
      <c r="U71" s="127"/>
      <c r="V71" s="127"/>
      <c r="W71" s="127"/>
      <c r="X71" s="127"/>
      <c r="Y71" s="127"/>
      <c r="Z71" s="127"/>
    </row>
    <row r="72" spans="1:26" ht="9.4499999999999993" customHeight="1">
      <c r="A72" s="14"/>
      <c r="B72" s="96"/>
      <c r="C72" s="96"/>
      <c r="D72" s="96"/>
      <c r="E72" s="96"/>
      <c r="F72" s="96"/>
      <c r="G72" s="96"/>
      <c r="H72" s="127"/>
      <c r="I72" s="127"/>
      <c r="J72" s="127"/>
      <c r="K72" s="127"/>
      <c r="L72" s="127"/>
      <c r="M72" s="127"/>
      <c r="N72" s="127"/>
      <c r="O72" s="127"/>
      <c r="P72" s="127"/>
      <c r="Q72" s="127"/>
      <c r="R72" s="127"/>
      <c r="S72" s="127"/>
      <c r="T72" s="127"/>
      <c r="U72" s="127"/>
      <c r="V72" s="127"/>
      <c r="W72" s="127"/>
      <c r="X72" s="127"/>
      <c r="Y72" s="127"/>
      <c r="Z72" s="127"/>
    </row>
    <row r="73" spans="1:26">
      <c r="A73" s="14"/>
      <c r="B73" s="153"/>
      <c r="C73" s="324" t="s">
        <v>78</v>
      </c>
      <c r="D73" s="426" t="s">
        <v>346</v>
      </c>
      <c r="E73" s="426"/>
      <c r="F73" s="426"/>
      <c r="G73" s="329"/>
      <c r="H73" s="329"/>
      <c r="I73" s="329"/>
      <c r="J73" s="329"/>
      <c r="K73" s="329"/>
      <c r="L73" s="329"/>
      <c r="M73" s="329"/>
      <c r="N73" s="329"/>
      <c r="O73" s="329"/>
      <c r="P73" s="329"/>
      <c r="Q73" s="153"/>
      <c r="R73" s="153"/>
      <c r="S73" s="153"/>
      <c r="T73" s="153"/>
      <c r="U73" s="153"/>
      <c r="V73" s="153"/>
      <c r="W73" s="153"/>
      <c r="X73" s="153"/>
      <c r="Y73" s="153"/>
      <c r="Z73" s="153"/>
    </row>
    <row r="74" spans="1:26">
      <c r="A74" s="14"/>
      <c r="B74" s="153"/>
      <c r="C74" s="324"/>
      <c r="D74" s="324" t="s">
        <v>325</v>
      </c>
      <c r="E74" s="324" t="s">
        <v>72</v>
      </c>
      <c r="F74" s="324" t="s">
        <v>310</v>
      </c>
      <c r="G74" s="329"/>
      <c r="H74" s="329"/>
      <c r="I74" s="329"/>
      <c r="J74" s="329"/>
      <c r="K74" s="329"/>
      <c r="L74" s="329"/>
      <c r="M74" s="329"/>
      <c r="N74" s="329"/>
      <c r="O74" s="329"/>
      <c r="P74" s="329"/>
      <c r="Q74" s="153"/>
      <c r="R74" s="153"/>
      <c r="S74" s="153"/>
      <c r="T74" s="153"/>
      <c r="U74" s="153"/>
      <c r="V74" s="153"/>
      <c r="W74" s="153"/>
      <c r="X74" s="153"/>
      <c r="Y74" s="153"/>
      <c r="Z74" s="153"/>
    </row>
    <row r="75" spans="1:26">
      <c r="A75" s="14"/>
      <c r="B75" s="153"/>
      <c r="C75" s="242" t="s">
        <v>498</v>
      </c>
      <c r="D75" s="156">
        <v>0.57999999999999996</v>
      </c>
      <c r="E75" s="156">
        <v>0.26754606064950892</v>
      </c>
      <c r="F75" s="336">
        <f>E75</f>
        <v>0.26754606064950892</v>
      </c>
      <c r="G75" s="329"/>
      <c r="H75" s="329"/>
      <c r="I75" s="329"/>
      <c r="J75" s="329"/>
      <c r="K75" s="329"/>
      <c r="L75" s="329"/>
      <c r="M75" s="329"/>
      <c r="N75" s="329"/>
      <c r="O75" s="329"/>
      <c r="P75" s="329"/>
      <c r="Q75" s="153"/>
      <c r="R75" s="153"/>
      <c r="S75" s="153"/>
      <c r="T75" s="153"/>
      <c r="U75" s="153"/>
      <c r="V75" s="153"/>
      <c r="W75" s="153"/>
      <c r="X75" s="153"/>
      <c r="Y75" s="153"/>
      <c r="Z75" s="153"/>
    </row>
    <row r="76" spans="1:26">
      <c r="A76" s="14"/>
      <c r="B76" s="153"/>
      <c r="C76" s="242" t="s">
        <v>499</v>
      </c>
      <c r="D76" s="156">
        <f>1-D75</f>
        <v>0.42000000000000004</v>
      </c>
      <c r="E76" s="156">
        <v>0.73245393935049108</v>
      </c>
      <c r="F76" s="336">
        <f>E76</f>
        <v>0.73245393935049108</v>
      </c>
      <c r="G76" s="329"/>
      <c r="H76" s="329"/>
      <c r="I76" s="329"/>
      <c r="J76" s="329"/>
      <c r="K76" s="329"/>
      <c r="L76" s="329"/>
      <c r="M76" s="329"/>
      <c r="N76" s="329"/>
      <c r="O76" s="329"/>
      <c r="P76" s="329"/>
      <c r="Q76" s="153"/>
      <c r="R76" s="153"/>
      <c r="S76" s="153"/>
      <c r="T76" s="153"/>
      <c r="U76" s="153"/>
      <c r="V76" s="153"/>
      <c r="W76" s="153"/>
      <c r="X76" s="153"/>
      <c r="Y76" s="153"/>
      <c r="Z76" s="153"/>
    </row>
    <row r="77" spans="1:26">
      <c r="A77" s="14"/>
      <c r="B77" s="153"/>
      <c r="C77" s="338"/>
      <c r="D77" s="338"/>
      <c r="E77" s="338"/>
      <c r="F77" s="329"/>
      <c r="G77" s="329"/>
      <c r="H77" s="329"/>
      <c r="I77" s="329"/>
      <c r="J77" s="329"/>
      <c r="K77" s="329"/>
      <c r="L77" s="329"/>
      <c r="M77" s="329"/>
      <c r="N77" s="329"/>
      <c r="O77" s="329"/>
      <c r="P77" s="329"/>
      <c r="Q77" s="153"/>
      <c r="R77" s="153"/>
      <c r="S77" s="153"/>
      <c r="T77" s="153"/>
      <c r="U77" s="153"/>
      <c r="V77" s="153"/>
      <c r="W77" s="153"/>
      <c r="X77" s="153"/>
      <c r="Y77" s="153"/>
      <c r="Z77" s="153"/>
    </row>
    <row r="78" spans="1:26">
      <c r="A78" s="14"/>
      <c r="B78" s="96"/>
      <c r="C78" s="16" t="s">
        <v>347</v>
      </c>
      <c r="D78" s="14"/>
      <c r="E78" s="14"/>
      <c r="F78" s="14"/>
      <c r="G78" s="14"/>
      <c r="H78" s="14"/>
      <c r="I78" s="14"/>
      <c r="J78" s="14"/>
      <c r="K78" s="14"/>
      <c r="L78" s="14"/>
      <c r="M78" s="14"/>
      <c r="N78" s="14"/>
      <c r="O78" s="14"/>
      <c r="P78" s="14"/>
      <c r="Q78" s="14"/>
      <c r="R78" s="14"/>
      <c r="S78" s="14"/>
      <c r="T78" s="14"/>
      <c r="U78" s="14"/>
      <c r="V78" s="14"/>
      <c r="W78" s="14"/>
      <c r="X78" s="14"/>
      <c r="Y78" s="14"/>
      <c r="Z78" s="14"/>
    </row>
    <row r="79" spans="1:26" ht="9.4499999999999993" customHeight="1">
      <c r="A79" s="14"/>
      <c r="B79" s="96"/>
      <c r="C79" s="96"/>
      <c r="D79" s="96"/>
      <c r="E79" s="96"/>
      <c r="F79" s="96"/>
      <c r="G79" s="96"/>
      <c r="H79" s="127"/>
      <c r="I79" s="127"/>
      <c r="J79" s="127"/>
      <c r="K79" s="127"/>
      <c r="L79" s="127"/>
      <c r="M79" s="127"/>
      <c r="N79" s="127"/>
      <c r="O79" s="127"/>
      <c r="P79" s="127"/>
      <c r="Q79" s="127"/>
      <c r="R79" s="127"/>
      <c r="S79" s="127"/>
      <c r="T79" s="127"/>
      <c r="U79" s="127"/>
      <c r="V79" s="127"/>
      <c r="W79" s="127"/>
      <c r="X79" s="127"/>
      <c r="Y79" s="127"/>
      <c r="Z79" s="127"/>
    </row>
    <row r="80" spans="1:26" ht="31.95" customHeight="1">
      <c r="A80" s="14"/>
      <c r="B80" s="96"/>
      <c r="C80" s="386" t="s">
        <v>348</v>
      </c>
      <c r="D80" s="386"/>
      <c r="E80" s="386"/>
      <c r="F80" s="386"/>
      <c r="G80" s="386"/>
      <c r="H80" s="386"/>
      <c r="I80" s="127"/>
      <c r="J80" s="127"/>
      <c r="K80" s="127"/>
      <c r="L80" s="127"/>
      <c r="M80" s="127"/>
      <c r="N80" s="127"/>
      <c r="O80" s="127"/>
      <c r="P80" s="127"/>
      <c r="Q80" s="127"/>
      <c r="R80" s="127"/>
      <c r="S80" s="127"/>
      <c r="T80" s="127"/>
      <c r="U80" s="127"/>
      <c r="V80" s="127"/>
      <c r="W80" s="127"/>
      <c r="X80" s="127"/>
      <c r="Y80" s="127"/>
      <c r="Z80" s="127"/>
    </row>
    <row r="81" spans="1:26" ht="9.4499999999999993" customHeight="1">
      <c r="A81" s="14"/>
      <c r="B81" s="96"/>
      <c r="C81" s="96"/>
      <c r="D81" s="96"/>
      <c r="E81" s="96"/>
      <c r="F81" s="96"/>
      <c r="G81" s="96"/>
      <c r="H81" s="127"/>
      <c r="I81" s="127"/>
      <c r="J81" s="127"/>
      <c r="K81" s="127"/>
      <c r="L81" s="127"/>
      <c r="M81" s="127"/>
      <c r="N81" s="127"/>
      <c r="O81" s="127"/>
      <c r="P81" s="127"/>
      <c r="Q81" s="127"/>
      <c r="R81" s="127"/>
      <c r="S81" s="127"/>
      <c r="T81" s="127"/>
      <c r="U81" s="127"/>
      <c r="V81" s="127"/>
      <c r="W81" s="127"/>
      <c r="X81" s="127"/>
      <c r="Y81" s="127"/>
      <c r="Z81" s="127"/>
    </row>
    <row r="82" spans="1:26">
      <c r="A82" s="14"/>
      <c r="B82" s="153"/>
      <c r="C82" s="329"/>
      <c r="D82" s="329"/>
      <c r="E82" s="329"/>
      <c r="F82" s="329"/>
      <c r="G82" s="329"/>
      <c r="H82" s="329"/>
      <c r="I82" s="329"/>
      <c r="J82" s="329"/>
      <c r="K82" s="329"/>
      <c r="L82" s="329"/>
      <c r="M82" s="329"/>
      <c r="N82" s="329"/>
      <c r="O82" s="329"/>
      <c r="P82" s="329"/>
      <c r="Q82" s="153"/>
      <c r="R82" s="153"/>
      <c r="S82" s="153"/>
      <c r="T82" s="153"/>
      <c r="U82" s="153"/>
      <c r="V82" s="153"/>
      <c r="W82" s="153"/>
      <c r="X82" s="153"/>
      <c r="Y82" s="153"/>
      <c r="Z82" s="153"/>
    </row>
    <row r="83" spans="1:26">
      <c r="A83" s="14"/>
      <c r="B83" s="153"/>
      <c r="C83" s="339" t="s">
        <v>292</v>
      </c>
      <c r="D83" s="340">
        <f>AVERAGE(D87:G95)/100</f>
        <v>0.94944444444444442</v>
      </c>
      <c r="E83" s="329"/>
      <c r="F83" s="329"/>
      <c r="G83" s="329"/>
      <c r="H83" s="329"/>
      <c r="I83" s="329"/>
      <c r="J83" s="329"/>
      <c r="K83" s="329"/>
      <c r="L83" s="329"/>
      <c r="M83" s="329"/>
      <c r="N83" s="329"/>
      <c r="O83" s="329"/>
      <c r="P83" s="329"/>
      <c r="Q83" s="153"/>
      <c r="R83" s="153"/>
      <c r="S83" s="153"/>
      <c r="T83" s="153"/>
      <c r="U83" s="153"/>
      <c r="V83" s="153"/>
      <c r="W83" s="153"/>
      <c r="X83" s="153"/>
      <c r="Y83" s="153"/>
      <c r="Z83" s="153"/>
    </row>
    <row r="84" spans="1:26">
      <c r="A84" s="14"/>
      <c r="B84" s="153"/>
      <c r="C84" s="329"/>
      <c r="D84" s="329"/>
      <c r="E84" s="329"/>
      <c r="F84" s="329"/>
      <c r="G84" s="329"/>
      <c r="H84" s="329"/>
      <c r="I84" s="329"/>
      <c r="J84" s="329"/>
      <c r="K84" s="329"/>
      <c r="L84" s="329"/>
      <c r="M84" s="329"/>
      <c r="N84" s="329"/>
      <c r="O84" s="329"/>
      <c r="P84" s="329"/>
      <c r="Q84" s="153"/>
      <c r="R84" s="153"/>
      <c r="S84" s="153"/>
      <c r="T84" s="153"/>
      <c r="U84" s="153"/>
      <c r="V84" s="153"/>
      <c r="W84" s="153"/>
      <c r="X84" s="153"/>
      <c r="Y84" s="153"/>
      <c r="Z84" s="153"/>
    </row>
    <row r="85" spans="1:26">
      <c r="A85" s="14"/>
      <c r="B85" s="89"/>
      <c r="C85" s="416" t="s">
        <v>349</v>
      </c>
      <c r="D85" s="431" t="s">
        <v>350</v>
      </c>
      <c r="E85" s="432"/>
      <c r="F85" s="432"/>
      <c r="G85" s="433"/>
      <c r="H85" s="329"/>
      <c r="I85" s="329"/>
      <c r="J85" s="329"/>
      <c r="K85" s="93"/>
      <c r="L85" s="329"/>
      <c r="M85" s="329"/>
      <c r="N85" s="329"/>
      <c r="O85" s="329"/>
      <c r="P85" s="329"/>
      <c r="Q85" s="89"/>
      <c r="R85" s="89"/>
      <c r="S85" s="89"/>
      <c r="T85" s="89"/>
      <c r="U85" s="89"/>
      <c r="V85" s="89"/>
      <c r="W85" s="89"/>
      <c r="X85" s="89"/>
      <c r="Y85" s="89"/>
      <c r="Z85" s="89"/>
    </row>
    <row r="86" spans="1:26">
      <c r="A86" s="14"/>
      <c r="B86" s="89"/>
      <c r="C86" s="416"/>
      <c r="D86" s="341">
        <v>25</v>
      </c>
      <c r="E86" s="341">
        <v>50</v>
      </c>
      <c r="F86" s="341">
        <v>75</v>
      </c>
      <c r="G86" s="341">
        <v>100</v>
      </c>
      <c r="H86" s="329"/>
      <c r="I86" s="329"/>
      <c r="J86" s="329"/>
      <c r="K86" s="93"/>
      <c r="L86" s="329"/>
      <c r="M86" s="329"/>
      <c r="N86" s="329"/>
      <c r="O86" s="329"/>
      <c r="P86" s="329"/>
      <c r="Q86" s="89"/>
      <c r="R86" s="89"/>
      <c r="S86" s="89"/>
      <c r="T86" s="89"/>
      <c r="U86" s="89"/>
      <c r="V86" s="89"/>
      <c r="W86" s="89"/>
      <c r="X86" s="89"/>
      <c r="Y86" s="89"/>
      <c r="Z86" s="89"/>
    </row>
    <row r="87" spans="1:26">
      <c r="A87" s="88"/>
      <c r="B87" s="89"/>
      <c r="C87" s="328">
        <v>5</v>
      </c>
      <c r="D87" s="154">
        <v>88</v>
      </c>
      <c r="E87" s="154">
        <v>92</v>
      </c>
      <c r="F87" s="154">
        <v>94</v>
      </c>
      <c r="G87" s="154">
        <v>95</v>
      </c>
      <c r="H87" s="329"/>
      <c r="I87" s="329"/>
      <c r="J87" s="329"/>
      <c r="K87" s="93"/>
      <c r="L87" s="329"/>
      <c r="M87" s="329"/>
      <c r="N87" s="329"/>
      <c r="O87" s="329"/>
      <c r="P87" s="329"/>
      <c r="Q87" s="89"/>
      <c r="R87" s="89"/>
      <c r="S87" s="89"/>
      <c r="T87" s="89"/>
      <c r="U87" s="89"/>
      <c r="V87" s="89"/>
      <c r="W87" s="89"/>
      <c r="X87" s="89"/>
      <c r="Y87" s="89"/>
      <c r="Z87" s="89"/>
    </row>
    <row r="88" spans="1:26">
      <c r="A88" s="88"/>
      <c r="B88" s="89"/>
      <c r="C88" s="328">
        <v>10</v>
      </c>
      <c r="D88" s="154">
        <v>90</v>
      </c>
      <c r="E88" s="154">
        <v>94</v>
      </c>
      <c r="F88" s="154">
        <v>95</v>
      </c>
      <c r="G88" s="154">
        <v>96</v>
      </c>
      <c r="H88" s="329"/>
      <c r="I88" s="329"/>
      <c r="J88" s="329"/>
      <c r="K88" s="93"/>
      <c r="L88" s="329"/>
      <c r="M88" s="329"/>
      <c r="N88" s="329"/>
      <c r="O88" s="329"/>
      <c r="P88" s="329"/>
      <c r="Q88" s="89"/>
      <c r="R88" s="89"/>
      <c r="S88" s="89"/>
      <c r="T88" s="89"/>
      <c r="U88" s="89"/>
      <c r="V88" s="89"/>
      <c r="W88" s="89"/>
      <c r="X88" s="89"/>
      <c r="Y88" s="89"/>
      <c r="Z88" s="89"/>
    </row>
    <row r="89" spans="1:26">
      <c r="A89" s="88"/>
      <c r="B89" s="89"/>
      <c r="C89" s="328">
        <v>20</v>
      </c>
      <c r="D89" s="154">
        <v>93</v>
      </c>
      <c r="E89" s="154">
        <v>95</v>
      </c>
      <c r="F89" s="154">
        <v>96</v>
      </c>
      <c r="G89" s="154">
        <v>97</v>
      </c>
      <c r="H89" s="329"/>
      <c r="I89" s="329"/>
      <c r="J89" s="329"/>
      <c r="K89" s="93"/>
      <c r="L89" s="329"/>
      <c r="M89" s="329"/>
      <c r="N89" s="329"/>
      <c r="O89" s="329"/>
      <c r="P89" s="329"/>
      <c r="Q89" s="89"/>
      <c r="R89" s="89"/>
      <c r="S89" s="89"/>
      <c r="T89" s="89"/>
      <c r="U89" s="89"/>
      <c r="V89" s="89"/>
      <c r="W89" s="89"/>
      <c r="X89" s="89"/>
      <c r="Y89" s="89"/>
      <c r="Z89" s="89"/>
    </row>
    <row r="90" spans="1:26">
      <c r="A90" s="88"/>
      <c r="B90" s="89"/>
      <c r="C90" s="328">
        <v>30</v>
      </c>
      <c r="D90" s="154">
        <v>93</v>
      </c>
      <c r="E90" s="154">
        <v>95</v>
      </c>
      <c r="F90" s="154">
        <v>96</v>
      </c>
      <c r="G90" s="154">
        <v>97</v>
      </c>
      <c r="H90" s="329"/>
      <c r="I90" s="329"/>
      <c r="J90" s="329"/>
      <c r="K90" s="93"/>
      <c r="L90" s="329"/>
      <c r="M90" s="329"/>
      <c r="N90" s="329"/>
      <c r="O90" s="329"/>
      <c r="P90" s="329"/>
      <c r="Q90" s="89"/>
      <c r="R90" s="89"/>
      <c r="S90" s="89"/>
      <c r="T90" s="89"/>
      <c r="U90" s="89"/>
      <c r="V90" s="89"/>
      <c r="W90" s="89"/>
      <c r="X90" s="89"/>
      <c r="Y90" s="89"/>
      <c r="Z90" s="89"/>
    </row>
    <row r="91" spans="1:26">
      <c r="A91" s="88"/>
      <c r="B91" s="89"/>
      <c r="C91" s="328">
        <v>50</v>
      </c>
      <c r="D91" s="154">
        <v>92</v>
      </c>
      <c r="E91" s="154">
        <v>95</v>
      </c>
      <c r="F91" s="154">
        <v>96</v>
      </c>
      <c r="G91" s="154">
        <v>97</v>
      </c>
      <c r="H91" s="329"/>
      <c r="I91" s="329"/>
      <c r="J91" s="329"/>
      <c r="K91" s="93"/>
      <c r="L91" s="329"/>
      <c r="M91" s="329"/>
      <c r="N91" s="329"/>
      <c r="O91" s="329"/>
      <c r="P91" s="329"/>
      <c r="Q91" s="89"/>
      <c r="R91" s="89"/>
      <c r="S91" s="89"/>
      <c r="T91" s="89"/>
      <c r="U91" s="89"/>
      <c r="V91" s="89"/>
      <c r="W91" s="89"/>
      <c r="X91" s="89"/>
      <c r="Y91" s="89"/>
      <c r="Z91" s="89"/>
    </row>
    <row r="92" spans="1:26">
      <c r="A92" s="88"/>
      <c r="B92" s="89"/>
      <c r="C92" s="328">
        <v>60</v>
      </c>
      <c r="D92" s="154">
        <v>92</v>
      </c>
      <c r="E92" s="154">
        <v>95</v>
      </c>
      <c r="F92" s="154">
        <v>96</v>
      </c>
      <c r="G92" s="154">
        <v>97</v>
      </c>
      <c r="H92" s="329"/>
      <c r="I92" s="329"/>
      <c r="J92" s="329"/>
      <c r="K92" s="93"/>
      <c r="L92" s="329"/>
      <c r="M92" s="329"/>
      <c r="N92" s="329"/>
      <c r="O92" s="329"/>
      <c r="P92" s="329"/>
      <c r="Q92" s="89"/>
      <c r="R92" s="89"/>
      <c r="S92" s="89"/>
      <c r="T92" s="89"/>
      <c r="U92" s="89"/>
      <c r="V92" s="89"/>
      <c r="W92" s="89"/>
      <c r="X92" s="89"/>
      <c r="Y92" s="89"/>
      <c r="Z92" s="89"/>
    </row>
    <row r="93" spans="1:26">
      <c r="A93" s="88"/>
      <c r="B93" s="89"/>
      <c r="C93" s="328">
        <v>75</v>
      </c>
      <c r="D93" s="154">
        <v>93</v>
      </c>
      <c r="E93" s="154">
        <v>96</v>
      </c>
      <c r="F93" s="154">
        <v>97</v>
      </c>
      <c r="G93" s="154">
        <v>97</v>
      </c>
      <c r="H93" s="329"/>
      <c r="I93" s="329"/>
      <c r="J93" s="329"/>
      <c r="K93" s="93"/>
      <c r="L93" s="329"/>
      <c r="M93" s="329"/>
      <c r="N93" s="329"/>
      <c r="O93" s="329"/>
      <c r="P93" s="329"/>
      <c r="Q93" s="89"/>
      <c r="R93" s="89"/>
      <c r="S93" s="89"/>
      <c r="T93" s="89"/>
      <c r="U93" s="89"/>
      <c r="V93" s="89"/>
      <c r="W93" s="89"/>
      <c r="X93" s="89"/>
      <c r="Y93" s="89"/>
      <c r="Z93" s="89"/>
    </row>
    <row r="94" spans="1:26">
      <c r="A94" s="88"/>
      <c r="B94" s="89"/>
      <c r="C94" s="328">
        <v>100</v>
      </c>
      <c r="D94" s="154">
        <v>94</v>
      </c>
      <c r="E94" s="154">
        <v>96</v>
      </c>
      <c r="F94" s="154">
        <v>97</v>
      </c>
      <c r="G94" s="154">
        <v>97</v>
      </c>
      <c r="H94" s="329"/>
      <c r="I94" s="329"/>
      <c r="J94" s="329"/>
      <c r="K94" s="93"/>
      <c r="L94" s="329"/>
      <c r="M94" s="329"/>
      <c r="N94" s="329"/>
      <c r="O94" s="329"/>
      <c r="P94" s="329"/>
      <c r="Q94" s="89"/>
      <c r="R94" s="89"/>
      <c r="S94" s="89"/>
      <c r="T94" s="89"/>
      <c r="U94" s="89"/>
      <c r="V94" s="89"/>
      <c r="W94" s="89"/>
      <c r="X94" s="89"/>
      <c r="Y94" s="89"/>
      <c r="Z94" s="89"/>
    </row>
    <row r="95" spans="1:26">
      <c r="A95" s="88"/>
      <c r="B95" s="89"/>
      <c r="C95" s="328">
        <v>200</v>
      </c>
      <c r="D95" s="154">
        <v>95</v>
      </c>
      <c r="E95" s="154">
        <v>96</v>
      </c>
      <c r="F95" s="154">
        <v>97</v>
      </c>
      <c r="G95" s="154">
        <v>97</v>
      </c>
      <c r="H95" s="329"/>
      <c r="I95" s="329"/>
      <c r="J95" s="329"/>
      <c r="K95" s="93"/>
      <c r="L95" s="329"/>
      <c r="M95" s="329"/>
      <c r="N95" s="329"/>
      <c r="O95" s="329"/>
      <c r="P95" s="329"/>
      <c r="Q95" s="89"/>
      <c r="R95" s="89"/>
      <c r="S95" s="89"/>
      <c r="T95" s="89"/>
      <c r="U95" s="89"/>
      <c r="V95" s="89"/>
      <c r="W95" s="89"/>
      <c r="X95" s="89"/>
      <c r="Y95" s="89"/>
      <c r="Z95" s="89"/>
    </row>
    <row r="96" spans="1:26">
      <c r="A96" s="14"/>
      <c r="B96" s="153"/>
      <c r="C96" s="150" t="s">
        <v>351</v>
      </c>
      <c r="D96" s="329"/>
      <c r="E96" s="329"/>
      <c r="F96" s="329"/>
      <c r="G96" s="329"/>
      <c r="H96" s="329"/>
      <c r="I96" s="329"/>
      <c r="J96" s="329"/>
      <c r="K96" s="329"/>
      <c r="L96" s="329"/>
      <c r="M96" s="329"/>
      <c r="N96" s="329"/>
      <c r="O96" s="329"/>
      <c r="P96" s="329"/>
      <c r="Q96" s="89"/>
      <c r="R96" s="89"/>
      <c r="S96" s="89"/>
      <c r="T96" s="89"/>
      <c r="U96" s="89"/>
      <c r="V96" s="89"/>
      <c r="W96" s="89"/>
      <c r="X96" s="89"/>
      <c r="Y96" s="89"/>
      <c r="Z96" s="89"/>
    </row>
    <row r="97" spans="1:26">
      <c r="A97" s="14"/>
      <c r="B97" s="153"/>
      <c r="C97" s="150"/>
      <c r="D97" s="329"/>
      <c r="E97" s="329"/>
      <c r="F97" s="329"/>
      <c r="G97" s="329"/>
      <c r="H97" s="329"/>
      <c r="I97" s="329"/>
      <c r="J97" s="329"/>
      <c r="K97" s="329"/>
      <c r="L97" s="329"/>
      <c r="M97" s="329"/>
      <c r="N97" s="329"/>
      <c r="O97" s="329"/>
      <c r="P97" s="329"/>
      <c r="Q97" s="153"/>
      <c r="R97" s="153"/>
      <c r="S97" s="153"/>
      <c r="T97" s="153"/>
      <c r="U97" s="153"/>
      <c r="V97" s="153"/>
      <c r="W97" s="153"/>
      <c r="X97" s="153"/>
      <c r="Y97" s="153"/>
      <c r="Z97" s="153"/>
    </row>
    <row r="98" spans="1:26">
      <c r="A98" s="14"/>
      <c r="B98" s="96"/>
      <c r="C98" s="16" t="s">
        <v>68</v>
      </c>
      <c r="D98" s="14"/>
      <c r="E98" s="14"/>
      <c r="F98" s="14"/>
      <c r="G98" s="14"/>
      <c r="H98" s="14"/>
      <c r="I98" s="14"/>
      <c r="J98" s="96"/>
      <c r="K98" s="96"/>
      <c r="L98" s="96"/>
      <c r="M98" s="96"/>
      <c r="N98" s="96"/>
      <c r="O98" s="96"/>
      <c r="P98" s="96"/>
      <c r="Q98" s="96"/>
      <c r="R98" s="96"/>
      <c r="S98" s="96"/>
      <c r="T98" s="96"/>
      <c r="U98" s="96"/>
      <c r="V98" s="96"/>
      <c r="W98" s="96"/>
      <c r="X98" s="96"/>
      <c r="Y98" s="96"/>
      <c r="Z98" s="96"/>
    </row>
    <row r="99" spans="1:26" ht="9.4499999999999993" customHeight="1">
      <c r="A99" s="14"/>
      <c r="B99" s="96"/>
      <c r="C99" s="96"/>
      <c r="D99" s="96"/>
      <c r="E99" s="96"/>
      <c r="F99" s="96"/>
      <c r="G99" s="96"/>
      <c r="H99" s="127"/>
      <c r="I99" s="127"/>
      <c r="J99" s="127"/>
      <c r="K99" s="127"/>
      <c r="L99" s="127"/>
      <c r="M99" s="127"/>
      <c r="N99" s="127"/>
      <c r="O99" s="127"/>
      <c r="P99" s="127"/>
      <c r="Q99" s="127"/>
      <c r="R99" s="127"/>
      <c r="S99" s="127"/>
      <c r="T99" s="127"/>
      <c r="U99" s="127"/>
      <c r="V99" s="127"/>
      <c r="W99" s="127"/>
      <c r="X99" s="127"/>
      <c r="Y99" s="127"/>
      <c r="Z99" s="127"/>
    </row>
    <row r="100" spans="1:26" ht="31.95" customHeight="1">
      <c r="A100" s="14"/>
      <c r="B100" s="96"/>
      <c r="C100" s="386" t="s">
        <v>352</v>
      </c>
      <c r="D100" s="386"/>
      <c r="E100" s="386"/>
      <c r="F100" s="386"/>
      <c r="G100" s="386"/>
      <c r="H100" s="386"/>
      <c r="I100" s="127"/>
      <c r="J100" s="127"/>
      <c r="K100" s="127"/>
      <c r="L100" s="127"/>
      <c r="M100" s="127"/>
      <c r="N100" s="127"/>
      <c r="O100" s="127"/>
      <c r="P100" s="127"/>
      <c r="Q100" s="127"/>
      <c r="R100" s="127"/>
      <c r="S100" s="127"/>
      <c r="T100" s="127"/>
      <c r="U100" s="127"/>
      <c r="V100" s="127"/>
      <c r="W100" s="127"/>
      <c r="X100" s="127"/>
      <c r="Y100" s="127"/>
      <c r="Z100" s="127"/>
    </row>
    <row r="101" spans="1:26" ht="9.4499999999999993" customHeight="1">
      <c r="A101" s="14"/>
      <c r="B101" s="96"/>
      <c r="C101" s="96"/>
      <c r="D101" s="96"/>
      <c r="E101" s="96"/>
      <c r="F101" s="96"/>
      <c r="G101" s="96"/>
      <c r="H101" s="127"/>
      <c r="I101" s="127"/>
      <c r="J101" s="127"/>
      <c r="K101" s="127"/>
      <c r="L101" s="127"/>
      <c r="M101" s="127"/>
      <c r="N101" s="127"/>
      <c r="O101" s="127"/>
      <c r="P101" s="127"/>
      <c r="Q101" s="127"/>
      <c r="R101" s="127"/>
      <c r="S101" s="127"/>
      <c r="T101" s="127"/>
      <c r="U101" s="127"/>
      <c r="V101" s="127"/>
      <c r="W101" s="127"/>
      <c r="X101" s="127"/>
      <c r="Y101" s="127"/>
      <c r="Z101" s="127"/>
    </row>
    <row r="102" spans="1:26">
      <c r="A102" s="88"/>
      <c r="B102" s="89"/>
      <c r="C102" s="330" t="s">
        <v>75</v>
      </c>
      <c r="D102" s="93"/>
      <c r="E102" s="93"/>
      <c r="F102" s="93"/>
      <c r="G102" s="93"/>
      <c r="H102" s="93"/>
      <c r="I102" s="93"/>
      <c r="J102" s="93"/>
      <c r="K102" s="93"/>
      <c r="L102" s="93"/>
      <c r="M102" s="93"/>
      <c r="N102" s="93"/>
      <c r="O102" s="93"/>
      <c r="P102" s="93"/>
      <c r="Q102" s="89"/>
      <c r="R102" s="89"/>
      <c r="S102" s="89"/>
      <c r="T102" s="89"/>
      <c r="U102" s="89"/>
      <c r="V102" s="89"/>
      <c r="W102" s="89"/>
      <c r="X102" s="89"/>
      <c r="Y102" s="89"/>
      <c r="Z102" s="89"/>
    </row>
    <row r="103" spans="1:26">
      <c r="A103" s="88"/>
      <c r="B103" s="89"/>
      <c r="C103" s="425" t="s">
        <v>76</v>
      </c>
      <c r="D103" s="425" t="s">
        <v>77</v>
      </c>
      <c r="E103" s="331" t="s">
        <v>78</v>
      </c>
      <c r="F103" s="93"/>
      <c r="G103" s="93"/>
      <c r="H103" s="93"/>
      <c r="I103" s="93"/>
      <c r="J103" s="93"/>
      <c r="K103" s="93"/>
      <c r="L103" s="93"/>
      <c r="M103" s="93"/>
      <c r="N103" s="93"/>
      <c r="O103" s="93"/>
      <c r="P103" s="93"/>
      <c r="Q103" s="89"/>
      <c r="R103" s="89"/>
      <c r="S103" s="89"/>
      <c r="T103" s="89"/>
      <c r="U103" s="89"/>
      <c r="V103" s="89"/>
      <c r="W103" s="89"/>
      <c r="X103" s="89"/>
      <c r="Y103" s="89"/>
      <c r="Z103" s="89"/>
    </row>
    <row r="104" spans="1:26">
      <c r="A104" s="88"/>
      <c r="B104" s="89"/>
      <c r="C104" s="425"/>
      <c r="D104" s="425"/>
      <c r="E104" s="331" t="s">
        <v>79</v>
      </c>
      <c r="F104" s="93"/>
      <c r="G104" s="93"/>
      <c r="H104" s="93"/>
      <c r="I104" s="93"/>
      <c r="J104" s="93"/>
      <c r="K104" s="93"/>
      <c r="L104" s="342"/>
      <c r="M104" s="93"/>
      <c r="N104" s="93"/>
      <c r="O104" s="93"/>
      <c r="P104" s="93"/>
      <c r="Q104" s="89"/>
      <c r="R104" s="89"/>
      <c r="S104" s="89"/>
      <c r="T104" s="89"/>
      <c r="U104" s="89"/>
      <c r="V104" s="89"/>
      <c r="W104" s="89"/>
      <c r="X104" s="89"/>
      <c r="Y104" s="89"/>
      <c r="Z104" s="89"/>
    </row>
    <row r="105" spans="1:26">
      <c r="A105" s="88"/>
      <c r="B105" s="89"/>
      <c r="C105" s="434" t="s">
        <v>80</v>
      </c>
      <c r="D105" s="241" t="s">
        <v>81</v>
      </c>
      <c r="E105" s="332">
        <v>0.55218</v>
      </c>
      <c r="F105" s="93"/>
      <c r="G105" s="93"/>
      <c r="H105" s="93"/>
      <c r="I105" s="93"/>
      <c r="J105" s="93"/>
      <c r="K105" s="93"/>
      <c r="L105" s="93"/>
      <c r="M105" s="93"/>
      <c r="N105" s="93"/>
      <c r="O105" s="93"/>
      <c r="P105" s="93"/>
      <c r="Q105" s="89"/>
      <c r="R105" s="89"/>
      <c r="S105" s="89"/>
      <c r="T105" s="89"/>
      <c r="U105" s="89"/>
      <c r="V105" s="89"/>
      <c r="W105" s="89"/>
      <c r="X105" s="89"/>
      <c r="Y105" s="89"/>
      <c r="Z105" s="89"/>
    </row>
    <row r="106" spans="1:26">
      <c r="A106" s="88"/>
      <c r="B106" s="89"/>
      <c r="C106" s="434"/>
      <c r="D106" s="241" t="s">
        <v>82</v>
      </c>
      <c r="E106" s="332">
        <v>0.63700999999999997</v>
      </c>
      <c r="F106" s="93"/>
      <c r="G106" s="93"/>
      <c r="H106" s="93"/>
      <c r="I106" s="93"/>
      <c r="J106" s="93"/>
      <c r="K106" s="93"/>
      <c r="L106" s="93"/>
      <c r="M106" s="93"/>
      <c r="N106" s="93"/>
      <c r="O106" s="93"/>
      <c r="P106" s="93"/>
      <c r="Q106" s="89"/>
      <c r="R106" s="89"/>
      <c r="S106" s="89"/>
      <c r="T106" s="89"/>
      <c r="U106" s="89"/>
      <c r="V106" s="89"/>
      <c r="W106" s="89"/>
      <c r="X106" s="89"/>
      <c r="Y106" s="89"/>
      <c r="Z106" s="89"/>
    </row>
    <row r="107" spans="1:26">
      <c r="A107" s="88"/>
      <c r="B107" s="89"/>
      <c r="C107" s="434"/>
      <c r="D107" s="241" t="s">
        <v>83</v>
      </c>
      <c r="E107" s="332">
        <v>-0.18995999999999999</v>
      </c>
      <c r="F107" s="93"/>
      <c r="G107" s="93"/>
      <c r="H107" s="93"/>
      <c r="I107" s="93"/>
      <c r="J107" s="93"/>
      <c r="K107" s="93"/>
      <c r="L107" s="93"/>
      <c r="M107" s="93"/>
      <c r="N107" s="93"/>
      <c r="O107" s="93"/>
      <c r="P107" s="93"/>
      <c r="Q107" s="89"/>
      <c r="R107" s="89"/>
      <c r="S107" s="89"/>
      <c r="T107" s="89"/>
      <c r="U107" s="89"/>
      <c r="V107" s="89"/>
      <c r="W107" s="89"/>
      <c r="X107" s="89"/>
      <c r="Y107" s="89"/>
      <c r="Z107" s="89"/>
    </row>
    <row r="108" spans="1:26">
      <c r="A108" s="88"/>
      <c r="B108" s="89"/>
      <c r="C108" s="434" t="s">
        <v>84</v>
      </c>
      <c r="D108" s="241" t="s">
        <v>81</v>
      </c>
      <c r="E108" s="332">
        <v>0.21976200000000001</v>
      </c>
      <c r="F108" s="93"/>
      <c r="G108" s="93"/>
      <c r="H108" s="93"/>
      <c r="I108" s="93"/>
      <c r="J108" s="93"/>
      <c r="K108" s="93"/>
      <c r="L108" s="93"/>
      <c r="M108" s="93"/>
      <c r="N108" s="93"/>
      <c r="O108" s="93"/>
      <c r="P108" s="93"/>
      <c r="Q108" s="89"/>
      <c r="R108" s="89"/>
      <c r="S108" s="89"/>
      <c r="T108" s="89"/>
      <c r="U108" s="89"/>
      <c r="V108" s="89"/>
      <c r="W108" s="89"/>
      <c r="X108" s="89"/>
      <c r="Y108" s="89"/>
      <c r="Z108" s="89"/>
    </row>
    <row r="109" spans="1:26">
      <c r="A109" s="88"/>
      <c r="B109" s="89"/>
      <c r="C109" s="434"/>
      <c r="D109" s="241" t="s">
        <v>82</v>
      </c>
      <c r="E109" s="332">
        <v>-0.87478400000000001</v>
      </c>
      <c r="F109" s="93"/>
      <c r="G109" s="93"/>
      <c r="H109" s="93"/>
      <c r="I109" s="93"/>
      <c r="J109" s="93"/>
      <c r="K109" s="93"/>
      <c r="L109" s="93"/>
      <c r="M109" s="93"/>
      <c r="N109" s="93"/>
      <c r="O109" s="93"/>
      <c r="P109" s="93"/>
      <c r="Q109" s="89"/>
      <c r="R109" s="89"/>
      <c r="S109" s="89"/>
      <c r="T109" s="89"/>
      <c r="U109" s="89"/>
      <c r="V109" s="89"/>
      <c r="W109" s="89"/>
      <c r="X109" s="89"/>
      <c r="Y109" s="89"/>
      <c r="Z109" s="89"/>
    </row>
    <row r="110" spans="1:26">
      <c r="A110" s="88"/>
      <c r="B110" s="89"/>
      <c r="C110" s="434"/>
      <c r="D110" s="241" t="s">
        <v>83</v>
      </c>
      <c r="E110" s="332">
        <v>1.6525970000000001</v>
      </c>
      <c r="F110" s="93"/>
      <c r="G110" s="93"/>
      <c r="H110" s="93"/>
      <c r="I110" s="93"/>
      <c r="J110" s="93"/>
      <c r="K110" s="93"/>
      <c r="L110" s="93"/>
      <c r="M110" s="93"/>
      <c r="N110" s="93"/>
      <c r="O110" s="93"/>
      <c r="P110" s="93"/>
      <c r="Q110" s="89"/>
      <c r="R110" s="89"/>
      <c r="S110" s="89"/>
      <c r="T110" s="89"/>
      <c r="U110" s="89"/>
      <c r="V110" s="89"/>
      <c r="W110" s="89"/>
      <c r="X110" s="89"/>
      <c r="Y110" s="89"/>
      <c r="Z110" s="89"/>
    </row>
    <row r="111" spans="1:26" ht="30.75" customHeight="1">
      <c r="A111" s="88"/>
      <c r="B111" s="89"/>
      <c r="C111" s="435" t="s">
        <v>85</v>
      </c>
      <c r="D111" s="435"/>
      <c r="E111" s="435"/>
      <c r="F111" s="435"/>
      <c r="G111" s="435"/>
      <c r="H111" s="93"/>
      <c r="I111" s="93"/>
      <c r="J111" s="93"/>
      <c r="K111" s="93"/>
      <c r="L111" s="93"/>
      <c r="M111" s="93"/>
      <c r="N111" s="93"/>
      <c r="O111" s="93"/>
      <c r="P111" s="93"/>
      <c r="Q111" s="89"/>
      <c r="R111" s="89"/>
      <c r="S111" s="89"/>
      <c r="T111" s="89"/>
      <c r="U111" s="89"/>
      <c r="V111" s="89"/>
      <c r="W111" s="89"/>
      <c r="X111" s="89"/>
      <c r="Y111" s="89"/>
      <c r="Z111" s="89"/>
    </row>
    <row r="112" spans="1:26">
      <c r="A112" s="88"/>
      <c r="B112" s="89"/>
      <c r="C112" s="161"/>
      <c r="D112" s="161"/>
      <c r="E112" s="161"/>
      <c r="F112" s="161"/>
      <c r="G112" s="161"/>
      <c r="H112" s="93"/>
      <c r="I112" s="93"/>
      <c r="J112" s="93"/>
      <c r="K112" s="93"/>
      <c r="L112" s="93"/>
      <c r="M112" s="93"/>
      <c r="N112" s="93"/>
      <c r="O112" s="93"/>
      <c r="P112" s="93"/>
      <c r="Q112" s="89"/>
      <c r="R112" s="89"/>
      <c r="S112" s="89"/>
      <c r="T112" s="89"/>
      <c r="U112" s="89"/>
      <c r="V112" s="89"/>
      <c r="W112" s="89"/>
      <c r="X112" s="89"/>
      <c r="Y112" s="89"/>
      <c r="Z112" s="89"/>
    </row>
    <row r="113" spans="1:26">
      <c r="A113" s="88"/>
      <c r="B113" s="89"/>
      <c r="C113" s="429" t="s">
        <v>86</v>
      </c>
      <c r="D113" s="411" t="s">
        <v>353</v>
      </c>
      <c r="E113" s="412"/>
      <c r="F113" s="412"/>
      <c r="G113" s="413"/>
      <c r="H113" s="93"/>
      <c r="I113" s="93"/>
      <c r="J113" s="93"/>
      <c r="K113" s="93"/>
      <c r="L113" s="93"/>
      <c r="M113" s="93"/>
      <c r="N113" s="93"/>
      <c r="O113" s="93"/>
      <c r="P113" s="93"/>
      <c r="Q113" s="89"/>
      <c r="R113" s="89"/>
      <c r="S113" s="89"/>
      <c r="T113" s="89"/>
      <c r="U113" s="89"/>
      <c r="V113" s="89"/>
      <c r="W113" s="89"/>
      <c r="X113" s="89"/>
      <c r="Y113" s="89"/>
      <c r="Z113" s="89"/>
    </row>
    <row r="114" spans="1:26">
      <c r="A114" s="88"/>
      <c r="B114" s="89"/>
      <c r="C114" s="430"/>
      <c r="D114" s="333">
        <v>0.25</v>
      </c>
      <c r="E114" s="333">
        <v>0.5</v>
      </c>
      <c r="F114" s="333">
        <v>0.75</v>
      </c>
      <c r="G114" s="333">
        <v>1</v>
      </c>
      <c r="H114" s="93"/>
      <c r="I114" s="93"/>
      <c r="J114" s="93"/>
      <c r="K114" s="93"/>
      <c r="L114" s="93"/>
      <c r="M114" s="93"/>
      <c r="N114" s="93"/>
      <c r="O114" s="93"/>
      <c r="P114" s="93"/>
      <c r="Q114" s="89"/>
      <c r="R114" s="89"/>
      <c r="S114" s="89"/>
      <c r="T114" s="89"/>
      <c r="U114" s="89"/>
      <c r="V114" s="89"/>
      <c r="W114" s="89"/>
      <c r="X114" s="89"/>
      <c r="Y114" s="89"/>
      <c r="Z114" s="89"/>
    </row>
    <row r="115" spans="1:26">
      <c r="A115" s="88"/>
      <c r="B115" s="89"/>
      <c r="C115" s="334" t="s">
        <v>80</v>
      </c>
      <c r="D115" s="335">
        <f>$E$105+$E$106*D114+$E$107*D114^2</f>
        <v>0.69956000000000007</v>
      </c>
      <c r="E115" s="335">
        <f>$E$105+$E$106*E114+$E$107*E114^2</f>
        <v>0.8231949999999999</v>
      </c>
      <c r="F115" s="335">
        <f>$E$105+$E$106*F114+$E$107*F114^2</f>
        <v>0.92308499999999993</v>
      </c>
      <c r="G115" s="335">
        <f>$E$105+$E$106*G114+$E$107*G114^2</f>
        <v>0.99922999999999995</v>
      </c>
      <c r="H115" s="93"/>
      <c r="I115" s="93"/>
      <c r="J115" s="93"/>
      <c r="K115" s="93"/>
      <c r="L115" s="93"/>
      <c r="M115" s="93"/>
      <c r="N115" s="93"/>
      <c r="O115" s="93"/>
      <c r="P115" s="93"/>
      <c r="Q115" s="89"/>
      <c r="R115" s="89"/>
      <c r="S115" s="89"/>
      <c r="T115" s="89"/>
      <c r="U115" s="89"/>
      <c r="V115" s="89"/>
      <c r="W115" s="89"/>
      <c r="X115" s="89"/>
      <c r="Y115" s="89"/>
      <c r="Z115" s="89"/>
    </row>
    <row r="116" spans="1:26">
      <c r="A116" s="88"/>
      <c r="B116" s="89"/>
      <c r="C116" s="334" t="s">
        <v>337</v>
      </c>
      <c r="D116" s="335">
        <f>$E$108+$E$109*D114+$E$110*D114^2</f>
        <v>0.10435331250000002</v>
      </c>
      <c r="E116" s="335">
        <f>$E$108+$E$109*E114+$E$110*E114^2</f>
        <v>0.19551925000000003</v>
      </c>
      <c r="F116" s="335">
        <f>$E$108+$E$109*F114+$E$110*F114^2</f>
        <v>0.49325981250000006</v>
      </c>
      <c r="G116" s="335">
        <f>$E$108+$E$109*G114+$E$110*G114^2</f>
        <v>0.9975750000000001</v>
      </c>
      <c r="H116" s="93"/>
      <c r="I116" s="93"/>
      <c r="J116" s="93"/>
      <c r="K116" s="93"/>
      <c r="L116" s="93"/>
      <c r="M116" s="93"/>
      <c r="N116" s="93"/>
      <c r="O116" s="93"/>
      <c r="P116" s="93"/>
      <c r="Q116" s="89"/>
      <c r="R116" s="89"/>
      <c r="S116" s="89"/>
      <c r="T116" s="89"/>
      <c r="U116" s="89"/>
      <c r="V116" s="89"/>
      <c r="W116" s="89"/>
      <c r="X116" s="89"/>
      <c r="Y116" s="89"/>
      <c r="Z116" s="89"/>
    </row>
    <row r="117" spans="1:26">
      <c r="A117" s="88"/>
      <c r="B117" s="89"/>
      <c r="C117" s="161"/>
      <c r="D117" s="161"/>
      <c r="E117" s="161"/>
      <c r="F117" s="161"/>
      <c r="G117" s="161"/>
      <c r="H117" s="93"/>
      <c r="I117" s="93"/>
      <c r="J117" s="93"/>
      <c r="K117" s="93"/>
      <c r="L117" s="93"/>
      <c r="M117" s="93"/>
      <c r="N117" s="93"/>
      <c r="O117" s="93"/>
      <c r="P117" s="93"/>
      <c r="Q117" s="89"/>
      <c r="R117" s="89"/>
      <c r="S117" s="89"/>
      <c r="T117" s="89"/>
      <c r="U117" s="89"/>
      <c r="V117" s="89"/>
      <c r="W117" s="89"/>
      <c r="X117" s="89"/>
      <c r="Y117" s="89"/>
      <c r="Z117" s="89"/>
    </row>
    <row r="118" spans="1:26">
      <c r="A118" s="88"/>
      <c r="B118" s="89"/>
      <c r="C118" s="161"/>
      <c r="D118" s="161"/>
      <c r="E118" s="161"/>
      <c r="F118" s="161"/>
      <c r="G118" s="161"/>
      <c r="H118" s="93"/>
      <c r="I118" s="93"/>
      <c r="J118" s="93"/>
      <c r="K118" s="93"/>
      <c r="L118" s="93"/>
      <c r="M118" s="93"/>
      <c r="N118" s="93"/>
      <c r="O118" s="93"/>
      <c r="P118" s="93"/>
      <c r="Q118" s="89"/>
      <c r="R118" s="89"/>
      <c r="S118" s="89"/>
      <c r="T118" s="89"/>
      <c r="U118" s="89"/>
      <c r="V118" s="89"/>
      <c r="W118" s="89"/>
      <c r="X118" s="89"/>
      <c r="Y118" s="89"/>
      <c r="Z118" s="89"/>
    </row>
    <row r="119" spans="1:26">
      <c r="A119" s="14"/>
      <c r="B119" s="96"/>
      <c r="C119" s="16" t="s">
        <v>354</v>
      </c>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9.4499999999999993" customHeight="1">
      <c r="A120" s="14"/>
      <c r="B120" s="96"/>
      <c r="C120" s="96"/>
      <c r="D120" s="96"/>
      <c r="E120" s="96"/>
      <c r="F120" s="96"/>
      <c r="G120" s="96"/>
      <c r="H120" s="127"/>
      <c r="I120" s="127"/>
      <c r="J120" s="127"/>
      <c r="K120" s="127"/>
      <c r="L120" s="127"/>
      <c r="M120" s="127"/>
      <c r="N120" s="127"/>
      <c r="O120" s="127"/>
      <c r="P120" s="127"/>
      <c r="Q120" s="127"/>
      <c r="R120" s="127"/>
      <c r="S120" s="127"/>
      <c r="T120" s="127"/>
      <c r="U120" s="127"/>
      <c r="V120" s="127"/>
      <c r="W120" s="127"/>
      <c r="X120" s="127"/>
      <c r="Y120" s="127"/>
      <c r="Z120" s="127"/>
    </row>
    <row r="121" spans="1:26" ht="31.95" customHeight="1">
      <c r="A121" s="14"/>
      <c r="B121" s="96"/>
      <c r="C121" s="386" t="s">
        <v>355</v>
      </c>
      <c r="D121" s="386"/>
      <c r="E121" s="386"/>
      <c r="F121" s="386"/>
      <c r="G121" s="386"/>
      <c r="H121" s="386"/>
      <c r="I121" s="127"/>
      <c r="J121" s="127"/>
      <c r="K121" s="127"/>
      <c r="L121" s="127"/>
      <c r="M121" s="127"/>
      <c r="N121" s="127"/>
      <c r="O121" s="127"/>
      <c r="P121" s="127"/>
      <c r="Q121" s="127"/>
      <c r="R121" s="127"/>
      <c r="S121" s="127"/>
      <c r="T121" s="127"/>
      <c r="U121" s="127"/>
      <c r="V121" s="127"/>
      <c r="W121" s="127"/>
      <c r="X121" s="127"/>
      <c r="Y121" s="127"/>
      <c r="Z121" s="127"/>
    </row>
    <row r="122" spans="1:26" ht="9.4499999999999993" customHeight="1">
      <c r="A122" s="14"/>
      <c r="B122" s="96"/>
      <c r="C122" s="96"/>
      <c r="D122" s="96"/>
      <c r="E122" s="96"/>
      <c r="F122" s="96"/>
      <c r="G122" s="96"/>
      <c r="H122" s="127"/>
      <c r="I122" s="127"/>
      <c r="J122" s="127"/>
      <c r="K122" s="127"/>
      <c r="L122" s="127"/>
      <c r="M122" s="127"/>
      <c r="N122" s="127"/>
      <c r="O122" s="127"/>
      <c r="P122" s="127"/>
      <c r="Q122" s="127"/>
      <c r="R122" s="127"/>
      <c r="S122" s="127"/>
      <c r="T122" s="127"/>
      <c r="U122" s="127"/>
      <c r="V122" s="127"/>
      <c r="W122" s="127"/>
      <c r="X122" s="127"/>
      <c r="Y122" s="127"/>
      <c r="Z122" s="127"/>
    </row>
    <row r="123" spans="1:26">
      <c r="A123" s="88"/>
      <c r="B123" s="89"/>
      <c r="C123" s="330" t="s">
        <v>356</v>
      </c>
      <c r="D123" s="161"/>
      <c r="E123" s="161"/>
      <c r="F123" s="161"/>
      <c r="G123" s="161"/>
      <c r="H123" s="93"/>
      <c r="I123" s="93"/>
      <c r="J123" s="93"/>
      <c r="K123" s="93"/>
      <c r="L123" s="93"/>
      <c r="M123" s="93"/>
      <c r="N123" s="93"/>
      <c r="O123" s="93"/>
      <c r="P123" s="93"/>
      <c r="Q123" s="89"/>
      <c r="R123" s="89"/>
      <c r="S123" s="89"/>
      <c r="T123" s="89"/>
      <c r="U123" s="89"/>
      <c r="V123" s="89"/>
      <c r="W123" s="89"/>
      <c r="X123" s="89"/>
      <c r="Y123" s="89"/>
      <c r="Z123" s="89"/>
    </row>
    <row r="124" spans="1:26">
      <c r="A124" s="88"/>
      <c r="B124" s="89"/>
      <c r="C124" s="89"/>
      <c r="D124" s="411" t="s">
        <v>353</v>
      </c>
      <c r="E124" s="412"/>
      <c r="F124" s="412"/>
      <c r="G124" s="413"/>
      <c r="H124" s="414" t="s">
        <v>294</v>
      </c>
      <c r="I124" s="93"/>
      <c r="J124" s="93"/>
      <c r="K124" s="93"/>
      <c r="L124" s="93"/>
      <c r="M124" s="93"/>
      <c r="N124" s="93"/>
      <c r="O124" s="93"/>
      <c r="P124" s="93"/>
      <c r="Q124" s="89"/>
      <c r="R124" s="89"/>
      <c r="S124" s="89"/>
      <c r="T124" s="89"/>
      <c r="U124" s="89"/>
      <c r="V124" s="89"/>
      <c r="W124" s="89"/>
      <c r="X124" s="89"/>
      <c r="Y124" s="89"/>
      <c r="Z124" s="89"/>
    </row>
    <row r="125" spans="1:26">
      <c r="A125" s="88"/>
      <c r="B125" s="89"/>
      <c r="C125" s="348" t="s">
        <v>357</v>
      </c>
      <c r="D125" s="333">
        <v>0.25</v>
      </c>
      <c r="E125" s="333">
        <v>0.5</v>
      </c>
      <c r="F125" s="333">
        <v>0.75</v>
      </c>
      <c r="G125" s="333">
        <v>1</v>
      </c>
      <c r="H125" s="415"/>
      <c r="I125" s="93"/>
      <c r="J125" s="93"/>
      <c r="K125" s="93"/>
      <c r="L125" s="93"/>
      <c r="M125" s="93"/>
      <c r="N125" s="93"/>
      <c r="O125" s="93"/>
      <c r="P125" s="93"/>
      <c r="Q125" s="89"/>
      <c r="R125" s="89"/>
      <c r="S125" s="89"/>
      <c r="T125" s="89"/>
      <c r="U125" s="89"/>
      <c r="V125" s="89"/>
      <c r="W125" s="89"/>
      <c r="X125" s="89"/>
      <c r="Y125" s="89"/>
      <c r="Z125" s="89"/>
    </row>
    <row r="126" spans="1:26">
      <c r="A126" s="88"/>
      <c r="B126" s="89"/>
      <c r="C126" s="349" t="s">
        <v>316</v>
      </c>
      <c r="D126" s="343">
        <v>0.15702054794520545</v>
      </c>
      <c r="E126" s="343">
        <v>0.2629794520547945</v>
      </c>
      <c r="F126" s="343">
        <v>0.11500000000000002</v>
      </c>
      <c r="G126" s="343">
        <v>0.46300000000000008</v>
      </c>
      <c r="H126" s="334">
        <f>SUMPRODUCT(D126:G126,$D$125:$G$125)</f>
        <v>0.71999486301369875</v>
      </c>
      <c r="I126" s="93"/>
      <c r="J126" s="93"/>
      <c r="K126" s="93"/>
      <c r="L126" s="93"/>
      <c r="M126" s="93"/>
      <c r="N126" s="93"/>
      <c r="O126" s="93"/>
      <c r="P126" s="93"/>
      <c r="Q126" s="89"/>
      <c r="R126" s="89"/>
      <c r="S126" s="89"/>
      <c r="T126" s="89"/>
      <c r="U126" s="89"/>
      <c r="V126" s="89"/>
      <c r="W126" s="89"/>
      <c r="X126" s="89"/>
      <c r="Y126" s="89"/>
      <c r="Z126" s="89"/>
    </row>
    <row r="127" spans="1:26">
      <c r="A127" s="88"/>
      <c r="B127" s="89"/>
      <c r="C127" s="162" t="s">
        <v>358</v>
      </c>
      <c r="D127" s="161"/>
      <c r="E127" s="161"/>
      <c r="F127" s="161"/>
      <c r="G127" s="161"/>
      <c r="H127" s="93"/>
      <c r="I127" s="93"/>
      <c r="J127" s="93"/>
      <c r="K127" s="93"/>
      <c r="L127" s="93"/>
      <c r="M127" s="93"/>
      <c r="N127" s="93"/>
      <c r="O127" s="93"/>
      <c r="P127" s="93"/>
      <c r="Q127" s="89"/>
      <c r="R127" s="89"/>
      <c r="S127" s="89"/>
      <c r="T127" s="89"/>
      <c r="U127" s="89"/>
      <c r="V127" s="89"/>
      <c r="W127" s="89"/>
      <c r="X127" s="89"/>
      <c r="Y127" s="89"/>
      <c r="Z127" s="89"/>
    </row>
    <row r="128" spans="1:26">
      <c r="A128" s="88"/>
      <c r="B128" s="89"/>
      <c r="C128" s="161"/>
      <c r="D128" s="161"/>
      <c r="E128" s="161"/>
      <c r="F128" s="161"/>
      <c r="G128" s="161"/>
      <c r="H128" s="93"/>
      <c r="I128" s="93"/>
      <c r="J128" s="93"/>
      <c r="K128" s="93"/>
      <c r="L128" s="93"/>
      <c r="M128" s="93"/>
      <c r="N128" s="93"/>
      <c r="O128" s="93"/>
      <c r="P128" s="93"/>
      <c r="Q128" s="89"/>
      <c r="R128" s="89"/>
      <c r="S128" s="89"/>
      <c r="T128" s="89"/>
      <c r="U128" s="89"/>
      <c r="V128" s="89"/>
      <c r="W128" s="89"/>
      <c r="X128" s="89"/>
      <c r="Y128" s="89"/>
      <c r="Z128" s="89"/>
    </row>
    <row r="129" spans="1:26">
      <c r="A129" s="88"/>
      <c r="B129" s="89"/>
      <c r="C129" s="344" t="s">
        <v>359</v>
      </c>
      <c r="D129" s="161"/>
      <c r="E129" s="161"/>
      <c r="F129" s="161"/>
      <c r="G129" s="161"/>
      <c r="H129" s="93"/>
      <c r="I129" s="93"/>
      <c r="J129" s="93"/>
      <c r="K129" s="93"/>
      <c r="L129" s="93"/>
      <c r="M129" s="93"/>
      <c r="N129" s="93"/>
      <c r="O129" s="93"/>
      <c r="P129" s="93"/>
      <c r="Q129" s="89"/>
      <c r="R129" s="89"/>
      <c r="S129" s="89"/>
      <c r="T129" s="89"/>
      <c r="U129" s="89"/>
      <c r="V129" s="89"/>
      <c r="W129" s="89"/>
      <c r="X129" s="89"/>
      <c r="Y129" s="89"/>
      <c r="Z129" s="89"/>
    </row>
    <row r="130" spans="1:26" ht="16.5" customHeight="1">
      <c r="A130" s="88"/>
      <c r="B130" s="89"/>
      <c r="C130" s="416" t="s">
        <v>294</v>
      </c>
      <c r="D130" s="417" t="s">
        <v>353</v>
      </c>
      <c r="E130" s="417"/>
      <c r="F130" s="417"/>
      <c r="G130" s="417"/>
      <c r="H130" s="418" t="s">
        <v>360</v>
      </c>
      <c r="I130" s="418"/>
      <c r="J130" s="93"/>
      <c r="K130" s="93"/>
      <c r="L130" s="93"/>
      <c r="M130" s="93"/>
      <c r="N130" s="93"/>
      <c r="O130" s="93"/>
      <c r="P130" s="93"/>
      <c r="Q130" s="89"/>
      <c r="R130" s="89"/>
      <c r="S130" s="89"/>
      <c r="T130" s="89"/>
      <c r="U130" s="89"/>
      <c r="V130" s="89"/>
      <c r="W130" s="89"/>
      <c r="X130" s="89"/>
      <c r="Y130" s="89"/>
      <c r="Z130" s="89"/>
    </row>
    <row r="131" spans="1:26">
      <c r="A131" s="88"/>
      <c r="B131" s="89"/>
      <c r="C131" s="416"/>
      <c r="D131" s="350">
        <v>0.25</v>
      </c>
      <c r="E131" s="350">
        <v>0.5</v>
      </c>
      <c r="F131" s="350">
        <v>0.75</v>
      </c>
      <c r="G131" s="350">
        <v>1</v>
      </c>
      <c r="H131" s="418"/>
      <c r="I131" s="418"/>
      <c r="J131" s="93"/>
      <c r="K131" s="93"/>
      <c r="L131" s="93"/>
      <c r="M131" s="93"/>
      <c r="N131" s="93"/>
      <c r="O131" s="93"/>
      <c r="P131" s="93"/>
      <c r="Q131" s="89"/>
      <c r="R131" s="89"/>
      <c r="S131" s="89"/>
      <c r="T131" s="89"/>
      <c r="U131" s="89"/>
      <c r="V131" s="89"/>
      <c r="W131" s="89"/>
      <c r="X131" s="89"/>
      <c r="Y131" s="89"/>
      <c r="Z131" s="89"/>
    </row>
    <row r="132" spans="1:26">
      <c r="A132" s="88"/>
      <c r="B132" s="89"/>
      <c r="C132" s="334">
        <f>SUMPRODUCT(D132:G132,$D$131:$G$131)</f>
        <v>0.39999999999999997</v>
      </c>
      <c r="D132" s="351">
        <f>1-SUM(E132:G132)</f>
        <v>0.65</v>
      </c>
      <c r="E132" s="351">
        <v>0.15</v>
      </c>
      <c r="F132" s="351">
        <v>0.15</v>
      </c>
      <c r="G132" s="351">
        <v>0.05</v>
      </c>
      <c r="H132" s="419">
        <f>G16/SUM($G$16:$G$18)</f>
        <v>9.6594982078853045E-2</v>
      </c>
      <c r="I132" s="419"/>
      <c r="J132" s="93"/>
      <c r="K132" s="93"/>
      <c r="L132" s="93"/>
      <c r="M132" s="93"/>
      <c r="N132" s="93"/>
      <c r="O132" s="93"/>
      <c r="P132" s="93"/>
      <c r="Q132" s="89"/>
      <c r="R132" s="89"/>
      <c r="S132" s="89"/>
      <c r="T132" s="89"/>
      <c r="U132" s="89"/>
      <c r="V132" s="89"/>
      <c r="W132" s="89"/>
      <c r="X132" s="89"/>
      <c r="Y132" s="89"/>
      <c r="Z132" s="89"/>
    </row>
    <row r="133" spans="1:26">
      <c r="A133" s="88"/>
      <c r="B133" s="89"/>
      <c r="C133" s="334">
        <f>SUMPRODUCT(D133:G133,$D$131:$G$131)</f>
        <v>0.75</v>
      </c>
      <c r="D133" s="351">
        <v>0.1</v>
      </c>
      <c r="E133" s="351">
        <v>0.3</v>
      </c>
      <c r="F133" s="351">
        <v>0.1</v>
      </c>
      <c r="G133" s="351">
        <v>0.5</v>
      </c>
      <c r="H133" s="419">
        <f>G17/SUM($G$16:$G$18)</f>
        <v>0.76093189964157704</v>
      </c>
      <c r="I133" s="419"/>
      <c r="J133" s="93"/>
      <c r="K133" s="93"/>
      <c r="L133" s="93"/>
      <c r="M133" s="93"/>
      <c r="N133" s="93"/>
      <c r="O133" s="93"/>
      <c r="P133" s="93"/>
      <c r="Q133" s="89"/>
      <c r="R133" s="89"/>
      <c r="S133" s="89"/>
      <c r="T133" s="89"/>
      <c r="U133" s="89"/>
      <c r="V133" s="89"/>
      <c r="W133" s="89"/>
      <c r="X133" s="89"/>
      <c r="Y133" s="89"/>
      <c r="Z133" s="89"/>
    </row>
    <row r="134" spans="1:26">
      <c r="A134" s="88"/>
      <c r="B134" s="89"/>
      <c r="C134" s="334">
        <f>SUMPRODUCT(D134:G134,$D$131:$G$131)</f>
        <v>0.90253995433789957</v>
      </c>
      <c r="D134" s="351">
        <f>D126/3</f>
        <v>5.2340182648401817E-2</v>
      </c>
      <c r="E134" s="351">
        <f>E126/3</f>
        <v>8.7659817351598168E-2</v>
      </c>
      <c r="F134" s="351">
        <f>F126/2</f>
        <v>5.7500000000000009E-2</v>
      </c>
      <c r="G134" s="351">
        <f>1-SUM(D134:F134)</f>
        <v>0.80249999999999999</v>
      </c>
      <c r="H134" s="419">
        <f>G18/SUM($G$16:$G$18)</f>
        <v>0.1424731182795699</v>
      </c>
      <c r="I134" s="419"/>
      <c r="J134" s="93"/>
      <c r="K134" s="93"/>
      <c r="L134" s="93"/>
      <c r="M134" s="93"/>
      <c r="N134" s="93"/>
      <c r="O134" s="93"/>
      <c r="P134" s="93"/>
      <c r="Q134" s="89"/>
      <c r="R134" s="89"/>
      <c r="S134" s="89"/>
      <c r="T134" s="89"/>
      <c r="U134" s="89"/>
      <c r="V134" s="89"/>
      <c r="W134" s="89"/>
      <c r="X134" s="89"/>
      <c r="Y134" s="89"/>
      <c r="Z134" s="89"/>
    </row>
    <row r="135" spans="1:26">
      <c r="A135" s="88"/>
      <c r="B135" s="89"/>
      <c r="C135" s="163" t="s">
        <v>361</v>
      </c>
      <c r="D135" s="164">
        <f>SUMPRODUCT(D132:D134,$H$132:$H$134)</f>
        <v>0.14633699734865221</v>
      </c>
      <c r="E135" s="164">
        <f>SUMPRODUCT(E132:E134,$H$132:$H$134)</f>
        <v>0.25525798473020084</v>
      </c>
      <c r="F135" s="164">
        <f>SUMPRODUCT(F132:F134,$H$132:$H$134)</f>
        <v>9.8774641577060937E-2</v>
      </c>
      <c r="G135" s="164">
        <f>SUMPRODUCT(G132:G134,$H$132:$H$134)</f>
        <v>0.49963037634408602</v>
      </c>
      <c r="H135" s="420">
        <f>SUMPRODUCT(H132:H134,C132:C134)</f>
        <v>0.73792459922914522</v>
      </c>
      <c r="I135" s="420"/>
      <c r="J135" s="93"/>
      <c r="K135" s="93"/>
      <c r="L135" s="93"/>
      <c r="M135" s="93"/>
      <c r="N135" s="93"/>
      <c r="O135" s="93"/>
      <c r="P135" s="93"/>
      <c r="Q135" s="89"/>
      <c r="R135" s="89"/>
      <c r="S135" s="89"/>
      <c r="T135" s="89"/>
      <c r="U135" s="89"/>
      <c r="V135" s="89"/>
      <c r="W135" s="89"/>
      <c r="X135" s="89"/>
      <c r="Y135" s="89"/>
      <c r="Z135" s="89"/>
    </row>
    <row r="136" spans="1:26">
      <c r="A136" s="88"/>
      <c r="B136" s="89"/>
      <c r="C136" s="161"/>
      <c r="D136" s="93"/>
      <c r="E136" s="93"/>
      <c r="F136" s="93"/>
      <c r="G136" s="93"/>
      <c r="H136" s="93"/>
      <c r="I136" s="93"/>
      <c r="J136" s="93"/>
      <c r="K136" s="93"/>
      <c r="L136" s="93"/>
      <c r="M136" s="93"/>
      <c r="N136" s="93"/>
      <c r="O136" s="93"/>
      <c r="P136" s="93"/>
      <c r="Q136" s="89"/>
      <c r="R136" s="89"/>
      <c r="S136" s="89"/>
      <c r="T136" s="89"/>
      <c r="U136" s="89"/>
      <c r="V136" s="89"/>
      <c r="W136" s="89"/>
      <c r="X136" s="89"/>
      <c r="Y136" s="89"/>
      <c r="Z136" s="89"/>
    </row>
    <row r="137" spans="1:26">
      <c r="A137" s="88"/>
      <c r="B137" s="89"/>
      <c r="C137" s="417" t="s">
        <v>294</v>
      </c>
      <c r="D137" s="416" t="s">
        <v>362</v>
      </c>
      <c r="E137" s="416"/>
      <c r="F137" s="93"/>
      <c r="G137" s="93"/>
      <c r="H137" s="93"/>
      <c r="I137" s="93"/>
      <c r="J137" s="93"/>
      <c r="K137" s="93"/>
      <c r="L137" s="93"/>
      <c r="M137" s="93"/>
      <c r="N137" s="93"/>
      <c r="O137" s="93"/>
      <c r="P137" s="93"/>
      <c r="Q137" s="89"/>
      <c r="R137" s="89"/>
      <c r="S137" s="89"/>
      <c r="T137" s="89"/>
      <c r="U137" s="89"/>
      <c r="V137" s="89"/>
      <c r="W137" s="89"/>
      <c r="X137" s="89"/>
      <c r="Y137" s="89"/>
      <c r="Z137" s="89"/>
    </row>
    <row r="138" spans="1:26">
      <c r="A138" s="88"/>
      <c r="B138" s="89"/>
      <c r="C138" s="417"/>
      <c r="D138" s="352" t="s">
        <v>339</v>
      </c>
      <c r="E138" s="352" t="s">
        <v>84</v>
      </c>
      <c r="F138" s="161"/>
      <c r="G138" s="161"/>
      <c r="H138" s="93"/>
      <c r="I138" s="93"/>
      <c r="J138" s="93"/>
      <c r="K138" s="93"/>
      <c r="L138" s="93"/>
      <c r="M138" s="93"/>
      <c r="N138" s="93"/>
      <c r="O138" s="93"/>
      <c r="P138" s="93"/>
      <c r="Q138" s="89"/>
      <c r="R138" s="89"/>
      <c r="S138" s="89"/>
      <c r="T138" s="89"/>
      <c r="U138" s="89"/>
      <c r="V138" s="89"/>
      <c r="W138" s="89"/>
      <c r="X138" s="89"/>
      <c r="Y138" s="89"/>
      <c r="Z138" s="89"/>
    </row>
    <row r="139" spans="1:26">
      <c r="A139" s="88"/>
      <c r="B139" s="89"/>
      <c r="C139" s="334">
        <v>0.4</v>
      </c>
      <c r="D139" s="165">
        <f>SUMPRODUCT(D132:G132,$D$115:$G$115)</f>
        <v>0.76661749999999995</v>
      </c>
      <c r="E139" s="165">
        <f>SUMPRODUCT(D132:G132,$D$116:$G$116)</f>
        <v>0.22102526250000001</v>
      </c>
      <c r="F139" s="161"/>
      <c r="G139" s="161"/>
      <c r="H139" s="93"/>
      <c r="I139" s="93"/>
      <c r="J139" s="93"/>
      <c r="K139" s="93"/>
      <c r="L139" s="93"/>
      <c r="M139" s="93"/>
      <c r="N139" s="93"/>
      <c r="O139" s="93"/>
      <c r="P139" s="93"/>
      <c r="Q139" s="89"/>
      <c r="R139" s="89"/>
      <c r="S139" s="89"/>
      <c r="T139" s="89"/>
      <c r="U139" s="89"/>
      <c r="V139" s="89"/>
      <c r="W139" s="89"/>
      <c r="X139" s="89"/>
      <c r="Y139" s="89"/>
      <c r="Z139" s="89"/>
    </row>
    <row r="140" spans="1:26">
      <c r="A140" s="88"/>
      <c r="B140" s="89"/>
      <c r="C140" s="334">
        <v>0.75</v>
      </c>
      <c r="D140" s="165">
        <f>SUMPRODUCT(D133:G133,$D$115:$G$115)</f>
        <v>0.90883800000000003</v>
      </c>
      <c r="E140" s="165">
        <f>SUMPRODUCT(D133:G133,$D$116:$G$116)</f>
        <v>0.61720458750000007</v>
      </c>
      <c r="F140" s="161"/>
      <c r="G140" s="161"/>
      <c r="H140" s="93"/>
      <c r="I140" s="93"/>
      <c r="J140" s="93"/>
      <c r="K140" s="93"/>
      <c r="L140" s="93"/>
      <c r="M140" s="93"/>
      <c r="N140" s="93"/>
      <c r="O140" s="93"/>
      <c r="P140" s="93"/>
      <c r="Q140" s="89"/>
      <c r="R140" s="89"/>
      <c r="S140" s="89"/>
      <c r="T140" s="89"/>
      <c r="U140" s="89"/>
      <c r="V140" s="89"/>
      <c r="W140" s="89"/>
      <c r="X140" s="89"/>
      <c r="Y140" s="89"/>
      <c r="Z140" s="89"/>
    </row>
    <row r="141" spans="1:26">
      <c r="A141" s="88"/>
      <c r="B141" s="89"/>
      <c r="C141" s="334">
        <v>0.9</v>
      </c>
      <c r="D141" s="165">
        <f>SUMPRODUCT(D134:G134,$D$115:$G$115)</f>
        <v>0.96373568401826482</v>
      </c>
      <c r="E141" s="165">
        <f>SUMPRODUCT(D134:G134,$D$116:$G$116)</f>
        <v>0.85151742989868728</v>
      </c>
      <c r="F141" s="161"/>
      <c r="G141" s="161"/>
      <c r="H141" s="93"/>
      <c r="I141" s="93"/>
      <c r="J141" s="93"/>
      <c r="K141" s="93"/>
      <c r="L141" s="93"/>
      <c r="M141" s="93"/>
      <c r="N141" s="93"/>
      <c r="O141" s="93"/>
      <c r="P141" s="93"/>
      <c r="Q141" s="89"/>
      <c r="R141" s="89"/>
      <c r="S141" s="89"/>
      <c r="T141" s="89"/>
      <c r="U141" s="89"/>
      <c r="V141" s="89"/>
      <c r="W141" s="89"/>
      <c r="X141" s="89"/>
      <c r="Y141" s="89"/>
      <c r="Z141" s="89"/>
    </row>
    <row r="142" spans="1:26">
      <c r="A142" s="88"/>
      <c r="B142" s="89"/>
      <c r="C142" s="161"/>
      <c r="D142" s="161"/>
      <c r="E142" s="161"/>
      <c r="F142" s="161"/>
      <c r="G142" s="161"/>
      <c r="H142" s="93"/>
      <c r="I142" s="93"/>
      <c r="J142" s="93"/>
      <c r="K142" s="93"/>
      <c r="L142" s="93"/>
      <c r="M142" s="93"/>
      <c r="N142" s="93"/>
      <c r="O142" s="93"/>
      <c r="P142" s="93"/>
      <c r="Q142" s="89"/>
      <c r="R142" s="89"/>
      <c r="S142" s="89"/>
      <c r="T142" s="89"/>
      <c r="U142" s="89"/>
      <c r="V142" s="89"/>
      <c r="W142" s="89"/>
      <c r="X142" s="89"/>
      <c r="Y142" s="89"/>
      <c r="Z142" s="89"/>
    </row>
    <row r="143" spans="1:26">
      <c r="A143" s="14"/>
      <c r="B143" s="96"/>
      <c r="C143" s="16" t="s">
        <v>363</v>
      </c>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9.4499999999999993" customHeight="1">
      <c r="A144" s="14"/>
      <c r="B144" s="96"/>
      <c r="C144" s="96"/>
      <c r="D144" s="96"/>
      <c r="E144" s="96"/>
      <c r="F144" s="96"/>
      <c r="G144" s="96"/>
      <c r="H144" s="127"/>
      <c r="I144" s="127"/>
      <c r="J144" s="127"/>
      <c r="K144" s="127"/>
      <c r="L144" s="127"/>
      <c r="M144" s="127"/>
      <c r="N144" s="127"/>
      <c r="O144" s="127"/>
      <c r="P144" s="127"/>
      <c r="Q144" s="127"/>
      <c r="R144" s="127"/>
      <c r="S144" s="127"/>
      <c r="T144" s="127"/>
      <c r="U144" s="127"/>
      <c r="V144" s="127"/>
      <c r="W144" s="127"/>
      <c r="X144" s="127"/>
      <c r="Y144" s="127"/>
      <c r="Z144" s="127"/>
    </row>
    <row r="145" spans="1:26">
      <c r="A145" s="14"/>
      <c r="B145" s="96"/>
      <c r="C145" s="386" t="s">
        <v>364</v>
      </c>
      <c r="D145" s="386"/>
      <c r="E145" s="386"/>
      <c r="F145" s="386"/>
      <c r="G145" s="386"/>
      <c r="H145" s="386"/>
      <c r="I145" s="127"/>
      <c r="J145" s="127"/>
      <c r="K145" s="127"/>
      <c r="L145" s="127"/>
      <c r="M145" s="127"/>
      <c r="N145" s="127"/>
      <c r="O145" s="127"/>
      <c r="P145" s="127"/>
      <c r="Q145" s="127"/>
      <c r="R145" s="127"/>
      <c r="S145" s="127"/>
      <c r="T145" s="127"/>
      <c r="U145" s="127"/>
      <c r="V145" s="127"/>
      <c r="W145" s="127"/>
      <c r="X145" s="127"/>
      <c r="Y145" s="127"/>
      <c r="Z145" s="127"/>
    </row>
    <row r="146" spans="1:26" ht="9.4499999999999993" customHeight="1">
      <c r="A146" s="14"/>
      <c r="B146" s="96"/>
      <c r="C146" s="96"/>
      <c r="D146" s="96"/>
      <c r="E146" s="96"/>
      <c r="F146" s="96"/>
      <c r="G146" s="96"/>
      <c r="H146" s="127"/>
      <c r="I146" s="127"/>
      <c r="J146" s="127"/>
      <c r="K146" s="127"/>
      <c r="L146" s="127"/>
      <c r="M146" s="127"/>
      <c r="N146" s="127"/>
      <c r="O146" s="127"/>
      <c r="P146" s="127"/>
      <c r="Q146" s="127"/>
      <c r="R146" s="127"/>
      <c r="S146" s="127"/>
      <c r="T146" s="127"/>
      <c r="U146" s="127"/>
      <c r="V146" s="127"/>
      <c r="W146" s="127"/>
      <c r="X146" s="127"/>
      <c r="Y146" s="127"/>
      <c r="Z146" s="127"/>
    </row>
    <row r="147" spans="1:26">
      <c r="A147" s="14"/>
      <c r="B147" s="96"/>
      <c r="C147" s="166" t="s">
        <v>365</v>
      </c>
      <c r="D147" s="159"/>
      <c r="E147" s="159"/>
      <c r="F147" s="93"/>
      <c r="G147" s="93"/>
      <c r="H147" s="93"/>
      <c r="I147" s="329"/>
      <c r="J147" s="329"/>
      <c r="K147" s="96"/>
      <c r="L147" s="96"/>
      <c r="M147" s="96"/>
      <c r="N147" s="96"/>
      <c r="O147" s="96"/>
      <c r="P147" s="96"/>
      <c r="Q147" s="96"/>
      <c r="R147" s="96"/>
      <c r="S147" s="96"/>
      <c r="T147" s="96"/>
      <c r="U147" s="96"/>
      <c r="V147" s="96"/>
      <c r="W147" s="96"/>
      <c r="X147" s="96"/>
      <c r="Y147" s="96"/>
      <c r="Z147" s="96"/>
    </row>
    <row r="148" spans="1:26">
      <c r="A148" s="14"/>
      <c r="B148" s="96"/>
      <c r="C148" s="324" t="s">
        <v>366</v>
      </c>
      <c r="D148" s="421" t="s">
        <v>367</v>
      </c>
      <c r="E148" s="422"/>
      <c r="F148" s="106"/>
      <c r="G148" s="106"/>
      <c r="H148" s="106"/>
      <c r="I148" s="106"/>
      <c r="J148" s="329"/>
      <c r="K148" s="96"/>
      <c r="L148" s="96"/>
      <c r="M148" s="96"/>
      <c r="N148" s="96"/>
      <c r="O148" s="96"/>
      <c r="P148" s="96"/>
      <c r="Q148" s="96"/>
      <c r="R148" s="96"/>
      <c r="S148" s="96"/>
      <c r="T148" s="96"/>
      <c r="U148" s="96"/>
      <c r="V148" s="96"/>
      <c r="W148" s="96"/>
      <c r="X148" s="96"/>
      <c r="Y148" s="96"/>
      <c r="Z148" s="96"/>
    </row>
    <row r="149" spans="1:26">
      <c r="A149" s="14"/>
      <c r="B149" s="96"/>
      <c r="C149" s="156" t="s">
        <v>368</v>
      </c>
      <c r="D149" s="419">
        <v>0.12</v>
      </c>
      <c r="E149" s="419"/>
      <c r="F149" s="106"/>
      <c r="G149" s="106"/>
      <c r="H149" s="106"/>
      <c r="I149" s="106"/>
      <c r="J149" s="329"/>
      <c r="K149" s="96"/>
      <c r="L149" s="96"/>
      <c r="M149" s="96"/>
      <c r="N149" s="96"/>
      <c r="O149" s="96"/>
      <c r="P149" s="96"/>
      <c r="Q149" s="96"/>
      <c r="R149" s="96"/>
      <c r="S149" s="96"/>
      <c r="T149" s="96"/>
      <c r="U149" s="96"/>
      <c r="V149" s="96"/>
      <c r="W149" s="96"/>
      <c r="X149" s="96"/>
      <c r="Y149" s="96"/>
      <c r="Z149" s="96"/>
    </row>
    <row r="150" spans="1:26">
      <c r="A150" s="14"/>
      <c r="B150" s="96"/>
      <c r="C150" s="156" t="s">
        <v>369</v>
      </c>
      <c r="D150" s="419">
        <v>0.53</v>
      </c>
      <c r="E150" s="419"/>
      <c r="F150" s="106"/>
      <c r="G150" s="106"/>
      <c r="H150" s="106"/>
      <c r="I150" s="106"/>
      <c r="J150" s="329"/>
      <c r="K150" s="96"/>
      <c r="L150" s="96"/>
      <c r="M150" s="96"/>
      <c r="N150" s="96"/>
      <c r="O150" s="96"/>
      <c r="P150" s="96"/>
      <c r="Q150" s="96"/>
      <c r="R150" s="96"/>
      <c r="S150" s="96"/>
      <c r="T150" s="96"/>
      <c r="U150" s="96"/>
      <c r="V150" s="96"/>
      <c r="W150" s="96"/>
      <c r="X150" s="96"/>
      <c r="Y150" s="96"/>
      <c r="Z150" s="96"/>
    </row>
    <row r="151" spans="1:26">
      <c r="A151" s="14"/>
      <c r="B151" s="96"/>
      <c r="C151" s="156" t="s">
        <v>370</v>
      </c>
      <c r="D151" s="419">
        <v>0.3</v>
      </c>
      <c r="E151" s="419"/>
      <c r="F151" s="106"/>
      <c r="G151" s="106"/>
      <c r="H151" s="106"/>
      <c r="I151" s="106"/>
      <c r="J151" s="329"/>
      <c r="K151" s="96"/>
      <c r="L151" s="96"/>
      <c r="M151" s="96"/>
      <c r="N151" s="96"/>
      <c r="O151" s="96"/>
      <c r="P151" s="96"/>
      <c r="Q151" s="96"/>
      <c r="R151" s="96"/>
      <c r="S151" s="96"/>
      <c r="T151" s="96"/>
      <c r="U151" s="96"/>
      <c r="V151" s="96"/>
      <c r="W151" s="96"/>
      <c r="X151" s="96"/>
      <c r="Y151" s="96"/>
      <c r="Z151" s="96"/>
    </row>
    <row r="152" spans="1:26">
      <c r="A152" s="14"/>
      <c r="B152" s="96"/>
      <c r="C152" s="156" t="s">
        <v>371</v>
      </c>
      <c r="D152" s="419">
        <v>2.5000000000000001E-2</v>
      </c>
      <c r="E152" s="419"/>
      <c r="F152" s="106"/>
      <c r="G152" s="106"/>
      <c r="H152" s="106"/>
      <c r="I152" s="106"/>
      <c r="J152" s="329"/>
      <c r="K152" s="96"/>
      <c r="L152" s="96"/>
      <c r="M152" s="96"/>
      <c r="N152" s="96"/>
      <c r="O152" s="96"/>
      <c r="P152" s="96"/>
      <c r="Q152" s="96"/>
      <c r="R152" s="96"/>
      <c r="S152" s="96"/>
      <c r="T152" s="96"/>
      <c r="U152" s="96"/>
      <c r="V152" s="96"/>
      <c r="W152" s="96"/>
      <c r="X152" s="96"/>
      <c r="Y152" s="96"/>
      <c r="Z152" s="96"/>
    </row>
    <row r="153" spans="1:26">
      <c r="A153" s="14"/>
      <c r="B153" s="96"/>
      <c r="C153" s="156" t="s">
        <v>89</v>
      </c>
      <c r="D153" s="419">
        <v>2.5000000000000001E-2</v>
      </c>
      <c r="E153" s="419"/>
      <c r="F153" s="106"/>
      <c r="G153" s="106"/>
      <c r="H153" s="106"/>
      <c r="I153" s="106"/>
      <c r="J153" s="329"/>
      <c r="K153" s="96"/>
      <c r="L153" s="96"/>
      <c r="M153" s="96"/>
      <c r="N153" s="96"/>
      <c r="O153" s="96"/>
      <c r="P153" s="96"/>
      <c r="Q153" s="96"/>
      <c r="R153" s="96"/>
      <c r="S153" s="96"/>
      <c r="T153" s="96"/>
      <c r="U153" s="96"/>
      <c r="V153" s="96"/>
      <c r="W153" s="96"/>
      <c r="X153" s="96"/>
      <c r="Y153" s="96"/>
      <c r="Z153" s="96"/>
    </row>
    <row r="154" spans="1:26">
      <c r="A154" s="14"/>
      <c r="B154" s="96"/>
      <c r="C154" s="155" t="s">
        <v>179</v>
      </c>
      <c r="D154" s="409">
        <f>SUM(D149:E153)</f>
        <v>1</v>
      </c>
      <c r="E154" s="410"/>
      <c r="F154" s="106"/>
      <c r="G154" s="106"/>
      <c r="H154" s="106"/>
      <c r="I154" s="106"/>
      <c r="J154" s="329"/>
      <c r="K154" s="96"/>
      <c r="L154" s="96"/>
      <c r="M154" s="96"/>
      <c r="N154" s="96"/>
      <c r="O154" s="96"/>
      <c r="P154" s="96"/>
      <c r="Q154" s="96"/>
      <c r="R154" s="96"/>
      <c r="S154" s="96"/>
      <c r="T154" s="96"/>
      <c r="U154" s="96"/>
      <c r="V154" s="96"/>
      <c r="W154" s="96"/>
      <c r="X154" s="96"/>
      <c r="Y154" s="96"/>
      <c r="Z154" s="96"/>
    </row>
    <row r="155" spans="1:26">
      <c r="A155" s="14"/>
      <c r="B155" s="96"/>
      <c r="C155" s="160" t="s">
        <v>93</v>
      </c>
      <c r="D155" s="106"/>
      <c r="E155" s="96"/>
      <c r="F155" s="106"/>
      <c r="G155" s="106"/>
      <c r="H155" s="106"/>
      <c r="I155" s="96"/>
      <c r="J155" s="96"/>
      <c r="K155" s="96"/>
      <c r="L155" s="96"/>
      <c r="M155" s="96"/>
      <c r="N155" s="96"/>
      <c r="O155" s="96"/>
      <c r="P155" s="96"/>
      <c r="Q155" s="96"/>
      <c r="R155" s="96"/>
      <c r="S155" s="96"/>
      <c r="T155" s="96"/>
      <c r="U155" s="96"/>
      <c r="V155" s="96"/>
      <c r="W155" s="96"/>
      <c r="X155" s="96"/>
      <c r="Y155" s="96"/>
      <c r="Z155" s="96"/>
    </row>
    <row r="156" spans="1:26">
      <c r="A156" s="14"/>
      <c r="B156" s="96"/>
      <c r="C156" s="329"/>
      <c r="D156" s="329"/>
      <c r="E156" s="329"/>
      <c r="F156" s="329"/>
      <c r="G156" s="329"/>
      <c r="H156" s="329"/>
      <c r="I156" s="329"/>
      <c r="J156" s="329"/>
      <c r="K156" s="329"/>
      <c r="L156" s="329"/>
      <c r="M156" s="329"/>
      <c r="N156" s="329"/>
      <c r="O156" s="329"/>
      <c r="P156" s="329"/>
      <c r="Q156" s="153"/>
      <c r="R156" s="153"/>
      <c r="S156" s="153"/>
      <c r="T156" s="153"/>
      <c r="U156" s="153"/>
      <c r="V156" s="153"/>
      <c r="W156" s="153"/>
      <c r="X156" s="153"/>
      <c r="Y156" s="153"/>
      <c r="Z156" s="153"/>
    </row>
    <row r="157" spans="1:26">
      <c r="A157" s="14"/>
      <c r="B157" s="96"/>
      <c r="C157" s="329"/>
      <c r="D157" s="329"/>
      <c r="E157" s="329"/>
      <c r="F157" s="329"/>
      <c r="G157" s="329"/>
      <c r="H157" s="329"/>
      <c r="I157" s="329"/>
      <c r="J157" s="329"/>
      <c r="K157" s="329"/>
      <c r="L157" s="329"/>
      <c r="M157" s="329"/>
      <c r="N157" s="329"/>
      <c r="O157" s="329"/>
      <c r="P157" s="329"/>
      <c r="Q157" s="153"/>
      <c r="R157" s="153"/>
      <c r="S157" s="153"/>
      <c r="T157" s="153"/>
      <c r="U157" s="153"/>
      <c r="V157" s="153"/>
      <c r="W157" s="153"/>
      <c r="X157" s="153"/>
      <c r="Y157" s="153"/>
      <c r="Z157" s="153"/>
    </row>
    <row r="158" spans="1:26">
      <c r="A158" s="14"/>
      <c r="B158" s="96"/>
      <c r="C158" s="166" t="s">
        <v>372</v>
      </c>
      <c r="D158" s="329"/>
      <c r="E158" s="329"/>
      <c r="F158" s="329"/>
      <c r="G158" s="329"/>
      <c r="H158" s="329"/>
      <c r="I158" s="329"/>
      <c r="J158" s="329"/>
      <c r="K158" s="329"/>
      <c r="L158" s="329"/>
      <c r="M158" s="329"/>
      <c r="N158" s="329"/>
      <c r="O158" s="329"/>
      <c r="P158" s="329"/>
      <c r="Q158" s="153"/>
      <c r="R158" s="153"/>
      <c r="S158" s="153"/>
      <c r="T158" s="153"/>
      <c r="U158" s="153"/>
      <c r="V158" s="153"/>
      <c r="W158" s="153"/>
      <c r="X158" s="153"/>
      <c r="Y158" s="153"/>
      <c r="Z158" s="153"/>
    </row>
    <row r="159" spans="1:26">
      <c r="A159" s="14"/>
      <c r="B159" s="96"/>
      <c r="C159" s="324" t="s">
        <v>366</v>
      </c>
      <c r="D159" s="421" t="s">
        <v>367</v>
      </c>
      <c r="E159" s="422"/>
      <c r="F159" s="106"/>
      <c r="G159" s="106"/>
      <c r="H159" s="106"/>
      <c r="I159" s="106"/>
      <c r="J159" s="329"/>
      <c r="K159" s="96"/>
      <c r="L159" s="96"/>
      <c r="M159" s="96"/>
      <c r="N159" s="96"/>
      <c r="O159" s="96"/>
      <c r="P159" s="96"/>
      <c r="Q159" s="96"/>
      <c r="R159" s="96"/>
      <c r="S159" s="96"/>
      <c r="T159" s="96"/>
      <c r="U159" s="96"/>
      <c r="V159" s="96"/>
      <c r="W159" s="96"/>
      <c r="X159" s="96"/>
      <c r="Y159" s="96"/>
      <c r="Z159" s="96"/>
    </row>
    <row r="160" spans="1:26">
      <c r="A160" s="14"/>
      <c r="B160" s="96"/>
      <c r="C160" s="156" t="s">
        <v>494</v>
      </c>
      <c r="D160" s="419">
        <v>0.67</v>
      </c>
      <c r="E160" s="419"/>
      <c r="F160" s="106"/>
      <c r="G160" s="106"/>
      <c r="H160" s="106"/>
      <c r="I160" s="106"/>
      <c r="J160" s="329"/>
      <c r="K160" s="96"/>
      <c r="L160" s="96"/>
      <c r="M160" s="96"/>
      <c r="N160" s="96"/>
      <c r="O160" s="96"/>
      <c r="P160" s="96"/>
      <c r="Q160" s="96"/>
      <c r="R160" s="96"/>
      <c r="S160" s="96"/>
      <c r="T160" s="96"/>
      <c r="U160" s="96"/>
      <c r="V160" s="96"/>
      <c r="W160" s="96"/>
      <c r="X160" s="96"/>
      <c r="Y160" s="96"/>
      <c r="Z160" s="96"/>
    </row>
    <row r="161" spans="1:26">
      <c r="A161" s="14"/>
      <c r="B161" s="96"/>
      <c r="C161" s="156" t="s">
        <v>373</v>
      </c>
      <c r="D161" s="419">
        <v>0.08</v>
      </c>
      <c r="E161" s="419"/>
      <c r="F161" s="106"/>
      <c r="G161" s="106"/>
      <c r="H161" s="106"/>
      <c r="I161" s="106"/>
      <c r="J161" s="329"/>
      <c r="K161" s="96"/>
      <c r="L161" s="96"/>
      <c r="M161" s="96"/>
      <c r="N161" s="96"/>
      <c r="O161" s="96"/>
      <c r="P161" s="96"/>
      <c r="Q161" s="96"/>
      <c r="R161" s="96"/>
      <c r="S161" s="96"/>
      <c r="T161" s="96"/>
      <c r="U161" s="96"/>
      <c r="V161" s="96"/>
      <c r="W161" s="96"/>
      <c r="X161" s="96"/>
      <c r="Y161" s="96"/>
      <c r="Z161" s="96"/>
    </row>
    <row r="162" spans="1:26">
      <c r="A162" s="14"/>
      <c r="B162" s="96"/>
      <c r="C162" s="156" t="s">
        <v>495</v>
      </c>
      <c r="D162" s="419">
        <v>0.11</v>
      </c>
      <c r="E162" s="419"/>
      <c r="F162" s="106"/>
      <c r="G162" s="106"/>
      <c r="H162" s="106"/>
      <c r="I162" s="106"/>
      <c r="J162" s="329"/>
      <c r="K162" s="96"/>
      <c r="L162" s="96"/>
      <c r="M162" s="96"/>
      <c r="N162" s="96"/>
      <c r="O162" s="96"/>
      <c r="P162" s="96"/>
      <c r="Q162" s="96"/>
      <c r="R162" s="96"/>
      <c r="S162" s="96"/>
      <c r="T162" s="96"/>
      <c r="U162" s="96"/>
      <c r="V162" s="96"/>
      <c r="W162" s="96"/>
      <c r="X162" s="96"/>
      <c r="Y162" s="96"/>
      <c r="Z162" s="96"/>
    </row>
    <row r="163" spans="1:26">
      <c r="A163" s="14"/>
      <c r="B163" s="96"/>
      <c r="C163" s="156" t="s">
        <v>310</v>
      </c>
      <c r="D163" s="419">
        <v>0.14000000000000001</v>
      </c>
      <c r="E163" s="419"/>
      <c r="F163" s="106"/>
      <c r="G163" s="106"/>
      <c r="H163" s="106"/>
      <c r="I163" s="106"/>
      <c r="J163" s="329"/>
      <c r="K163" s="96"/>
      <c r="L163" s="96"/>
      <c r="M163" s="96"/>
      <c r="N163" s="96"/>
      <c r="O163" s="96"/>
      <c r="P163" s="96"/>
      <c r="Q163" s="96"/>
      <c r="R163" s="96"/>
      <c r="S163" s="96"/>
      <c r="T163" s="96"/>
      <c r="U163" s="96"/>
      <c r="V163" s="96"/>
      <c r="W163" s="96"/>
      <c r="X163" s="96"/>
      <c r="Y163" s="96"/>
      <c r="Z163" s="96"/>
    </row>
    <row r="164" spans="1:26">
      <c r="A164" s="14"/>
      <c r="B164" s="96"/>
      <c r="C164" s="155" t="s">
        <v>179</v>
      </c>
      <c r="D164" s="409">
        <f>SUM(D160:E163)</f>
        <v>1</v>
      </c>
      <c r="E164" s="410"/>
      <c r="F164" s="106"/>
      <c r="G164" s="106"/>
      <c r="H164" s="106"/>
      <c r="I164" s="106"/>
      <c r="J164" s="329"/>
      <c r="K164" s="96"/>
      <c r="L164" s="96"/>
      <c r="M164" s="96"/>
      <c r="N164" s="96"/>
      <c r="O164" s="96"/>
      <c r="P164" s="96"/>
      <c r="Q164" s="96"/>
      <c r="R164" s="96"/>
      <c r="S164" s="96"/>
      <c r="T164" s="96"/>
      <c r="U164" s="96"/>
      <c r="V164" s="96"/>
      <c r="W164" s="96"/>
      <c r="X164" s="96"/>
      <c r="Y164" s="96"/>
      <c r="Z164" s="96"/>
    </row>
    <row r="165" spans="1:26">
      <c r="A165" s="14"/>
      <c r="B165" s="96"/>
      <c r="C165" s="178" t="s">
        <v>93</v>
      </c>
      <c r="D165" s="106"/>
      <c r="E165" s="96"/>
      <c r="F165" s="106"/>
      <c r="G165" s="106"/>
      <c r="H165" s="106"/>
      <c r="I165" s="96"/>
      <c r="J165" s="96"/>
      <c r="K165" s="96"/>
      <c r="L165" s="96"/>
      <c r="M165" s="96"/>
      <c r="N165" s="96"/>
      <c r="O165" s="96"/>
      <c r="P165" s="96"/>
      <c r="Q165" s="96"/>
      <c r="R165" s="96"/>
      <c r="S165" s="96"/>
      <c r="T165" s="96"/>
      <c r="U165" s="96"/>
      <c r="V165" s="96"/>
      <c r="W165" s="96"/>
      <c r="X165" s="96"/>
      <c r="Y165" s="96"/>
      <c r="Z165" s="96"/>
    </row>
    <row r="166" spans="1:26">
      <c r="A166" s="14"/>
      <c r="B166" s="153"/>
      <c r="C166" s="329"/>
      <c r="D166" s="329"/>
      <c r="E166" s="329"/>
      <c r="F166" s="329"/>
      <c r="G166" s="329"/>
      <c r="H166" s="329"/>
      <c r="I166" s="329"/>
      <c r="J166" s="329"/>
      <c r="K166" s="329"/>
      <c r="L166" s="329"/>
      <c r="M166" s="329"/>
      <c r="N166" s="329"/>
      <c r="O166" s="329"/>
      <c r="P166" s="329"/>
      <c r="Q166" s="153"/>
      <c r="R166" s="153"/>
      <c r="S166" s="153"/>
      <c r="T166" s="153"/>
      <c r="U166" s="153"/>
      <c r="V166" s="153"/>
      <c r="W166" s="153"/>
      <c r="X166" s="153"/>
      <c r="Y166" s="153"/>
      <c r="Z166" s="153"/>
    </row>
    <row r="167" spans="1:26">
      <c r="A167" s="14"/>
      <c r="B167" s="96"/>
      <c r="C167" s="16" t="s">
        <v>522</v>
      </c>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9.4499999999999993" customHeight="1">
      <c r="A168" s="14"/>
      <c r="B168" s="96"/>
      <c r="C168" s="96"/>
      <c r="D168" s="96"/>
      <c r="E168" s="96"/>
      <c r="F168" s="96"/>
      <c r="G168" s="96"/>
      <c r="H168" s="127"/>
      <c r="I168" s="127"/>
      <c r="J168" s="127"/>
      <c r="K168" s="127"/>
      <c r="L168" s="127"/>
      <c r="M168" s="127"/>
      <c r="N168" s="127"/>
      <c r="O168" s="127"/>
      <c r="P168" s="127"/>
      <c r="Q168" s="127"/>
      <c r="R168" s="127"/>
      <c r="S168" s="127"/>
      <c r="T168" s="127"/>
      <c r="U168" s="127"/>
      <c r="V168" s="127"/>
      <c r="W168" s="127"/>
      <c r="X168" s="127"/>
      <c r="Y168" s="127"/>
      <c r="Z168" s="127"/>
    </row>
    <row r="169" spans="1:26">
      <c r="A169" s="14"/>
      <c r="B169" s="96"/>
      <c r="C169" s="386" t="s">
        <v>523</v>
      </c>
      <c r="D169" s="386"/>
      <c r="E169" s="386"/>
      <c r="F169" s="386"/>
      <c r="G169" s="386"/>
      <c r="H169" s="386"/>
      <c r="I169" s="127"/>
      <c r="J169" s="127"/>
      <c r="K169" s="127"/>
      <c r="L169" s="127"/>
      <c r="M169" s="127"/>
      <c r="N169" s="127"/>
      <c r="O169" s="127"/>
      <c r="P169" s="127"/>
      <c r="Q169" s="127"/>
      <c r="R169" s="127"/>
      <c r="S169" s="127"/>
      <c r="T169" s="127"/>
      <c r="U169" s="127"/>
      <c r="V169" s="127"/>
      <c r="W169" s="127"/>
      <c r="X169" s="127"/>
      <c r="Y169" s="127"/>
      <c r="Z169" s="127"/>
    </row>
    <row r="170" spans="1:26" ht="9.4499999999999993" customHeight="1">
      <c r="A170" s="14"/>
      <c r="B170" s="96"/>
      <c r="C170" s="96"/>
      <c r="D170" s="96"/>
      <c r="E170" s="96"/>
      <c r="F170" s="96"/>
      <c r="G170" s="96"/>
      <c r="H170" s="127"/>
      <c r="I170" s="127"/>
      <c r="J170" s="127"/>
      <c r="K170" s="127"/>
      <c r="L170" s="127"/>
      <c r="M170" s="127"/>
      <c r="N170" s="127"/>
      <c r="O170" s="127"/>
      <c r="P170" s="127"/>
      <c r="Q170" s="127"/>
      <c r="R170" s="127"/>
      <c r="S170" s="127"/>
      <c r="T170" s="127"/>
      <c r="U170" s="127"/>
      <c r="V170" s="127"/>
      <c r="W170" s="127"/>
      <c r="X170" s="127"/>
      <c r="Y170" s="127"/>
      <c r="Z170" s="127"/>
    </row>
    <row r="171" spans="1:26">
      <c r="A171" s="14"/>
      <c r="B171" s="96"/>
      <c r="C171" s="324" t="s">
        <v>268</v>
      </c>
      <c r="D171" s="324" t="s">
        <v>13</v>
      </c>
      <c r="E171" s="324" t="s">
        <v>87</v>
      </c>
      <c r="F171" s="96"/>
      <c r="G171" s="96"/>
      <c r="H171" s="96"/>
      <c r="I171" s="96"/>
      <c r="J171" s="96"/>
      <c r="K171" s="96"/>
      <c r="L171" s="96"/>
      <c r="M171" s="96"/>
      <c r="N171" s="96"/>
      <c r="O171" s="96"/>
      <c r="P171" s="96"/>
      <c r="Q171" s="96"/>
      <c r="R171" s="96"/>
      <c r="S171" s="96"/>
      <c r="T171" s="96"/>
      <c r="U171" s="96"/>
      <c r="V171" s="96"/>
      <c r="W171" s="96"/>
      <c r="X171" s="96"/>
      <c r="Y171" s="96"/>
      <c r="Z171" s="96"/>
    </row>
    <row r="172" spans="1:26" ht="30.6">
      <c r="A172" s="14"/>
      <c r="B172" s="96"/>
      <c r="C172" s="111" t="s">
        <v>524</v>
      </c>
      <c r="D172" s="345">
        <v>1150</v>
      </c>
      <c r="E172" s="17" t="s">
        <v>525</v>
      </c>
      <c r="F172" s="96"/>
      <c r="G172" s="96"/>
      <c r="H172" s="96"/>
      <c r="I172" s="96"/>
      <c r="J172" s="96"/>
      <c r="K172" s="96"/>
      <c r="L172" s="96"/>
      <c r="M172" s="96"/>
      <c r="N172" s="96"/>
      <c r="O172" s="96"/>
      <c r="P172" s="96"/>
      <c r="Q172" s="96"/>
      <c r="R172" s="96"/>
      <c r="S172" s="96"/>
      <c r="T172" s="96"/>
      <c r="U172" s="96"/>
      <c r="V172" s="96"/>
      <c r="W172" s="96"/>
      <c r="X172" s="96"/>
      <c r="Y172" s="96"/>
      <c r="Z172" s="96"/>
    </row>
    <row r="173" spans="1:26" ht="30.6">
      <c r="A173" s="14"/>
      <c r="B173" s="153"/>
      <c r="C173" s="111" t="s">
        <v>526</v>
      </c>
      <c r="D173" s="345">
        <v>1900</v>
      </c>
      <c r="E173" s="17" t="s">
        <v>525</v>
      </c>
      <c r="F173" s="329"/>
      <c r="G173" s="329"/>
      <c r="H173" s="329"/>
      <c r="I173" s="329"/>
      <c r="J173" s="329"/>
      <c r="K173" s="329"/>
      <c r="L173" s="329"/>
      <c r="M173" s="329"/>
      <c r="N173" s="329"/>
      <c r="O173" s="329"/>
      <c r="P173" s="329"/>
      <c r="Q173" s="153"/>
      <c r="R173" s="153"/>
      <c r="S173" s="153"/>
      <c r="T173" s="153"/>
      <c r="U173" s="153"/>
      <c r="V173" s="153"/>
      <c r="W173" s="153"/>
      <c r="X173" s="153"/>
      <c r="Y173" s="153"/>
      <c r="Z173" s="153"/>
    </row>
    <row r="174" spans="1:26">
      <c r="A174" s="14"/>
      <c r="B174" s="153"/>
      <c r="C174" s="160" t="s">
        <v>93</v>
      </c>
      <c r="D174" s="329"/>
      <c r="E174" s="329"/>
      <c r="F174" s="329"/>
      <c r="G174" s="329"/>
      <c r="H174" s="329"/>
      <c r="I174" s="329"/>
      <c r="J174" s="329"/>
      <c r="K174" s="329"/>
      <c r="L174" s="329"/>
      <c r="M174" s="329"/>
      <c r="N174" s="329"/>
      <c r="O174" s="329"/>
      <c r="P174" s="329"/>
      <c r="Q174" s="153"/>
      <c r="R174" s="153"/>
      <c r="S174" s="153"/>
      <c r="T174" s="153"/>
      <c r="U174" s="153"/>
      <c r="V174" s="153"/>
      <c r="W174" s="153"/>
      <c r="X174" s="153"/>
      <c r="Y174" s="153"/>
      <c r="Z174" s="153"/>
    </row>
    <row r="175" spans="1:26">
      <c r="A175" s="14"/>
      <c r="B175" s="153"/>
      <c r="C175" s="329"/>
      <c r="D175" s="329"/>
      <c r="E175" s="329"/>
      <c r="F175" s="329"/>
      <c r="G175" s="329"/>
      <c r="H175" s="329"/>
      <c r="I175" s="329"/>
      <c r="J175" s="329"/>
      <c r="K175" s="329"/>
      <c r="L175" s="329"/>
      <c r="M175" s="329"/>
      <c r="N175" s="329"/>
      <c r="O175" s="329"/>
      <c r="P175" s="329"/>
      <c r="Q175" s="153"/>
      <c r="R175" s="153"/>
      <c r="S175" s="153"/>
      <c r="T175" s="153"/>
      <c r="U175" s="153"/>
      <c r="V175" s="153"/>
      <c r="W175" s="153"/>
      <c r="X175" s="153"/>
      <c r="Y175" s="153"/>
      <c r="Z175" s="153"/>
    </row>
    <row r="176" spans="1:26">
      <c r="A176" s="14"/>
      <c r="B176" s="153"/>
      <c r="C176" s="329"/>
      <c r="D176" s="329"/>
      <c r="E176" s="329"/>
      <c r="F176" s="329"/>
      <c r="G176" s="329"/>
      <c r="H176" s="329"/>
      <c r="I176" s="329"/>
      <c r="J176" s="329"/>
      <c r="K176" s="329"/>
      <c r="L176" s="329"/>
      <c r="M176" s="329"/>
      <c r="N176" s="329"/>
      <c r="O176" s="329"/>
      <c r="P176" s="329"/>
      <c r="Q176" s="153"/>
      <c r="R176" s="153"/>
      <c r="S176" s="153"/>
      <c r="T176" s="153"/>
      <c r="U176" s="153"/>
      <c r="V176" s="153"/>
      <c r="W176" s="153"/>
      <c r="X176" s="153"/>
      <c r="Y176" s="153"/>
      <c r="Z176" s="153"/>
    </row>
    <row r="177" spans="1:26">
      <c r="A177" s="14"/>
      <c r="B177" s="153"/>
      <c r="C177" s="329"/>
      <c r="D177" s="329"/>
      <c r="E177" s="329"/>
      <c r="F177" s="329"/>
      <c r="G177" s="329"/>
      <c r="H177" s="329"/>
      <c r="I177" s="329"/>
      <c r="J177" s="329"/>
      <c r="K177" s="329"/>
      <c r="L177" s="329"/>
      <c r="M177" s="329"/>
      <c r="N177" s="329"/>
      <c r="O177" s="329"/>
      <c r="P177" s="329"/>
      <c r="Q177" s="153"/>
      <c r="R177" s="153"/>
      <c r="S177" s="153"/>
      <c r="T177" s="153"/>
      <c r="U177" s="153"/>
      <c r="V177" s="153"/>
      <c r="W177" s="153"/>
      <c r="X177" s="153"/>
      <c r="Y177" s="153"/>
      <c r="Z177" s="153"/>
    </row>
    <row r="178" spans="1:26">
      <c r="A178" s="14"/>
      <c r="B178" s="153"/>
      <c r="C178" s="329"/>
      <c r="D178" s="329"/>
      <c r="E178" s="329"/>
      <c r="F178" s="329"/>
      <c r="G178" s="329"/>
      <c r="H178" s="329"/>
      <c r="I178" s="329"/>
      <c r="J178" s="329"/>
      <c r="K178" s="329"/>
      <c r="L178" s="329"/>
      <c r="M178" s="329"/>
      <c r="N178" s="329"/>
      <c r="O178" s="329"/>
      <c r="P178" s="329"/>
      <c r="Q178" s="153"/>
      <c r="R178" s="153"/>
      <c r="S178" s="153"/>
      <c r="T178" s="153"/>
      <c r="U178" s="153"/>
      <c r="V178" s="153"/>
      <c r="W178" s="153"/>
      <c r="X178" s="153"/>
      <c r="Y178" s="153"/>
      <c r="Z178" s="153"/>
    </row>
    <row r="179" spans="1:26">
      <c r="A179" s="14"/>
      <c r="B179" s="153"/>
      <c r="C179" s="329"/>
      <c r="D179" s="329"/>
      <c r="E179" s="329"/>
      <c r="F179" s="329"/>
      <c r="G179" s="329"/>
      <c r="H179" s="329"/>
      <c r="I179" s="329"/>
      <c r="J179" s="329"/>
      <c r="K179" s="329"/>
      <c r="L179" s="329"/>
      <c r="M179" s="329"/>
      <c r="N179" s="329"/>
      <c r="O179" s="329"/>
      <c r="P179" s="329"/>
      <c r="Q179" s="153"/>
      <c r="R179" s="153"/>
      <c r="S179" s="153"/>
      <c r="T179" s="153"/>
      <c r="U179" s="153"/>
      <c r="V179" s="153"/>
      <c r="W179" s="153"/>
      <c r="X179" s="153"/>
      <c r="Y179" s="153"/>
      <c r="Z179" s="153"/>
    </row>
    <row r="180" spans="1:26">
      <c r="A180" s="14"/>
      <c r="B180" s="153"/>
      <c r="C180" s="329"/>
      <c r="D180" s="329"/>
      <c r="E180" s="329"/>
      <c r="F180" s="329"/>
      <c r="G180" s="329"/>
      <c r="H180" s="329"/>
      <c r="I180" s="329"/>
      <c r="J180" s="329"/>
      <c r="K180" s="329"/>
      <c r="L180" s="329"/>
      <c r="M180" s="329"/>
      <c r="N180" s="329"/>
      <c r="O180" s="329"/>
      <c r="P180" s="329"/>
      <c r="Q180" s="153"/>
      <c r="R180" s="153"/>
      <c r="S180" s="153"/>
      <c r="T180" s="153"/>
      <c r="U180" s="153"/>
      <c r="V180" s="153"/>
      <c r="W180" s="153"/>
      <c r="X180" s="153"/>
      <c r="Y180" s="153"/>
      <c r="Z180" s="153"/>
    </row>
    <row r="181" spans="1:26">
      <c r="A181" s="14"/>
      <c r="B181" s="153"/>
      <c r="C181" s="329"/>
      <c r="D181" s="329"/>
      <c r="E181" s="329"/>
      <c r="F181" s="329"/>
      <c r="G181" s="329"/>
      <c r="H181" s="329"/>
      <c r="I181" s="329"/>
      <c r="J181" s="329"/>
      <c r="K181" s="329"/>
      <c r="L181" s="329"/>
      <c r="M181" s="329"/>
      <c r="N181" s="329"/>
      <c r="O181" s="329"/>
      <c r="P181" s="329"/>
      <c r="Q181" s="153"/>
      <c r="R181" s="153"/>
      <c r="S181" s="153"/>
      <c r="T181" s="153"/>
      <c r="U181" s="153"/>
      <c r="V181" s="153"/>
      <c r="W181" s="153"/>
      <c r="X181" s="153"/>
      <c r="Y181" s="153"/>
      <c r="Z181" s="153"/>
    </row>
    <row r="182" spans="1:26">
      <c r="A182" s="14"/>
      <c r="B182" s="153"/>
      <c r="C182" s="329"/>
      <c r="D182" s="329"/>
      <c r="E182" s="329"/>
      <c r="F182" s="329"/>
      <c r="G182" s="329"/>
      <c r="H182" s="329"/>
      <c r="I182" s="329"/>
      <c r="J182" s="329"/>
      <c r="K182" s="329"/>
      <c r="L182" s="329"/>
      <c r="M182" s="329"/>
      <c r="N182" s="329"/>
      <c r="O182" s="329"/>
      <c r="P182" s="329"/>
      <c r="Q182" s="153"/>
      <c r="R182" s="153"/>
      <c r="S182" s="153"/>
      <c r="T182" s="153"/>
      <c r="U182" s="153"/>
      <c r="V182" s="153"/>
      <c r="W182" s="153"/>
      <c r="X182" s="153"/>
      <c r="Y182" s="153"/>
      <c r="Z182" s="153"/>
    </row>
    <row r="183" spans="1:26">
      <c r="A183" s="14"/>
      <c r="B183" s="153"/>
      <c r="C183" s="329"/>
      <c r="D183" s="329"/>
      <c r="E183" s="329"/>
      <c r="F183" s="329"/>
      <c r="G183" s="329"/>
      <c r="H183" s="329"/>
      <c r="I183" s="329"/>
      <c r="J183" s="329"/>
      <c r="K183" s="329"/>
      <c r="L183" s="329"/>
      <c r="M183" s="329"/>
      <c r="N183" s="329"/>
      <c r="O183" s="329"/>
      <c r="P183" s="329"/>
      <c r="Q183" s="153"/>
      <c r="R183" s="153"/>
      <c r="S183" s="153"/>
      <c r="T183" s="153"/>
      <c r="U183" s="153"/>
      <c r="V183" s="153"/>
      <c r="W183" s="153"/>
      <c r="X183" s="153"/>
      <c r="Y183" s="153"/>
      <c r="Z183" s="153"/>
    </row>
    <row r="184" spans="1:26">
      <c r="A184" s="14"/>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c r="A185" s="14"/>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c r="A186" s="14"/>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c r="A187" s="14"/>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c r="A188" s="14"/>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c r="A189" s="14"/>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c r="A190" s="14"/>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c r="A191" s="14"/>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c r="A192" s="14"/>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c r="A193" s="14"/>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c r="A194" s="14"/>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c r="A195" s="14"/>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c r="A196" s="14"/>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c r="A197" s="14"/>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c r="A198" s="14"/>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c r="A199" s="14"/>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sheetData>
  <mergeCells count="2401">
    <mergeCell ref="XFA3:XFD3"/>
    <mergeCell ref="C3:G3"/>
    <mergeCell ref="C71:H71"/>
    <mergeCell ref="D73:F73"/>
    <mergeCell ref="C169:H169"/>
    <mergeCell ref="XDR3:XDX3"/>
    <mergeCell ref="XDY3:XEE3"/>
    <mergeCell ref="XEF3:XEL3"/>
    <mergeCell ref="XEM3:XES3"/>
    <mergeCell ref="XET3:XEZ3"/>
    <mergeCell ref="XCI3:XCO3"/>
    <mergeCell ref="XCP3:XCV3"/>
    <mergeCell ref="XCW3:XDC3"/>
    <mergeCell ref="XDD3:XDJ3"/>
    <mergeCell ref="XDK3:XDQ3"/>
    <mergeCell ref="XAZ3:XBF3"/>
    <mergeCell ref="XBG3:XBM3"/>
    <mergeCell ref="XBN3:XBT3"/>
    <mergeCell ref="XBU3:XCA3"/>
    <mergeCell ref="XCB3:XCH3"/>
    <mergeCell ref="WZQ3:WZW3"/>
    <mergeCell ref="WZX3:XAD3"/>
    <mergeCell ref="XAE3:XAK3"/>
    <mergeCell ref="XAL3:XAR3"/>
    <mergeCell ref="XAS3:XAY3"/>
    <mergeCell ref="WYH3:WYN3"/>
    <mergeCell ref="WYO3:WYU3"/>
    <mergeCell ref="WYV3:WZB3"/>
    <mergeCell ref="WZC3:WZI3"/>
    <mergeCell ref="WZJ3:WZP3"/>
    <mergeCell ref="WWY3:WXE3"/>
    <mergeCell ref="WXF3:WXL3"/>
    <mergeCell ref="WXM3:WXS3"/>
    <mergeCell ref="WXT3:WXZ3"/>
    <mergeCell ref="WYA3:WYG3"/>
    <mergeCell ref="WVP3:WVV3"/>
    <mergeCell ref="WVW3:WWC3"/>
    <mergeCell ref="WWD3:WWJ3"/>
    <mergeCell ref="WWK3:WWQ3"/>
    <mergeCell ref="WWR3:WWX3"/>
    <mergeCell ref="WUG3:WUM3"/>
    <mergeCell ref="WUN3:WUT3"/>
    <mergeCell ref="WUU3:WVA3"/>
    <mergeCell ref="WVB3:WVH3"/>
    <mergeCell ref="WVI3:WVO3"/>
    <mergeCell ref="WSX3:WTD3"/>
    <mergeCell ref="WTE3:WTK3"/>
    <mergeCell ref="WTL3:WTR3"/>
    <mergeCell ref="WTS3:WTY3"/>
    <mergeCell ref="WTZ3:WUF3"/>
    <mergeCell ref="WRO3:WRU3"/>
    <mergeCell ref="WRV3:WSB3"/>
    <mergeCell ref="WSC3:WSI3"/>
    <mergeCell ref="WSJ3:WSP3"/>
    <mergeCell ref="WSQ3:WSW3"/>
    <mergeCell ref="WQF3:WQL3"/>
    <mergeCell ref="WQM3:WQS3"/>
    <mergeCell ref="WQT3:WQZ3"/>
    <mergeCell ref="WRA3:WRG3"/>
    <mergeCell ref="WRH3:WRN3"/>
    <mergeCell ref="WOW3:WPC3"/>
    <mergeCell ref="WPD3:WPJ3"/>
    <mergeCell ref="WPK3:WPQ3"/>
    <mergeCell ref="WPR3:WPX3"/>
    <mergeCell ref="WPY3:WQE3"/>
    <mergeCell ref="WNN3:WNT3"/>
    <mergeCell ref="WNU3:WOA3"/>
    <mergeCell ref="WOB3:WOH3"/>
    <mergeCell ref="WOI3:WOO3"/>
    <mergeCell ref="WOP3:WOV3"/>
    <mergeCell ref="WME3:WMK3"/>
    <mergeCell ref="WML3:WMR3"/>
    <mergeCell ref="WMS3:WMY3"/>
    <mergeCell ref="WMZ3:WNF3"/>
    <mergeCell ref="WNG3:WNM3"/>
    <mergeCell ref="WKV3:WLB3"/>
    <mergeCell ref="WLC3:WLI3"/>
    <mergeCell ref="WLJ3:WLP3"/>
    <mergeCell ref="WLQ3:WLW3"/>
    <mergeCell ref="WLX3:WMD3"/>
    <mergeCell ref="WJM3:WJS3"/>
    <mergeCell ref="WJT3:WJZ3"/>
    <mergeCell ref="WKA3:WKG3"/>
    <mergeCell ref="WKH3:WKN3"/>
    <mergeCell ref="WKO3:WKU3"/>
    <mergeCell ref="WID3:WIJ3"/>
    <mergeCell ref="WIK3:WIQ3"/>
    <mergeCell ref="WIR3:WIX3"/>
    <mergeCell ref="WIY3:WJE3"/>
    <mergeCell ref="WJF3:WJL3"/>
    <mergeCell ref="WGU3:WHA3"/>
    <mergeCell ref="WHB3:WHH3"/>
    <mergeCell ref="WHI3:WHO3"/>
    <mergeCell ref="WHP3:WHV3"/>
    <mergeCell ref="WHW3:WIC3"/>
    <mergeCell ref="WFL3:WFR3"/>
    <mergeCell ref="WFS3:WFY3"/>
    <mergeCell ref="WFZ3:WGF3"/>
    <mergeCell ref="WGG3:WGM3"/>
    <mergeCell ref="WGN3:WGT3"/>
    <mergeCell ref="WEC3:WEI3"/>
    <mergeCell ref="WEJ3:WEP3"/>
    <mergeCell ref="WEQ3:WEW3"/>
    <mergeCell ref="WEX3:WFD3"/>
    <mergeCell ref="WFE3:WFK3"/>
    <mergeCell ref="WCT3:WCZ3"/>
    <mergeCell ref="WDA3:WDG3"/>
    <mergeCell ref="WDH3:WDN3"/>
    <mergeCell ref="WDO3:WDU3"/>
    <mergeCell ref="WDV3:WEB3"/>
    <mergeCell ref="WBK3:WBQ3"/>
    <mergeCell ref="WBR3:WBX3"/>
    <mergeCell ref="WBY3:WCE3"/>
    <mergeCell ref="WCF3:WCL3"/>
    <mergeCell ref="WCM3:WCS3"/>
    <mergeCell ref="WAB3:WAH3"/>
    <mergeCell ref="WAI3:WAO3"/>
    <mergeCell ref="WAP3:WAV3"/>
    <mergeCell ref="WAW3:WBC3"/>
    <mergeCell ref="WBD3:WBJ3"/>
    <mergeCell ref="VYS3:VYY3"/>
    <mergeCell ref="VYZ3:VZF3"/>
    <mergeCell ref="VZG3:VZM3"/>
    <mergeCell ref="VZN3:VZT3"/>
    <mergeCell ref="VZU3:WAA3"/>
    <mergeCell ref="VXJ3:VXP3"/>
    <mergeCell ref="VXQ3:VXW3"/>
    <mergeCell ref="VXX3:VYD3"/>
    <mergeCell ref="VYE3:VYK3"/>
    <mergeCell ref="VYL3:VYR3"/>
    <mergeCell ref="VWA3:VWG3"/>
    <mergeCell ref="VWH3:VWN3"/>
    <mergeCell ref="VWO3:VWU3"/>
    <mergeCell ref="VWV3:VXB3"/>
    <mergeCell ref="VXC3:VXI3"/>
    <mergeCell ref="VUR3:VUX3"/>
    <mergeCell ref="VUY3:VVE3"/>
    <mergeCell ref="VVF3:VVL3"/>
    <mergeCell ref="VVM3:VVS3"/>
    <mergeCell ref="VVT3:VVZ3"/>
    <mergeCell ref="VTI3:VTO3"/>
    <mergeCell ref="VTP3:VTV3"/>
    <mergeCell ref="VTW3:VUC3"/>
    <mergeCell ref="VUD3:VUJ3"/>
    <mergeCell ref="VUK3:VUQ3"/>
    <mergeCell ref="VRZ3:VSF3"/>
    <mergeCell ref="VSG3:VSM3"/>
    <mergeCell ref="VSN3:VST3"/>
    <mergeCell ref="VSU3:VTA3"/>
    <mergeCell ref="VTB3:VTH3"/>
    <mergeCell ref="VQQ3:VQW3"/>
    <mergeCell ref="VQX3:VRD3"/>
    <mergeCell ref="VRE3:VRK3"/>
    <mergeCell ref="VRL3:VRR3"/>
    <mergeCell ref="VRS3:VRY3"/>
    <mergeCell ref="VPH3:VPN3"/>
    <mergeCell ref="VPO3:VPU3"/>
    <mergeCell ref="VPV3:VQB3"/>
    <mergeCell ref="VQC3:VQI3"/>
    <mergeCell ref="VQJ3:VQP3"/>
    <mergeCell ref="VNY3:VOE3"/>
    <mergeCell ref="VOF3:VOL3"/>
    <mergeCell ref="VOM3:VOS3"/>
    <mergeCell ref="VOT3:VOZ3"/>
    <mergeCell ref="VPA3:VPG3"/>
    <mergeCell ref="VMP3:VMV3"/>
    <mergeCell ref="VMW3:VNC3"/>
    <mergeCell ref="VND3:VNJ3"/>
    <mergeCell ref="VNK3:VNQ3"/>
    <mergeCell ref="VNR3:VNX3"/>
    <mergeCell ref="VLG3:VLM3"/>
    <mergeCell ref="VLN3:VLT3"/>
    <mergeCell ref="VLU3:VMA3"/>
    <mergeCell ref="VMB3:VMH3"/>
    <mergeCell ref="VMI3:VMO3"/>
    <mergeCell ref="VJX3:VKD3"/>
    <mergeCell ref="VKE3:VKK3"/>
    <mergeCell ref="VKL3:VKR3"/>
    <mergeCell ref="VKS3:VKY3"/>
    <mergeCell ref="VKZ3:VLF3"/>
    <mergeCell ref="VIO3:VIU3"/>
    <mergeCell ref="VIV3:VJB3"/>
    <mergeCell ref="VJC3:VJI3"/>
    <mergeCell ref="VJJ3:VJP3"/>
    <mergeCell ref="VJQ3:VJW3"/>
    <mergeCell ref="VHF3:VHL3"/>
    <mergeCell ref="VHM3:VHS3"/>
    <mergeCell ref="VHT3:VHZ3"/>
    <mergeCell ref="VIA3:VIG3"/>
    <mergeCell ref="VIH3:VIN3"/>
    <mergeCell ref="VFW3:VGC3"/>
    <mergeCell ref="VGD3:VGJ3"/>
    <mergeCell ref="VGK3:VGQ3"/>
    <mergeCell ref="VGR3:VGX3"/>
    <mergeCell ref="VGY3:VHE3"/>
    <mergeCell ref="VEN3:VET3"/>
    <mergeCell ref="VEU3:VFA3"/>
    <mergeCell ref="VFB3:VFH3"/>
    <mergeCell ref="VFI3:VFO3"/>
    <mergeCell ref="VFP3:VFV3"/>
    <mergeCell ref="VDE3:VDK3"/>
    <mergeCell ref="VDL3:VDR3"/>
    <mergeCell ref="VDS3:VDY3"/>
    <mergeCell ref="VDZ3:VEF3"/>
    <mergeCell ref="VEG3:VEM3"/>
    <mergeCell ref="VBV3:VCB3"/>
    <mergeCell ref="VCC3:VCI3"/>
    <mergeCell ref="VCJ3:VCP3"/>
    <mergeCell ref="VCQ3:VCW3"/>
    <mergeCell ref="VCX3:VDD3"/>
    <mergeCell ref="VAM3:VAS3"/>
    <mergeCell ref="VAT3:VAZ3"/>
    <mergeCell ref="VBA3:VBG3"/>
    <mergeCell ref="VBH3:VBN3"/>
    <mergeCell ref="VBO3:VBU3"/>
    <mergeCell ref="UZD3:UZJ3"/>
    <mergeCell ref="UZK3:UZQ3"/>
    <mergeCell ref="UZR3:UZX3"/>
    <mergeCell ref="UZY3:VAE3"/>
    <mergeCell ref="VAF3:VAL3"/>
    <mergeCell ref="UXU3:UYA3"/>
    <mergeCell ref="UYB3:UYH3"/>
    <mergeCell ref="UYI3:UYO3"/>
    <mergeCell ref="UYP3:UYV3"/>
    <mergeCell ref="UYW3:UZC3"/>
    <mergeCell ref="UWL3:UWR3"/>
    <mergeCell ref="UWS3:UWY3"/>
    <mergeCell ref="UWZ3:UXF3"/>
    <mergeCell ref="UXG3:UXM3"/>
    <mergeCell ref="UXN3:UXT3"/>
    <mergeCell ref="UVC3:UVI3"/>
    <mergeCell ref="UVJ3:UVP3"/>
    <mergeCell ref="UVQ3:UVW3"/>
    <mergeCell ref="UVX3:UWD3"/>
    <mergeCell ref="UWE3:UWK3"/>
    <mergeCell ref="UTT3:UTZ3"/>
    <mergeCell ref="UUA3:UUG3"/>
    <mergeCell ref="UUH3:UUN3"/>
    <mergeCell ref="UUO3:UUU3"/>
    <mergeCell ref="UUV3:UVB3"/>
    <mergeCell ref="USK3:USQ3"/>
    <mergeCell ref="USR3:USX3"/>
    <mergeCell ref="USY3:UTE3"/>
    <mergeCell ref="UTF3:UTL3"/>
    <mergeCell ref="UTM3:UTS3"/>
    <mergeCell ref="URB3:URH3"/>
    <mergeCell ref="URI3:URO3"/>
    <mergeCell ref="URP3:URV3"/>
    <mergeCell ref="URW3:USC3"/>
    <mergeCell ref="USD3:USJ3"/>
    <mergeCell ref="UPS3:UPY3"/>
    <mergeCell ref="UPZ3:UQF3"/>
    <mergeCell ref="UQG3:UQM3"/>
    <mergeCell ref="UQN3:UQT3"/>
    <mergeCell ref="UQU3:URA3"/>
    <mergeCell ref="UOJ3:UOP3"/>
    <mergeCell ref="UOQ3:UOW3"/>
    <mergeCell ref="UOX3:UPD3"/>
    <mergeCell ref="UPE3:UPK3"/>
    <mergeCell ref="UPL3:UPR3"/>
    <mergeCell ref="UNA3:UNG3"/>
    <mergeCell ref="UNH3:UNN3"/>
    <mergeCell ref="UNO3:UNU3"/>
    <mergeCell ref="UNV3:UOB3"/>
    <mergeCell ref="UOC3:UOI3"/>
    <mergeCell ref="ULR3:ULX3"/>
    <mergeCell ref="ULY3:UME3"/>
    <mergeCell ref="UMF3:UML3"/>
    <mergeCell ref="UMM3:UMS3"/>
    <mergeCell ref="UMT3:UMZ3"/>
    <mergeCell ref="UKI3:UKO3"/>
    <mergeCell ref="UKP3:UKV3"/>
    <mergeCell ref="UKW3:ULC3"/>
    <mergeCell ref="ULD3:ULJ3"/>
    <mergeCell ref="ULK3:ULQ3"/>
    <mergeCell ref="UIZ3:UJF3"/>
    <mergeCell ref="UJG3:UJM3"/>
    <mergeCell ref="UJN3:UJT3"/>
    <mergeCell ref="UJU3:UKA3"/>
    <mergeCell ref="UKB3:UKH3"/>
    <mergeCell ref="UHQ3:UHW3"/>
    <mergeCell ref="UHX3:UID3"/>
    <mergeCell ref="UIE3:UIK3"/>
    <mergeCell ref="UIL3:UIR3"/>
    <mergeCell ref="UIS3:UIY3"/>
    <mergeCell ref="UGH3:UGN3"/>
    <mergeCell ref="UGO3:UGU3"/>
    <mergeCell ref="UGV3:UHB3"/>
    <mergeCell ref="UHC3:UHI3"/>
    <mergeCell ref="UHJ3:UHP3"/>
    <mergeCell ref="UEY3:UFE3"/>
    <mergeCell ref="UFF3:UFL3"/>
    <mergeCell ref="UFM3:UFS3"/>
    <mergeCell ref="UFT3:UFZ3"/>
    <mergeCell ref="UGA3:UGG3"/>
    <mergeCell ref="UDP3:UDV3"/>
    <mergeCell ref="UDW3:UEC3"/>
    <mergeCell ref="UED3:UEJ3"/>
    <mergeCell ref="UEK3:UEQ3"/>
    <mergeCell ref="UER3:UEX3"/>
    <mergeCell ref="UCG3:UCM3"/>
    <mergeCell ref="UCN3:UCT3"/>
    <mergeCell ref="UCU3:UDA3"/>
    <mergeCell ref="UDB3:UDH3"/>
    <mergeCell ref="UDI3:UDO3"/>
    <mergeCell ref="UAX3:UBD3"/>
    <mergeCell ref="UBE3:UBK3"/>
    <mergeCell ref="UBL3:UBR3"/>
    <mergeCell ref="UBS3:UBY3"/>
    <mergeCell ref="UBZ3:UCF3"/>
    <mergeCell ref="TZO3:TZU3"/>
    <mergeCell ref="TZV3:UAB3"/>
    <mergeCell ref="UAC3:UAI3"/>
    <mergeCell ref="UAJ3:UAP3"/>
    <mergeCell ref="UAQ3:UAW3"/>
    <mergeCell ref="TYF3:TYL3"/>
    <mergeCell ref="TYM3:TYS3"/>
    <mergeCell ref="TYT3:TYZ3"/>
    <mergeCell ref="TZA3:TZG3"/>
    <mergeCell ref="TZH3:TZN3"/>
    <mergeCell ref="TWW3:TXC3"/>
    <mergeCell ref="TXD3:TXJ3"/>
    <mergeCell ref="TXK3:TXQ3"/>
    <mergeCell ref="TXR3:TXX3"/>
    <mergeCell ref="TXY3:TYE3"/>
    <mergeCell ref="TVN3:TVT3"/>
    <mergeCell ref="TVU3:TWA3"/>
    <mergeCell ref="TWB3:TWH3"/>
    <mergeCell ref="TWI3:TWO3"/>
    <mergeCell ref="TWP3:TWV3"/>
    <mergeCell ref="TUE3:TUK3"/>
    <mergeCell ref="TUL3:TUR3"/>
    <mergeCell ref="TUS3:TUY3"/>
    <mergeCell ref="TUZ3:TVF3"/>
    <mergeCell ref="TVG3:TVM3"/>
    <mergeCell ref="TSV3:TTB3"/>
    <mergeCell ref="TTC3:TTI3"/>
    <mergeCell ref="TTJ3:TTP3"/>
    <mergeCell ref="TTQ3:TTW3"/>
    <mergeCell ref="TTX3:TUD3"/>
    <mergeCell ref="TRM3:TRS3"/>
    <mergeCell ref="TRT3:TRZ3"/>
    <mergeCell ref="TSA3:TSG3"/>
    <mergeCell ref="TSH3:TSN3"/>
    <mergeCell ref="TSO3:TSU3"/>
    <mergeCell ref="TQD3:TQJ3"/>
    <mergeCell ref="TQK3:TQQ3"/>
    <mergeCell ref="TQR3:TQX3"/>
    <mergeCell ref="TQY3:TRE3"/>
    <mergeCell ref="TRF3:TRL3"/>
    <mergeCell ref="TOU3:TPA3"/>
    <mergeCell ref="TPB3:TPH3"/>
    <mergeCell ref="TPI3:TPO3"/>
    <mergeCell ref="TPP3:TPV3"/>
    <mergeCell ref="TPW3:TQC3"/>
    <mergeCell ref="TNL3:TNR3"/>
    <mergeCell ref="TNS3:TNY3"/>
    <mergeCell ref="TNZ3:TOF3"/>
    <mergeCell ref="TOG3:TOM3"/>
    <mergeCell ref="TON3:TOT3"/>
    <mergeCell ref="TMC3:TMI3"/>
    <mergeCell ref="TMJ3:TMP3"/>
    <mergeCell ref="TMQ3:TMW3"/>
    <mergeCell ref="TMX3:TND3"/>
    <mergeCell ref="TNE3:TNK3"/>
    <mergeCell ref="TKT3:TKZ3"/>
    <mergeCell ref="TLA3:TLG3"/>
    <mergeCell ref="TLH3:TLN3"/>
    <mergeCell ref="TLO3:TLU3"/>
    <mergeCell ref="TLV3:TMB3"/>
    <mergeCell ref="TJK3:TJQ3"/>
    <mergeCell ref="TJR3:TJX3"/>
    <mergeCell ref="TJY3:TKE3"/>
    <mergeCell ref="TKF3:TKL3"/>
    <mergeCell ref="TKM3:TKS3"/>
    <mergeCell ref="TIB3:TIH3"/>
    <mergeCell ref="TII3:TIO3"/>
    <mergeCell ref="TIP3:TIV3"/>
    <mergeCell ref="TIW3:TJC3"/>
    <mergeCell ref="TJD3:TJJ3"/>
    <mergeCell ref="TGS3:TGY3"/>
    <mergeCell ref="TGZ3:THF3"/>
    <mergeCell ref="THG3:THM3"/>
    <mergeCell ref="THN3:THT3"/>
    <mergeCell ref="THU3:TIA3"/>
    <mergeCell ref="TFJ3:TFP3"/>
    <mergeCell ref="TFQ3:TFW3"/>
    <mergeCell ref="TFX3:TGD3"/>
    <mergeCell ref="TGE3:TGK3"/>
    <mergeCell ref="TGL3:TGR3"/>
    <mergeCell ref="TEA3:TEG3"/>
    <mergeCell ref="TEH3:TEN3"/>
    <mergeCell ref="TEO3:TEU3"/>
    <mergeCell ref="TEV3:TFB3"/>
    <mergeCell ref="TFC3:TFI3"/>
    <mergeCell ref="TCR3:TCX3"/>
    <mergeCell ref="TCY3:TDE3"/>
    <mergeCell ref="TDF3:TDL3"/>
    <mergeCell ref="TDM3:TDS3"/>
    <mergeCell ref="TDT3:TDZ3"/>
    <mergeCell ref="TBI3:TBO3"/>
    <mergeCell ref="TBP3:TBV3"/>
    <mergeCell ref="TBW3:TCC3"/>
    <mergeCell ref="TCD3:TCJ3"/>
    <mergeCell ref="TCK3:TCQ3"/>
    <mergeCell ref="SZZ3:TAF3"/>
    <mergeCell ref="TAG3:TAM3"/>
    <mergeCell ref="TAN3:TAT3"/>
    <mergeCell ref="TAU3:TBA3"/>
    <mergeCell ref="TBB3:TBH3"/>
    <mergeCell ref="SYQ3:SYW3"/>
    <mergeCell ref="SYX3:SZD3"/>
    <mergeCell ref="SZE3:SZK3"/>
    <mergeCell ref="SZL3:SZR3"/>
    <mergeCell ref="SZS3:SZY3"/>
    <mergeCell ref="SXH3:SXN3"/>
    <mergeCell ref="SXO3:SXU3"/>
    <mergeCell ref="SXV3:SYB3"/>
    <mergeCell ref="SYC3:SYI3"/>
    <mergeCell ref="SYJ3:SYP3"/>
    <mergeCell ref="SVY3:SWE3"/>
    <mergeCell ref="SWF3:SWL3"/>
    <mergeCell ref="SWM3:SWS3"/>
    <mergeCell ref="SWT3:SWZ3"/>
    <mergeCell ref="SXA3:SXG3"/>
    <mergeCell ref="SUP3:SUV3"/>
    <mergeCell ref="SUW3:SVC3"/>
    <mergeCell ref="SVD3:SVJ3"/>
    <mergeCell ref="SVK3:SVQ3"/>
    <mergeCell ref="SVR3:SVX3"/>
    <mergeCell ref="STG3:STM3"/>
    <mergeCell ref="STN3:STT3"/>
    <mergeCell ref="STU3:SUA3"/>
    <mergeCell ref="SUB3:SUH3"/>
    <mergeCell ref="SUI3:SUO3"/>
    <mergeCell ref="SRX3:SSD3"/>
    <mergeCell ref="SSE3:SSK3"/>
    <mergeCell ref="SSL3:SSR3"/>
    <mergeCell ref="SSS3:SSY3"/>
    <mergeCell ref="SSZ3:STF3"/>
    <mergeCell ref="SQO3:SQU3"/>
    <mergeCell ref="SQV3:SRB3"/>
    <mergeCell ref="SRC3:SRI3"/>
    <mergeCell ref="SRJ3:SRP3"/>
    <mergeCell ref="SRQ3:SRW3"/>
    <mergeCell ref="SPF3:SPL3"/>
    <mergeCell ref="SPM3:SPS3"/>
    <mergeCell ref="SPT3:SPZ3"/>
    <mergeCell ref="SQA3:SQG3"/>
    <mergeCell ref="SQH3:SQN3"/>
    <mergeCell ref="SNW3:SOC3"/>
    <mergeCell ref="SOD3:SOJ3"/>
    <mergeCell ref="SOK3:SOQ3"/>
    <mergeCell ref="SOR3:SOX3"/>
    <mergeCell ref="SOY3:SPE3"/>
    <mergeCell ref="SMN3:SMT3"/>
    <mergeCell ref="SMU3:SNA3"/>
    <mergeCell ref="SNB3:SNH3"/>
    <mergeCell ref="SNI3:SNO3"/>
    <mergeCell ref="SNP3:SNV3"/>
    <mergeCell ref="SLE3:SLK3"/>
    <mergeCell ref="SLL3:SLR3"/>
    <mergeCell ref="SLS3:SLY3"/>
    <mergeCell ref="SLZ3:SMF3"/>
    <mergeCell ref="SMG3:SMM3"/>
    <mergeCell ref="SJV3:SKB3"/>
    <mergeCell ref="SKC3:SKI3"/>
    <mergeCell ref="SKJ3:SKP3"/>
    <mergeCell ref="SKQ3:SKW3"/>
    <mergeCell ref="SKX3:SLD3"/>
    <mergeCell ref="SIM3:SIS3"/>
    <mergeCell ref="SIT3:SIZ3"/>
    <mergeCell ref="SJA3:SJG3"/>
    <mergeCell ref="SJH3:SJN3"/>
    <mergeCell ref="SJO3:SJU3"/>
    <mergeCell ref="SHD3:SHJ3"/>
    <mergeCell ref="SHK3:SHQ3"/>
    <mergeCell ref="SHR3:SHX3"/>
    <mergeCell ref="SHY3:SIE3"/>
    <mergeCell ref="SIF3:SIL3"/>
    <mergeCell ref="SFU3:SGA3"/>
    <mergeCell ref="SGB3:SGH3"/>
    <mergeCell ref="SGI3:SGO3"/>
    <mergeCell ref="SGP3:SGV3"/>
    <mergeCell ref="SGW3:SHC3"/>
    <mergeCell ref="SEL3:SER3"/>
    <mergeCell ref="SES3:SEY3"/>
    <mergeCell ref="SEZ3:SFF3"/>
    <mergeCell ref="SFG3:SFM3"/>
    <mergeCell ref="SFN3:SFT3"/>
    <mergeCell ref="SDC3:SDI3"/>
    <mergeCell ref="SDJ3:SDP3"/>
    <mergeCell ref="SDQ3:SDW3"/>
    <mergeCell ref="SDX3:SED3"/>
    <mergeCell ref="SEE3:SEK3"/>
    <mergeCell ref="SBT3:SBZ3"/>
    <mergeCell ref="SCA3:SCG3"/>
    <mergeCell ref="SCH3:SCN3"/>
    <mergeCell ref="SCO3:SCU3"/>
    <mergeCell ref="SCV3:SDB3"/>
    <mergeCell ref="SAK3:SAQ3"/>
    <mergeCell ref="SAR3:SAX3"/>
    <mergeCell ref="SAY3:SBE3"/>
    <mergeCell ref="SBF3:SBL3"/>
    <mergeCell ref="SBM3:SBS3"/>
    <mergeCell ref="RZB3:RZH3"/>
    <mergeCell ref="RZI3:RZO3"/>
    <mergeCell ref="RZP3:RZV3"/>
    <mergeCell ref="RZW3:SAC3"/>
    <mergeCell ref="SAD3:SAJ3"/>
    <mergeCell ref="RXS3:RXY3"/>
    <mergeCell ref="RXZ3:RYF3"/>
    <mergeCell ref="RYG3:RYM3"/>
    <mergeCell ref="RYN3:RYT3"/>
    <mergeCell ref="RYU3:RZA3"/>
    <mergeCell ref="RWJ3:RWP3"/>
    <mergeCell ref="RWQ3:RWW3"/>
    <mergeCell ref="RWX3:RXD3"/>
    <mergeCell ref="RXE3:RXK3"/>
    <mergeCell ref="RXL3:RXR3"/>
    <mergeCell ref="RVA3:RVG3"/>
    <mergeCell ref="RVH3:RVN3"/>
    <mergeCell ref="RVO3:RVU3"/>
    <mergeCell ref="RVV3:RWB3"/>
    <mergeCell ref="RWC3:RWI3"/>
    <mergeCell ref="RTR3:RTX3"/>
    <mergeCell ref="RTY3:RUE3"/>
    <mergeCell ref="RUF3:RUL3"/>
    <mergeCell ref="RUM3:RUS3"/>
    <mergeCell ref="RUT3:RUZ3"/>
    <mergeCell ref="RSI3:RSO3"/>
    <mergeCell ref="RSP3:RSV3"/>
    <mergeCell ref="RSW3:RTC3"/>
    <mergeCell ref="RTD3:RTJ3"/>
    <mergeCell ref="RTK3:RTQ3"/>
    <mergeCell ref="RQZ3:RRF3"/>
    <mergeCell ref="RRG3:RRM3"/>
    <mergeCell ref="RRN3:RRT3"/>
    <mergeCell ref="RRU3:RSA3"/>
    <mergeCell ref="RSB3:RSH3"/>
    <mergeCell ref="RPQ3:RPW3"/>
    <mergeCell ref="RPX3:RQD3"/>
    <mergeCell ref="RQE3:RQK3"/>
    <mergeCell ref="RQL3:RQR3"/>
    <mergeCell ref="RQS3:RQY3"/>
    <mergeCell ref="ROH3:RON3"/>
    <mergeCell ref="ROO3:ROU3"/>
    <mergeCell ref="ROV3:RPB3"/>
    <mergeCell ref="RPC3:RPI3"/>
    <mergeCell ref="RPJ3:RPP3"/>
    <mergeCell ref="RMY3:RNE3"/>
    <mergeCell ref="RNF3:RNL3"/>
    <mergeCell ref="RNM3:RNS3"/>
    <mergeCell ref="RNT3:RNZ3"/>
    <mergeCell ref="ROA3:ROG3"/>
    <mergeCell ref="RLP3:RLV3"/>
    <mergeCell ref="RLW3:RMC3"/>
    <mergeCell ref="RMD3:RMJ3"/>
    <mergeCell ref="RMK3:RMQ3"/>
    <mergeCell ref="RMR3:RMX3"/>
    <mergeCell ref="RKG3:RKM3"/>
    <mergeCell ref="RKN3:RKT3"/>
    <mergeCell ref="RKU3:RLA3"/>
    <mergeCell ref="RLB3:RLH3"/>
    <mergeCell ref="RLI3:RLO3"/>
    <mergeCell ref="RIX3:RJD3"/>
    <mergeCell ref="RJE3:RJK3"/>
    <mergeCell ref="RJL3:RJR3"/>
    <mergeCell ref="RJS3:RJY3"/>
    <mergeCell ref="RJZ3:RKF3"/>
    <mergeCell ref="RHO3:RHU3"/>
    <mergeCell ref="RHV3:RIB3"/>
    <mergeCell ref="RIC3:RII3"/>
    <mergeCell ref="RIJ3:RIP3"/>
    <mergeCell ref="RIQ3:RIW3"/>
    <mergeCell ref="RGF3:RGL3"/>
    <mergeCell ref="RGM3:RGS3"/>
    <mergeCell ref="RGT3:RGZ3"/>
    <mergeCell ref="RHA3:RHG3"/>
    <mergeCell ref="RHH3:RHN3"/>
    <mergeCell ref="REW3:RFC3"/>
    <mergeCell ref="RFD3:RFJ3"/>
    <mergeCell ref="RFK3:RFQ3"/>
    <mergeCell ref="RFR3:RFX3"/>
    <mergeCell ref="RFY3:RGE3"/>
    <mergeCell ref="RDN3:RDT3"/>
    <mergeCell ref="RDU3:REA3"/>
    <mergeCell ref="REB3:REH3"/>
    <mergeCell ref="REI3:REO3"/>
    <mergeCell ref="REP3:REV3"/>
    <mergeCell ref="RCE3:RCK3"/>
    <mergeCell ref="RCL3:RCR3"/>
    <mergeCell ref="RCS3:RCY3"/>
    <mergeCell ref="RCZ3:RDF3"/>
    <mergeCell ref="RDG3:RDM3"/>
    <mergeCell ref="RAV3:RBB3"/>
    <mergeCell ref="RBC3:RBI3"/>
    <mergeCell ref="RBJ3:RBP3"/>
    <mergeCell ref="RBQ3:RBW3"/>
    <mergeCell ref="RBX3:RCD3"/>
    <mergeCell ref="QZM3:QZS3"/>
    <mergeCell ref="QZT3:QZZ3"/>
    <mergeCell ref="RAA3:RAG3"/>
    <mergeCell ref="RAH3:RAN3"/>
    <mergeCell ref="RAO3:RAU3"/>
    <mergeCell ref="QYD3:QYJ3"/>
    <mergeCell ref="QYK3:QYQ3"/>
    <mergeCell ref="QYR3:QYX3"/>
    <mergeCell ref="QYY3:QZE3"/>
    <mergeCell ref="QZF3:QZL3"/>
    <mergeCell ref="QWU3:QXA3"/>
    <mergeCell ref="QXB3:QXH3"/>
    <mergeCell ref="QXI3:QXO3"/>
    <mergeCell ref="QXP3:QXV3"/>
    <mergeCell ref="QXW3:QYC3"/>
    <mergeCell ref="QVL3:QVR3"/>
    <mergeCell ref="QVS3:QVY3"/>
    <mergeCell ref="QVZ3:QWF3"/>
    <mergeCell ref="QWG3:QWM3"/>
    <mergeCell ref="QWN3:QWT3"/>
    <mergeCell ref="QUC3:QUI3"/>
    <mergeCell ref="QUJ3:QUP3"/>
    <mergeCell ref="QUQ3:QUW3"/>
    <mergeCell ref="QUX3:QVD3"/>
    <mergeCell ref="QVE3:QVK3"/>
    <mergeCell ref="QST3:QSZ3"/>
    <mergeCell ref="QTA3:QTG3"/>
    <mergeCell ref="QTH3:QTN3"/>
    <mergeCell ref="QTO3:QTU3"/>
    <mergeCell ref="QTV3:QUB3"/>
    <mergeCell ref="QRK3:QRQ3"/>
    <mergeCell ref="QRR3:QRX3"/>
    <mergeCell ref="QRY3:QSE3"/>
    <mergeCell ref="QSF3:QSL3"/>
    <mergeCell ref="QSM3:QSS3"/>
    <mergeCell ref="QQB3:QQH3"/>
    <mergeCell ref="QQI3:QQO3"/>
    <mergeCell ref="QQP3:QQV3"/>
    <mergeCell ref="QQW3:QRC3"/>
    <mergeCell ref="QRD3:QRJ3"/>
    <mergeCell ref="QOS3:QOY3"/>
    <mergeCell ref="QOZ3:QPF3"/>
    <mergeCell ref="QPG3:QPM3"/>
    <mergeCell ref="QPN3:QPT3"/>
    <mergeCell ref="QPU3:QQA3"/>
    <mergeCell ref="QNJ3:QNP3"/>
    <mergeCell ref="QNQ3:QNW3"/>
    <mergeCell ref="QNX3:QOD3"/>
    <mergeCell ref="QOE3:QOK3"/>
    <mergeCell ref="QOL3:QOR3"/>
    <mergeCell ref="QMA3:QMG3"/>
    <mergeCell ref="QMH3:QMN3"/>
    <mergeCell ref="QMO3:QMU3"/>
    <mergeCell ref="QMV3:QNB3"/>
    <mergeCell ref="QNC3:QNI3"/>
    <mergeCell ref="QKR3:QKX3"/>
    <mergeCell ref="QKY3:QLE3"/>
    <mergeCell ref="QLF3:QLL3"/>
    <mergeCell ref="QLM3:QLS3"/>
    <mergeCell ref="QLT3:QLZ3"/>
    <mergeCell ref="QJI3:QJO3"/>
    <mergeCell ref="QJP3:QJV3"/>
    <mergeCell ref="QJW3:QKC3"/>
    <mergeCell ref="QKD3:QKJ3"/>
    <mergeCell ref="QKK3:QKQ3"/>
    <mergeCell ref="QHZ3:QIF3"/>
    <mergeCell ref="QIG3:QIM3"/>
    <mergeCell ref="QIN3:QIT3"/>
    <mergeCell ref="QIU3:QJA3"/>
    <mergeCell ref="QJB3:QJH3"/>
    <mergeCell ref="QGQ3:QGW3"/>
    <mergeCell ref="QGX3:QHD3"/>
    <mergeCell ref="QHE3:QHK3"/>
    <mergeCell ref="QHL3:QHR3"/>
    <mergeCell ref="QHS3:QHY3"/>
    <mergeCell ref="QFH3:QFN3"/>
    <mergeCell ref="QFO3:QFU3"/>
    <mergeCell ref="QFV3:QGB3"/>
    <mergeCell ref="QGC3:QGI3"/>
    <mergeCell ref="QGJ3:QGP3"/>
    <mergeCell ref="QDY3:QEE3"/>
    <mergeCell ref="QEF3:QEL3"/>
    <mergeCell ref="QEM3:QES3"/>
    <mergeCell ref="QET3:QEZ3"/>
    <mergeCell ref="QFA3:QFG3"/>
    <mergeCell ref="QCP3:QCV3"/>
    <mergeCell ref="QCW3:QDC3"/>
    <mergeCell ref="QDD3:QDJ3"/>
    <mergeCell ref="QDK3:QDQ3"/>
    <mergeCell ref="QDR3:QDX3"/>
    <mergeCell ref="QBG3:QBM3"/>
    <mergeCell ref="QBN3:QBT3"/>
    <mergeCell ref="QBU3:QCA3"/>
    <mergeCell ref="QCB3:QCH3"/>
    <mergeCell ref="QCI3:QCO3"/>
    <mergeCell ref="PZX3:QAD3"/>
    <mergeCell ref="QAE3:QAK3"/>
    <mergeCell ref="QAL3:QAR3"/>
    <mergeCell ref="QAS3:QAY3"/>
    <mergeCell ref="QAZ3:QBF3"/>
    <mergeCell ref="PYO3:PYU3"/>
    <mergeCell ref="PYV3:PZB3"/>
    <mergeCell ref="PZC3:PZI3"/>
    <mergeCell ref="PZJ3:PZP3"/>
    <mergeCell ref="PZQ3:PZW3"/>
    <mergeCell ref="PXF3:PXL3"/>
    <mergeCell ref="PXM3:PXS3"/>
    <mergeCell ref="PXT3:PXZ3"/>
    <mergeCell ref="PYA3:PYG3"/>
    <mergeCell ref="PYH3:PYN3"/>
    <mergeCell ref="PVW3:PWC3"/>
    <mergeCell ref="PWD3:PWJ3"/>
    <mergeCell ref="PWK3:PWQ3"/>
    <mergeCell ref="PWR3:PWX3"/>
    <mergeCell ref="PWY3:PXE3"/>
    <mergeCell ref="PUN3:PUT3"/>
    <mergeCell ref="PUU3:PVA3"/>
    <mergeCell ref="PVB3:PVH3"/>
    <mergeCell ref="PVI3:PVO3"/>
    <mergeCell ref="PVP3:PVV3"/>
    <mergeCell ref="PTE3:PTK3"/>
    <mergeCell ref="PTL3:PTR3"/>
    <mergeCell ref="PTS3:PTY3"/>
    <mergeCell ref="PTZ3:PUF3"/>
    <mergeCell ref="PUG3:PUM3"/>
    <mergeCell ref="PRV3:PSB3"/>
    <mergeCell ref="PSC3:PSI3"/>
    <mergeCell ref="PSJ3:PSP3"/>
    <mergeCell ref="PSQ3:PSW3"/>
    <mergeCell ref="PSX3:PTD3"/>
    <mergeCell ref="PQM3:PQS3"/>
    <mergeCell ref="PQT3:PQZ3"/>
    <mergeCell ref="PRA3:PRG3"/>
    <mergeCell ref="PRH3:PRN3"/>
    <mergeCell ref="PRO3:PRU3"/>
    <mergeCell ref="PPD3:PPJ3"/>
    <mergeCell ref="PPK3:PPQ3"/>
    <mergeCell ref="PPR3:PPX3"/>
    <mergeCell ref="PPY3:PQE3"/>
    <mergeCell ref="PQF3:PQL3"/>
    <mergeCell ref="PNU3:POA3"/>
    <mergeCell ref="POB3:POH3"/>
    <mergeCell ref="POI3:POO3"/>
    <mergeCell ref="POP3:POV3"/>
    <mergeCell ref="POW3:PPC3"/>
    <mergeCell ref="PML3:PMR3"/>
    <mergeCell ref="PMS3:PMY3"/>
    <mergeCell ref="PMZ3:PNF3"/>
    <mergeCell ref="PNG3:PNM3"/>
    <mergeCell ref="PNN3:PNT3"/>
    <mergeCell ref="PLC3:PLI3"/>
    <mergeCell ref="PLJ3:PLP3"/>
    <mergeCell ref="PLQ3:PLW3"/>
    <mergeCell ref="PLX3:PMD3"/>
    <mergeCell ref="PME3:PMK3"/>
    <mergeCell ref="PJT3:PJZ3"/>
    <mergeCell ref="PKA3:PKG3"/>
    <mergeCell ref="PKH3:PKN3"/>
    <mergeCell ref="PKO3:PKU3"/>
    <mergeCell ref="PKV3:PLB3"/>
    <mergeCell ref="PIK3:PIQ3"/>
    <mergeCell ref="PIR3:PIX3"/>
    <mergeCell ref="PIY3:PJE3"/>
    <mergeCell ref="PJF3:PJL3"/>
    <mergeCell ref="PJM3:PJS3"/>
    <mergeCell ref="PHB3:PHH3"/>
    <mergeCell ref="PHI3:PHO3"/>
    <mergeCell ref="PHP3:PHV3"/>
    <mergeCell ref="PHW3:PIC3"/>
    <mergeCell ref="PID3:PIJ3"/>
    <mergeCell ref="PFS3:PFY3"/>
    <mergeCell ref="PFZ3:PGF3"/>
    <mergeCell ref="PGG3:PGM3"/>
    <mergeCell ref="PGN3:PGT3"/>
    <mergeCell ref="PGU3:PHA3"/>
    <mergeCell ref="PEJ3:PEP3"/>
    <mergeCell ref="PEQ3:PEW3"/>
    <mergeCell ref="PEX3:PFD3"/>
    <mergeCell ref="PFE3:PFK3"/>
    <mergeCell ref="PFL3:PFR3"/>
    <mergeCell ref="PDA3:PDG3"/>
    <mergeCell ref="PDH3:PDN3"/>
    <mergeCell ref="PDO3:PDU3"/>
    <mergeCell ref="PDV3:PEB3"/>
    <mergeCell ref="PEC3:PEI3"/>
    <mergeCell ref="PBR3:PBX3"/>
    <mergeCell ref="PBY3:PCE3"/>
    <mergeCell ref="PCF3:PCL3"/>
    <mergeCell ref="PCM3:PCS3"/>
    <mergeCell ref="PCT3:PCZ3"/>
    <mergeCell ref="PAI3:PAO3"/>
    <mergeCell ref="PAP3:PAV3"/>
    <mergeCell ref="PAW3:PBC3"/>
    <mergeCell ref="PBD3:PBJ3"/>
    <mergeCell ref="PBK3:PBQ3"/>
    <mergeCell ref="OYZ3:OZF3"/>
    <mergeCell ref="OZG3:OZM3"/>
    <mergeCell ref="OZN3:OZT3"/>
    <mergeCell ref="OZU3:PAA3"/>
    <mergeCell ref="PAB3:PAH3"/>
    <mergeCell ref="OXQ3:OXW3"/>
    <mergeCell ref="OXX3:OYD3"/>
    <mergeCell ref="OYE3:OYK3"/>
    <mergeCell ref="OYL3:OYR3"/>
    <mergeCell ref="OYS3:OYY3"/>
    <mergeCell ref="OWH3:OWN3"/>
    <mergeCell ref="OWO3:OWU3"/>
    <mergeCell ref="OWV3:OXB3"/>
    <mergeCell ref="OXC3:OXI3"/>
    <mergeCell ref="OXJ3:OXP3"/>
    <mergeCell ref="OUY3:OVE3"/>
    <mergeCell ref="OVF3:OVL3"/>
    <mergeCell ref="OVM3:OVS3"/>
    <mergeCell ref="OVT3:OVZ3"/>
    <mergeCell ref="OWA3:OWG3"/>
    <mergeCell ref="OTP3:OTV3"/>
    <mergeCell ref="OTW3:OUC3"/>
    <mergeCell ref="OUD3:OUJ3"/>
    <mergeCell ref="OUK3:OUQ3"/>
    <mergeCell ref="OUR3:OUX3"/>
    <mergeCell ref="OSG3:OSM3"/>
    <mergeCell ref="OSN3:OST3"/>
    <mergeCell ref="OSU3:OTA3"/>
    <mergeCell ref="OTB3:OTH3"/>
    <mergeCell ref="OTI3:OTO3"/>
    <mergeCell ref="OQX3:ORD3"/>
    <mergeCell ref="ORE3:ORK3"/>
    <mergeCell ref="ORL3:ORR3"/>
    <mergeCell ref="ORS3:ORY3"/>
    <mergeCell ref="ORZ3:OSF3"/>
    <mergeCell ref="OPO3:OPU3"/>
    <mergeCell ref="OPV3:OQB3"/>
    <mergeCell ref="OQC3:OQI3"/>
    <mergeCell ref="OQJ3:OQP3"/>
    <mergeCell ref="OQQ3:OQW3"/>
    <mergeCell ref="OOF3:OOL3"/>
    <mergeCell ref="OOM3:OOS3"/>
    <mergeCell ref="OOT3:OOZ3"/>
    <mergeCell ref="OPA3:OPG3"/>
    <mergeCell ref="OPH3:OPN3"/>
    <mergeCell ref="OMW3:ONC3"/>
    <mergeCell ref="OND3:ONJ3"/>
    <mergeCell ref="ONK3:ONQ3"/>
    <mergeCell ref="ONR3:ONX3"/>
    <mergeCell ref="ONY3:OOE3"/>
    <mergeCell ref="OLN3:OLT3"/>
    <mergeCell ref="OLU3:OMA3"/>
    <mergeCell ref="OMB3:OMH3"/>
    <mergeCell ref="OMI3:OMO3"/>
    <mergeCell ref="OMP3:OMV3"/>
    <mergeCell ref="OKE3:OKK3"/>
    <mergeCell ref="OKL3:OKR3"/>
    <mergeCell ref="OKS3:OKY3"/>
    <mergeCell ref="OKZ3:OLF3"/>
    <mergeCell ref="OLG3:OLM3"/>
    <mergeCell ref="OIV3:OJB3"/>
    <mergeCell ref="OJC3:OJI3"/>
    <mergeCell ref="OJJ3:OJP3"/>
    <mergeCell ref="OJQ3:OJW3"/>
    <mergeCell ref="OJX3:OKD3"/>
    <mergeCell ref="OHM3:OHS3"/>
    <mergeCell ref="OHT3:OHZ3"/>
    <mergeCell ref="OIA3:OIG3"/>
    <mergeCell ref="OIH3:OIN3"/>
    <mergeCell ref="OIO3:OIU3"/>
    <mergeCell ref="OGD3:OGJ3"/>
    <mergeCell ref="OGK3:OGQ3"/>
    <mergeCell ref="OGR3:OGX3"/>
    <mergeCell ref="OGY3:OHE3"/>
    <mergeCell ref="OHF3:OHL3"/>
    <mergeCell ref="OEU3:OFA3"/>
    <mergeCell ref="OFB3:OFH3"/>
    <mergeCell ref="OFI3:OFO3"/>
    <mergeCell ref="OFP3:OFV3"/>
    <mergeCell ref="OFW3:OGC3"/>
    <mergeCell ref="ODL3:ODR3"/>
    <mergeCell ref="ODS3:ODY3"/>
    <mergeCell ref="ODZ3:OEF3"/>
    <mergeCell ref="OEG3:OEM3"/>
    <mergeCell ref="OEN3:OET3"/>
    <mergeCell ref="OCC3:OCI3"/>
    <mergeCell ref="OCJ3:OCP3"/>
    <mergeCell ref="OCQ3:OCW3"/>
    <mergeCell ref="OCX3:ODD3"/>
    <mergeCell ref="ODE3:ODK3"/>
    <mergeCell ref="OAT3:OAZ3"/>
    <mergeCell ref="OBA3:OBG3"/>
    <mergeCell ref="OBH3:OBN3"/>
    <mergeCell ref="OBO3:OBU3"/>
    <mergeCell ref="OBV3:OCB3"/>
    <mergeCell ref="NZK3:NZQ3"/>
    <mergeCell ref="NZR3:NZX3"/>
    <mergeCell ref="NZY3:OAE3"/>
    <mergeCell ref="OAF3:OAL3"/>
    <mergeCell ref="OAM3:OAS3"/>
    <mergeCell ref="NYB3:NYH3"/>
    <mergeCell ref="NYI3:NYO3"/>
    <mergeCell ref="NYP3:NYV3"/>
    <mergeCell ref="NYW3:NZC3"/>
    <mergeCell ref="NZD3:NZJ3"/>
    <mergeCell ref="NWS3:NWY3"/>
    <mergeCell ref="NWZ3:NXF3"/>
    <mergeCell ref="NXG3:NXM3"/>
    <mergeCell ref="NXN3:NXT3"/>
    <mergeCell ref="NXU3:NYA3"/>
    <mergeCell ref="NVJ3:NVP3"/>
    <mergeCell ref="NVQ3:NVW3"/>
    <mergeCell ref="NVX3:NWD3"/>
    <mergeCell ref="NWE3:NWK3"/>
    <mergeCell ref="NWL3:NWR3"/>
    <mergeCell ref="NUA3:NUG3"/>
    <mergeCell ref="NUH3:NUN3"/>
    <mergeCell ref="NUO3:NUU3"/>
    <mergeCell ref="NUV3:NVB3"/>
    <mergeCell ref="NVC3:NVI3"/>
    <mergeCell ref="NSR3:NSX3"/>
    <mergeCell ref="NSY3:NTE3"/>
    <mergeCell ref="NTF3:NTL3"/>
    <mergeCell ref="NTM3:NTS3"/>
    <mergeCell ref="NTT3:NTZ3"/>
    <mergeCell ref="NRI3:NRO3"/>
    <mergeCell ref="NRP3:NRV3"/>
    <mergeCell ref="NRW3:NSC3"/>
    <mergeCell ref="NSD3:NSJ3"/>
    <mergeCell ref="NSK3:NSQ3"/>
    <mergeCell ref="NPZ3:NQF3"/>
    <mergeCell ref="NQG3:NQM3"/>
    <mergeCell ref="NQN3:NQT3"/>
    <mergeCell ref="NQU3:NRA3"/>
    <mergeCell ref="NRB3:NRH3"/>
    <mergeCell ref="NOQ3:NOW3"/>
    <mergeCell ref="NOX3:NPD3"/>
    <mergeCell ref="NPE3:NPK3"/>
    <mergeCell ref="NPL3:NPR3"/>
    <mergeCell ref="NPS3:NPY3"/>
    <mergeCell ref="NNH3:NNN3"/>
    <mergeCell ref="NNO3:NNU3"/>
    <mergeCell ref="NNV3:NOB3"/>
    <mergeCell ref="NOC3:NOI3"/>
    <mergeCell ref="NOJ3:NOP3"/>
    <mergeCell ref="NLY3:NME3"/>
    <mergeCell ref="NMF3:NML3"/>
    <mergeCell ref="NMM3:NMS3"/>
    <mergeCell ref="NMT3:NMZ3"/>
    <mergeCell ref="NNA3:NNG3"/>
    <mergeCell ref="NKP3:NKV3"/>
    <mergeCell ref="NKW3:NLC3"/>
    <mergeCell ref="NLD3:NLJ3"/>
    <mergeCell ref="NLK3:NLQ3"/>
    <mergeCell ref="NLR3:NLX3"/>
    <mergeCell ref="NJG3:NJM3"/>
    <mergeCell ref="NJN3:NJT3"/>
    <mergeCell ref="NJU3:NKA3"/>
    <mergeCell ref="NKB3:NKH3"/>
    <mergeCell ref="NKI3:NKO3"/>
    <mergeCell ref="NHX3:NID3"/>
    <mergeCell ref="NIE3:NIK3"/>
    <mergeCell ref="NIL3:NIR3"/>
    <mergeCell ref="NIS3:NIY3"/>
    <mergeCell ref="NIZ3:NJF3"/>
    <mergeCell ref="NGO3:NGU3"/>
    <mergeCell ref="NGV3:NHB3"/>
    <mergeCell ref="NHC3:NHI3"/>
    <mergeCell ref="NHJ3:NHP3"/>
    <mergeCell ref="NHQ3:NHW3"/>
    <mergeCell ref="NFF3:NFL3"/>
    <mergeCell ref="NFM3:NFS3"/>
    <mergeCell ref="NFT3:NFZ3"/>
    <mergeCell ref="NGA3:NGG3"/>
    <mergeCell ref="NGH3:NGN3"/>
    <mergeCell ref="NDW3:NEC3"/>
    <mergeCell ref="NED3:NEJ3"/>
    <mergeCell ref="NEK3:NEQ3"/>
    <mergeCell ref="NER3:NEX3"/>
    <mergeCell ref="NEY3:NFE3"/>
    <mergeCell ref="NCN3:NCT3"/>
    <mergeCell ref="NCU3:NDA3"/>
    <mergeCell ref="NDB3:NDH3"/>
    <mergeCell ref="NDI3:NDO3"/>
    <mergeCell ref="NDP3:NDV3"/>
    <mergeCell ref="NBE3:NBK3"/>
    <mergeCell ref="NBL3:NBR3"/>
    <mergeCell ref="NBS3:NBY3"/>
    <mergeCell ref="NBZ3:NCF3"/>
    <mergeCell ref="NCG3:NCM3"/>
    <mergeCell ref="MZV3:NAB3"/>
    <mergeCell ref="NAC3:NAI3"/>
    <mergeCell ref="NAJ3:NAP3"/>
    <mergeCell ref="NAQ3:NAW3"/>
    <mergeCell ref="NAX3:NBD3"/>
    <mergeCell ref="MYM3:MYS3"/>
    <mergeCell ref="MYT3:MYZ3"/>
    <mergeCell ref="MZA3:MZG3"/>
    <mergeCell ref="MZH3:MZN3"/>
    <mergeCell ref="MZO3:MZU3"/>
    <mergeCell ref="MXD3:MXJ3"/>
    <mergeCell ref="MXK3:MXQ3"/>
    <mergeCell ref="MXR3:MXX3"/>
    <mergeCell ref="MXY3:MYE3"/>
    <mergeCell ref="MYF3:MYL3"/>
    <mergeCell ref="MVU3:MWA3"/>
    <mergeCell ref="MWB3:MWH3"/>
    <mergeCell ref="MWI3:MWO3"/>
    <mergeCell ref="MWP3:MWV3"/>
    <mergeCell ref="MWW3:MXC3"/>
    <mergeCell ref="MUL3:MUR3"/>
    <mergeCell ref="MUS3:MUY3"/>
    <mergeCell ref="MUZ3:MVF3"/>
    <mergeCell ref="MVG3:MVM3"/>
    <mergeCell ref="MVN3:MVT3"/>
    <mergeCell ref="MTC3:MTI3"/>
    <mergeCell ref="MTJ3:MTP3"/>
    <mergeCell ref="MTQ3:MTW3"/>
    <mergeCell ref="MTX3:MUD3"/>
    <mergeCell ref="MUE3:MUK3"/>
    <mergeCell ref="MRT3:MRZ3"/>
    <mergeCell ref="MSA3:MSG3"/>
    <mergeCell ref="MSH3:MSN3"/>
    <mergeCell ref="MSO3:MSU3"/>
    <mergeCell ref="MSV3:MTB3"/>
    <mergeCell ref="MQK3:MQQ3"/>
    <mergeCell ref="MQR3:MQX3"/>
    <mergeCell ref="MQY3:MRE3"/>
    <mergeCell ref="MRF3:MRL3"/>
    <mergeCell ref="MRM3:MRS3"/>
    <mergeCell ref="MPB3:MPH3"/>
    <mergeCell ref="MPI3:MPO3"/>
    <mergeCell ref="MPP3:MPV3"/>
    <mergeCell ref="MPW3:MQC3"/>
    <mergeCell ref="MQD3:MQJ3"/>
    <mergeCell ref="MNS3:MNY3"/>
    <mergeCell ref="MNZ3:MOF3"/>
    <mergeCell ref="MOG3:MOM3"/>
    <mergeCell ref="MON3:MOT3"/>
    <mergeCell ref="MOU3:MPA3"/>
    <mergeCell ref="MMJ3:MMP3"/>
    <mergeCell ref="MMQ3:MMW3"/>
    <mergeCell ref="MMX3:MND3"/>
    <mergeCell ref="MNE3:MNK3"/>
    <mergeCell ref="MNL3:MNR3"/>
    <mergeCell ref="MLA3:MLG3"/>
    <mergeCell ref="MLH3:MLN3"/>
    <mergeCell ref="MLO3:MLU3"/>
    <mergeCell ref="MLV3:MMB3"/>
    <mergeCell ref="MMC3:MMI3"/>
    <mergeCell ref="MJR3:MJX3"/>
    <mergeCell ref="MJY3:MKE3"/>
    <mergeCell ref="MKF3:MKL3"/>
    <mergeCell ref="MKM3:MKS3"/>
    <mergeCell ref="MKT3:MKZ3"/>
    <mergeCell ref="MII3:MIO3"/>
    <mergeCell ref="MIP3:MIV3"/>
    <mergeCell ref="MIW3:MJC3"/>
    <mergeCell ref="MJD3:MJJ3"/>
    <mergeCell ref="MJK3:MJQ3"/>
    <mergeCell ref="MGZ3:MHF3"/>
    <mergeCell ref="MHG3:MHM3"/>
    <mergeCell ref="MHN3:MHT3"/>
    <mergeCell ref="MHU3:MIA3"/>
    <mergeCell ref="MIB3:MIH3"/>
    <mergeCell ref="MFQ3:MFW3"/>
    <mergeCell ref="MFX3:MGD3"/>
    <mergeCell ref="MGE3:MGK3"/>
    <mergeCell ref="MGL3:MGR3"/>
    <mergeCell ref="MGS3:MGY3"/>
    <mergeCell ref="MEH3:MEN3"/>
    <mergeCell ref="MEO3:MEU3"/>
    <mergeCell ref="MEV3:MFB3"/>
    <mergeCell ref="MFC3:MFI3"/>
    <mergeCell ref="MFJ3:MFP3"/>
    <mergeCell ref="MCY3:MDE3"/>
    <mergeCell ref="MDF3:MDL3"/>
    <mergeCell ref="MDM3:MDS3"/>
    <mergeCell ref="MDT3:MDZ3"/>
    <mergeCell ref="MEA3:MEG3"/>
    <mergeCell ref="MBP3:MBV3"/>
    <mergeCell ref="MBW3:MCC3"/>
    <mergeCell ref="MCD3:MCJ3"/>
    <mergeCell ref="MCK3:MCQ3"/>
    <mergeCell ref="MCR3:MCX3"/>
    <mergeCell ref="MAG3:MAM3"/>
    <mergeCell ref="MAN3:MAT3"/>
    <mergeCell ref="MAU3:MBA3"/>
    <mergeCell ref="MBB3:MBH3"/>
    <mergeCell ref="MBI3:MBO3"/>
    <mergeCell ref="LYX3:LZD3"/>
    <mergeCell ref="LZE3:LZK3"/>
    <mergeCell ref="LZL3:LZR3"/>
    <mergeCell ref="LZS3:LZY3"/>
    <mergeCell ref="LZZ3:MAF3"/>
    <mergeCell ref="LXO3:LXU3"/>
    <mergeCell ref="LXV3:LYB3"/>
    <mergeCell ref="LYC3:LYI3"/>
    <mergeCell ref="LYJ3:LYP3"/>
    <mergeCell ref="LYQ3:LYW3"/>
    <mergeCell ref="LWF3:LWL3"/>
    <mergeCell ref="LWM3:LWS3"/>
    <mergeCell ref="LWT3:LWZ3"/>
    <mergeCell ref="LXA3:LXG3"/>
    <mergeCell ref="LXH3:LXN3"/>
    <mergeCell ref="LUW3:LVC3"/>
    <mergeCell ref="LVD3:LVJ3"/>
    <mergeCell ref="LVK3:LVQ3"/>
    <mergeCell ref="LVR3:LVX3"/>
    <mergeCell ref="LVY3:LWE3"/>
    <mergeCell ref="LTN3:LTT3"/>
    <mergeCell ref="LTU3:LUA3"/>
    <mergeCell ref="LUB3:LUH3"/>
    <mergeCell ref="LUI3:LUO3"/>
    <mergeCell ref="LUP3:LUV3"/>
    <mergeCell ref="LSE3:LSK3"/>
    <mergeCell ref="LSL3:LSR3"/>
    <mergeCell ref="LSS3:LSY3"/>
    <mergeCell ref="LSZ3:LTF3"/>
    <mergeCell ref="LTG3:LTM3"/>
    <mergeCell ref="LQV3:LRB3"/>
    <mergeCell ref="LRC3:LRI3"/>
    <mergeCell ref="LRJ3:LRP3"/>
    <mergeCell ref="LRQ3:LRW3"/>
    <mergeCell ref="LRX3:LSD3"/>
    <mergeCell ref="LPM3:LPS3"/>
    <mergeCell ref="LPT3:LPZ3"/>
    <mergeCell ref="LQA3:LQG3"/>
    <mergeCell ref="LQH3:LQN3"/>
    <mergeCell ref="LQO3:LQU3"/>
    <mergeCell ref="LOD3:LOJ3"/>
    <mergeCell ref="LOK3:LOQ3"/>
    <mergeCell ref="LOR3:LOX3"/>
    <mergeCell ref="LOY3:LPE3"/>
    <mergeCell ref="LPF3:LPL3"/>
    <mergeCell ref="LMU3:LNA3"/>
    <mergeCell ref="LNB3:LNH3"/>
    <mergeCell ref="LNI3:LNO3"/>
    <mergeCell ref="LNP3:LNV3"/>
    <mergeCell ref="LNW3:LOC3"/>
    <mergeCell ref="LLL3:LLR3"/>
    <mergeCell ref="LLS3:LLY3"/>
    <mergeCell ref="LLZ3:LMF3"/>
    <mergeCell ref="LMG3:LMM3"/>
    <mergeCell ref="LMN3:LMT3"/>
    <mergeCell ref="LKC3:LKI3"/>
    <mergeCell ref="LKJ3:LKP3"/>
    <mergeCell ref="LKQ3:LKW3"/>
    <mergeCell ref="LKX3:LLD3"/>
    <mergeCell ref="LLE3:LLK3"/>
    <mergeCell ref="LIT3:LIZ3"/>
    <mergeCell ref="LJA3:LJG3"/>
    <mergeCell ref="LJH3:LJN3"/>
    <mergeCell ref="LJO3:LJU3"/>
    <mergeCell ref="LJV3:LKB3"/>
    <mergeCell ref="LHK3:LHQ3"/>
    <mergeCell ref="LHR3:LHX3"/>
    <mergeCell ref="LHY3:LIE3"/>
    <mergeCell ref="LIF3:LIL3"/>
    <mergeCell ref="LIM3:LIS3"/>
    <mergeCell ref="LGB3:LGH3"/>
    <mergeCell ref="LGI3:LGO3"/>
    <mergeCell ref="LGP3:LGV3"/>
    <mergeCell ref="LGW3:LHC3"/>
    <mergeCell ref="LHD3:LHJ3"/>
    <mergeCell ref="LES3:LEY3"/>
    <mergeCell ref="LEZ3:LFF3"/>
    <mergeCell ref="LFG3:LFM3"/>
    <mergeCell ref="LFN3:LFT3"/>
    <mergeCell ref="LFU3:LGA3"/>
    <mergeCell ref="LDJ3:LDP3"/>
    <mergeCell ref="LDQ3:LDW3"/>
    <mergeCell ref="LDX3:LED3"/>
    <mergeCell ref="LEE3:LEK3"/>
    <mergeCell ref="LEL3:LER3"/>
    <mergeCell ref="LCA3:LCG3"/>
    <mergeCell ref="LCH3:LCN3"/>
    <mergeCell ref="LCO3:LCU3"/>
    <mergeCell ref="LCV3:LDB3"/>
    <mergeCell ref="LDC3:LDI3"/>
    <mergeCell ref="LAR3:LAX3"/>
    <mergeCell ref="LAY3:LBE3"/>
    <mergeCell ref="LBF3:LBL3"/>
    <mergeCell ref="LBM3:LBS3"/>
    <mergeCell ref="LBT3:LBZ3"/>
    <mergeCell ref="KZI3:KZO3"/>
    <mergeCell ref="KZP3:KZV3"/>
    <mergeCell ref="KZW3:LAC3"/>
    <mergeCell ref="LAD3:LAJ3"/>
    <mergeCell ref="LAK3:LAQ3"/>
    <mergeCell ref="KXZ3:KYF3"/>
    <mergeCell ref="KYG3:KYM3"/>
    <mergeCell ref="KYN3:KYT3"/>
    <mergeCell ref="KYU3:KZA3"/>
    <mergeCell ref="KZB3:KZH3"/>
    <mergeCell ref="KWQ3:KWW3"/>
    <mergeCell ref="KWX3:KXD3"/>
    <mergeCell ref="KXE3:KXK3"/>
    <mergeCell ref="KXL3:KXR3"/>
    <mergeCell ref="KXS3:KXY3"/>
    <mergeCell ref="KVH3:KVN3"/>
    <mergeCell ref="KVO3:KVU3"/>
    <mergeCell ref="KVV3:KWB3"/>
    <mergeCell ref="KWC3:KWI3"/>
    <mergeCell ref="KWJ3:KWP3"/>
    <mergeCell ref="KTY3:KUE3"/>
    <mergeCell ref="KUF3:KUL3"/>
    <mergeCell ref="KUM3:KUS3"/>
    <mergeCell ref="KUT3:KUZ3"/>
    <mergeCell ref="KVA3:KVG3"/>
    <mergeCell ref="KSP3:KSV3"/>
    <mergeCell ref="KSW3:KTC3"/>
    <mergeCell ref="KTD3:KTJ3"/>
    <mergeCell ref="KTK3:KTQ3"/>
    <mergeCell ref="KTR3:KTX3"/>
    <mergeCell ref="KRG3:KRM3"/>
    <mergeCell ref="KRN3:KRT3"/>
    <mergeCell ref="KRU3:KSA3"/>
    <mergeCell ref="KSB3:KSH3"/>
    <mergeCell ref="KSI3:KSO3"/>
    <mergeCell ref="KPX3:KQD3"/>
    <mergeCell ref="KQE3:KQK3"/>
    <mergeCell ref="KQL3:KQR3"/>
    <mergeCell ref="KQS3:KQY3"/>
    <mergeCell ref="KQZ3:KRF3"/>
    <mergeCell ref="KOO3:KOU3"/>
    <mergeCell ref="KOV3:KPB3"/>
    <mergeCell ref="KPC3:KPI3"/>
    <mergeCell ref="KPJ3:KPP3"/>
    <mergeCell ref="KPQ3:KPW3"/>
    <mergeCell ref="KNF3:KNL3"/>
    <mergeCell ref="KNM3:KNS3"/>
    <mergeCell ref="KNT3:KNZ3"/>
    <mergeCell ref="KOA3:KOG3"/>
    <mergeCell ref="KOH3:KON3"/>
    <mergeCell ref="KLW3:KMC3"/>
    <mergeCell ref="KMD3:KMJ3"/>
    <mergeCell ref="KMK3:KMQ3"/>
    <mergeCell ref="KMR3:KMX3"/>
    <mergeCell ref="KMY3:KNE3"/>
    <mergeCell ref="KKN3:KKT3"/>
    <mergeCell ref="KKU3:KLA3"/>
    <mergeCell ref="KLB3:KLH3"/>
    <mergeCell ref="KLI3:KLO3"/>
    <mergeCell ref="KLP3:KLV3"/>
    <mergeCell ref="KJE3:KJK3"/>
    <mergeCell ref="KJL3:KJR3"/>
    <mergeCell ref="KJS3:KJY3"/>
    <mergeCell ref="KJZ3:KKF3"/>
    <mergeCell ref="KKG3:KKM3"/>
    <mergeCell ref="KHV3:KIB3"/>
    <mergeCell ref="KIC3:KII3"/>
    <mergeCell ref="KIJ3:KIP3"/>
    <mergeCell ref="KIQ3:KIW3"/>
    <mergeCell ref="KIX3:KJD3"/>
    <mergeCell ref="KGM3:KGS3"/>
    <mergeCell ref="KGT3:KGZ3"/>
    <mergeCell ref="KHA3:KHG3"/>
    <mergeCell ref="KHH3:KHN3"/>
    <mergeCell ref="KHO3:KHU3"/>
    <mergeCell ref="KFD3:KFJ3"/>
    <mergeCell ref="KFK3:KFQ3"/>
    <mergeCell ref="KFR3:KFX3"/>
    <mergeCell ref="KFY3:KGE3"/>
    <mergeCell ref="KGF3:KGL3"/>
    <mergeCell ref="KDU3:KEA3"/>
    <mergeCell ref="KEB3:KEH3"/>
    <mergeCell ref="KEI3:KEO3"/>
    <mergeCell ref="KEP3:KEV3"/>
    <mergeCell ref="KEW3:KFC3"/>
    <mergeCell ref="KCL3:KCR3"/>
    <mergeCell ref="KCS3:KCY3"/>
    <mergeCell ref="KCZ3:KDF3"/>
    <mergeCell ref="KDG3:KDM3"/>
    <mergeCell ref="KDN3:KDT3"/>
    <mergeCell ref="KBC3:KBI3"/>
    <mergeCell ref="KBJ3:KBP3"/>
    <mergeCell ref="KBQ3:KBW3"/>
    <mergeCell ref="KBX3:KCD3"/>
    <mergeCell ref="KCE3:KCK3"/>
    <mergeCell ref="JZT3:JZZ3"/>
    <mergeCell ref="KAA3:KAG3"/>
    <mergeCell ref="KAH3:KAN3"/>
    <mergeCell ref="KAO3:KAU3"/>
    <mergeCell ref="KAV3:KBB3"/>
    <mergeCell ref="JYK3:JYQ3"/>
    <mergeCell ref="JYR3:JYX3"/>
    <mergeCell ref="JYY3:JZE3"/>
    <mergeCell ref="JZF3:JZL3"/>
    <mergeCell ref="JZM3:JZS3"/>
    <mergeCell ref="JXB3:JXH3"/>
    <mergeCell ref="JXI3:JXO3"/>
    <mergeCell ref="JXP3:JXV3"/>
    <mergeCell ref="JXW3:JYC3"/>
    <mergeCell ref="JYD3:JYJ3"/>
    <mergeCell ref="JVS3:JVY3"/>
    <mergeCell ref="JVZ3:JWF3"/>
    <mergeCell ref="JWG3:JWM3"/>
    <mergeCell ref="JWN3:JWT3"/>
    <mergeCell ref="JWU3:JXA3"/>
    <mergeCell ref="JUJ3:JUP3"/>
    <mergeCell ref="JUQ3:JUW3"/>
    <mergeCell ref="JUX3:JVD3"/>
    <mergeCell ref="JVE3:JVK3"/>
    <mergeCell ref="JVL3:JVR3"/>
    <mergeCell ref="JTA3:JTG3"/>
    <mergeCell ref="JTH3:JTN3"/>
    <mergeCell ref="JTO3:JTU3"/>
    <mergeCell ref="JTV3:JUB3"/>
    <mergeCell ref="JUC3:JUI3"/>
    <mergeCell ref="JRR3:JRX3"/>
    <mergeCell ref="JRY3:JSE3"/>
    <mergeCell ref="JSF3:JSL3"/>
    <mergeCell ref="JSM3:JSS3"/>
    <mergeCell ref="JST3:JSZ3"/>
    <mergeCell ref="JQI3:JQO3"/>
    <mergeCell ref="JQP3:JQV3"/>
    <mergeCell ref="JQW3:JRC3"/>
    <mergeCell ref="JRD3:JRJ3"/>
    <mergeCell ref="JRK3:JRQ3"/>
    <mergeCell ref="JOZ3:JPF3"/>
    <mergeCell ref="JPG3:JPM3"/>
    <mergeCell ref="JPN3:JPT3"/>
    <mergeCell ref="JPU3:JQA3"/>
    <mergeCell ref="JQB3:JQH3"/>
    <mergeCell ref="JNQ3:JNW3"/>
    <mergeCell ref="JNX3:JOD3"/>
    <mergeCell ref="JOE3:JOK3"/>
    <mergeCell ref="JOL3:JOR3"/>
    <mergeCell ref="JOS3:JOY3"/>
    <mergeCell ref="JMH3:JMN3"/>
    <mergeCell ref="JMO3:JMU3"/>
    <mergeCell ref="JMV3:JNB3"/>
    <mergeCell ref="JNC3:JNI3"/>
    <mergeCell ref="JNJ3:JNP3"/>
    <mergeCell ref="JKY3:JLE3"/>
    <mergeCell ref="JLF3:JLL3"/>
    <mergeCell ref="JLM3:JLS3"/>
    <mergeCell ref="JLT3:JLZ3"/>
    <mergeCell ref="JMA3:JMG3"/>
    <mergeCell ref="JJP3:JJV3"/>
    <mergeCell ref="JJW3:JKC3"/>
    <mergeCell ref="JKD3:JKJ3"/>
    <mergeCell ref="JKK3:JKQ3"/>
    <mergeCell ref="JKR3:JKX3"/>
    <mergeCell ref="JIG3:JIM3"/>
    <mergeCell ref="JIN3:JIT3"/>
    <mergeCell ref="JIU3:JJA3"/>
    <mergeCell ref="JJB3:JJH3"/>
    <mergeCell ref="JJI3:JJO3"/>
    <mergeCell ref="JGX3:JHD3"/>
    <mergeCell ref="JHE3:JHK3"/>
    <mergeCell ref="JHL3:JHR3"/>
    <mergeCell ref="JHS3:JHY3"/>
    <mergeCell ref="JHZ3:JIF3"/>
    <mergeCell ref="JFO3:JFU3"/>
    <mergeCell ref="JFV3:JGB3"/>
    <mergeCell ref="JGC3:JGI3"/>
    <mergeCell ref="JGJ3:JGP3"/>
    <mergeCell ref="JGQ3:JGW3"/>
    <mergeCell ref="JEF3:JEL3"/>
    <mergeCell ref="JEM3:JES3"/>
    <mergeCell ref="JET3:JEZ3"/>
    <mergeCell ref="JFA3:JFG3"/>
    <mergeCell ref="JFH3:JFN3"/>
    <mergeCell ref="JCW3:JDC3"/>
    <mergeCell ref="JDD3:JDJ3"/>
    <mergeCell ref="JDK3:JDQ3"/>
    <mergeCell ref="JDR3:JDX3"/>
    <mergeCell ref="JDY3:JEE3"/>
    <mergeCell ref="JBN3:JBT3"/>
    <mergeCell ref="JBU3:JCA3"/>
    <mergeCell ref="JCB3:JCH3"/>
    <mergeCell ref="JCI3:JCO3"/>
    <mergeCell ref="JCP3:JCV3"/>
    <mergeCell ref="JAE3:JAK3"/>
    <mergeCell ref="JAL3:JAR3"/>
    <mergeCell ref="JAS3:JAY3"/>
    <mergeCell ref="JAZ3:JBF3"/>
    <mergeCell ref="JBG3:JBM3"/>
    <mergeCell ref="IYV3:IZB3"/>
    <mergeCell ref="IZC3:IZI3"/>
    <mergeCell ref="IZJ3:IZP3"/>
    <mergeCell ref="IZQ3:IZW3"/>
    <mergeCell ref="IZX3:JAD3"/>
    <mergeCell ref="IXM3:IXS3"/>
    <mergeCell ref="IXT3:IXZ3"/>
    <mergeCell ref="IYA3:IYG3"/>
    <mergeCell ref="IYH3:IYN3"/>
    <mergeCell ref="IYO3:IYU3"/>
    <mergeCell ref="IWD3:IWJ3"/>
    <mergeCell ref="IWK3:IWQ3"/>
    <mergeCell ref="IWR3:IWX3"/>
    <mergeCell ref="IWY3:IXE3"/>
    <mergeCell ref="IXF3:IXL3"/>
    <mergeCell ref="IUU3:IVA3"/>
    <mergeCell ref="IVB3:IVH3"/>
    <mergeCell ref="IVI3:IVO3"/>
    <mergeCell ref="IVP3:IVV3"/>
    <mergeCell ref="IVW3:IWC3"/>
    <mergeCell ref="ITL3:ITR3"/>
    <mergeCell ref="ITS3:ITY3"/>
    <mergeCell ref="ITZ3:IUF3"/>
    <mergeCell ref="IUG3:IUM3"/>
    <mergeCell ref="IUN3:IUT3"/>
    <mergeCell ref="ISC3:ISI3"/>
    <mergeCell ref="ISJ3:ISP3"/>
    <mergeCell ref="ISQ3:ISW3"/>
    <mergeCell ref="ISX3:ITD3"/>
    <mergeCell ref="ITE3:ITK3"/>
    <mergeCell ref="IQT3:IQZ3"/>
    <mergeCell ref="IRA3:IRG3"/>
    <mergeCell ref="IRH3:IRN3"/>
    <mergeCell ref="IRO3:IRU3"/>
    <mergeCell ref="IRV3:ISB3"/>
    <mergeCell ref="IPK3:IPQ3"/>
    <mergeCell ref="IPR3:IPX3"/>
    <mergeCell ref="IPY3:IQE3"/>
    <mergeCell ref="IQF3:IQL3"/>
    <mergeCell ref="IQM3:IQS3"/>
    <mergeCell ref="IOB3:IOH3"/>
    <mergeCell ref="IOI3:IOO3"/>
    <mergeCell ref="IOP3:IOV3"/>
    <mergeCell ref="IOW3:IPC3"/>
    <mergeCell ref="IPD3:IPJ3"/>
    <mergeCell ref="IMS3:IMY3"/>
    <mergeCell ref="IMZ3:INF3"/>
    <mergeCell ref="ING3:INM3"/>
    <mergeCell ref="INN3:INT3"/>
    <mergeCell ref="INU3:IOA3"/>
    <mergeCell ref="ILJ3:ILP3"/>
    <mergeCell ref="ILQ3:ILW3"/>
    <mergeCell ref="ILX3:IMD3"/>
    <mergeCell ref="IME3:IMK3"/>
    <mergeCell ref="IML3:IMR3"/>
    <mergeCell ref="IKA3:IKG3"/>
    <mergeCell ref="IKH3:IKN3"/>
    <mergeCell ref="IKO3:IKU3"/>
    <mergeCell ref="IKV3:ILB3"/>
    <mergeCell ref="ILC3:ILI3"/>
    <mergeCell ref="IIR3:IIX3"/>
    <mergeCell ref="IIY3:IJE3"/>
    <mergeCell ref="IJF3:IJL3"/>
    <mergeCell ref="IJM3:IJS3"/>
    <mergeCell ref="IJT3:IJZ3"/>
    <mergeCell ref="IHI3:IHO3"/>
    <mergeCell ref="IHP3:IHV3"/>
    <mergeCell ref="IHW3:IIC3"/>
    <mergeCell ref="IID3:IIJ3"/>
    <mergeCell ref="IIK3:IIQ3"/>
    <mergeCell ref="IFZ3:IGF3"/>
    <mergeCell ref="IGG3:IGM3"/>
    <mergeCell ref="IGN3:IGT3"/>
    <mergeCell ref="IGU3:IHA3"/>
    <mergeCell ref="IHB3:IHH3"/>
    <mergeCell ref="IEQ3:IEW3"/>
    <mergeCell ref="IEX3:IFD3"/>
    <mergeCell ref="IFE3:IFK3"/>
    <mergeCell ref="IFL3:IFR3"/>
    <mergeCell ref="IFS3:IFY3"/>
    <mergeCell ref="IDH3:IDN3"/>
    <mergeCell ref="IDO3:IDU3"/>
    <mergeCell ref="IDV3:IEB3"/>
    <mergeCell ref="IEC3:IEI3"/>
    <mergeCell ref="IEJ3:IEP3"/>
    <mergeCell ref="IBY3:ICE3"/>
    <mergeCell ref="ICF3:ICL3"/>
    <mergeCell ref="ICM3:ICS3"/>
    <mergeCell ref="ICT3:ICZ3"/>
    <mergeCell ref="IDA3:IDG3"/>
    <mergeCell ref="IAP3:IAV3"/>
    <mergeCell ref="IAW3:IBC3"/>
    <mergeCell ref="IBD3:IBJ3"/>
    <mergeCell ref="IBK3:IBQ3"/>
    <mergeCell ref="IBR3:IBX3"/>
    <mergeCell ref="HZG3:HZM3"/>
    <mergeCell ref="HZN3:HZT3"/>
    <mergeCell ref="HZU3:IAA3"/>
    <mergeCell ref="IAB3:IAH3"/>
    <mergeCell ref="IAI3:IAO3"/>
    <mergeCell ref="HXX3:HYD3"/>
    <mergeCell ref="HYE3:HYK3"/>
    <mergeCell ref="HYL3:HYR3"/>
    <mergeCell ref="HYS3:HYY3"/>
    <mergeCell ref="HYZ3:HZF3"/>
    <mergeCell ref="HWO3:HWU3"/>
    <mergeCell ref="HWV3:HXB3"/>
    <mergeCell ref="HXC3:HXI3"/>
    <mergeCell ref="HXJ3:HXP3"/>
    <mergeCell ref="HXQ3:HXW3"/>
    <mergeCell ref="HVF3:HVL3"/>
    <mergeCell ref="HVM3:HVS3"/>
    <mergeCell ref="HVT3:HVZ3"/>
    <mergeCell ref="HWA3:HWG3"/>
    <mergeCell ref="HWH3:HWN3"/>
    <mergeCell ref="HTW3:HUC3"/>
    <mergeCell ref="HUD3:HUJ3"/>
    <mergeCell ref="HUK3:HUQ3"/>
    <mergeCell ref="HUR3:HUX3"/>
    <mergeCell ref="HUY3:HVE3"/>
    <mergeCell ref="HSN3:HST3"/>
    <mergeCell ref="HSU3:HTA3"/>
    <mergeCell ref="HTB3:HTH3"/>
    <mergeCell ref="HTI3:HTO3"/>
    <mergeCell ref="HTP3:HTV3"/>
    <mergeCell ref="HRE3:HRK3"/>
    <mergeCell ref="HRL3:HRR3"/>
    <mergeCell ref="HRS3:HRY3"/>
    <mergeCell ref="HRZ3:HSF3"/>
    <mergeCell ref="HSG3:HSM3"/>
    <mergeCell ref="HPV3:HQB3"/>
    <mergeCell ref="HQC3:HQI3"/>
    <mergeCell ref="HQJ3:HQP3"/>
    <mergeCell ref="HQQ3:HQW3"/>
    <mergeCell ref="HQX3:HRD3"/>
    <mergeCell ref="HOM3:HOS3"/>
    <mergeCell ref="HOT3:HOZ3"/>
    <mergeCell ref="HPA3:HPG3"/>
    <mergeCell ref="HPH3:HPN3"/>
    <mergeCell ref="HPO3:HPU3"/>
    <mergeCell ref="HND3:HNJ3"/>
    <mergeCell ref="HNK3:HNQ3"/>
    <mergeCell ref="HNR3:HNX3"/>
    <mergeCell ref="HNY3:HOE3"/>
    <mergeCell ref="HOF3:HOL3"/>
    <mergeCell ref="HLU3:HMA3"/>
    <mergeCell ref="HMB3:HMH3"/>
    <mergeCell ref="HMI3:HMO3"/>
    <mergeCell ref="HMP3:HMV3"/>
    <mergeCell ref="HMW3:HNC3"/>
    <mergeCell ref="HKL3:HKR3"/>
    <mergeCell ref="HKS3:HKY3"/>
    <mergeCell ref="HKZ3:HLF3"/>
    <mergeCell ref="HLG3:HLM3"/>
    <mergeCell ref="HLN3:HLT3"/>
    <mergeCell ref="HJC3:HJI3"/>
    <mergeCell ref="HJJ3:HJP3"/>
    <mergeCell ref="HJQ3:HJW3"/>
    <mergeCell ref="HJX3:HKD3"/>
    <mergeCell ref="HKE3:HKK3"/>
    <mergeCell ref="HHT3:HHZ3"/>
    <mergeCell ref="HIA3:HIG3"/>
    <mergeCell ref="HIH3:HIN3"/>
    <mergeCell ref="HIO3:HIU3"/>
    <mergeCell ref="HIV3:HJB3"/>
    <mergeCell ref="HGK3:HGQ3"/>
    <mergeCell ref="HGR3:HGX3"/>
    <mergeCell ref="HGY3:HHE3"/>
    <mergeCell ref="HHF3:HHL3"/>
    <mergeCell ref="HHM3:HHS3"/>
    <mergeCell ref="HFB3:HFH3"/>
    <mergeCell ref="HFI3:HFO3"/>
    <mergeCell ref="HFP3:HFV3"/>
    <mergeCell ref="HFW3:HGC3"/>
    <mergeCell ref="HGD3:HGJ3"/>
    <mergeCell ref="HDS3:HDY3"/>
    <mergeCell ref="HDZ3:HEF3"/>
    <mergeCell ref="HEG3:HEM3"/>
    <mergeCell ref="HEN3:HET3"/>
    <mergeCell ref="HEU3:HFA3"/>
    <mergeCell ref="HCJ3:HCP3"/>
    <mergeCell ref="HCQ3:HCW3"/>
    <mergeCell ref="HCX3:HDD3"/>
    <mergeCell ref="HDE3:HDK3"/>
    <mergeCell ref="HDL3:HDR3"/>
    <mergeCell ref="HBA3:HBG3"/>
    <mergeCell ref="HBH3:HBN3"/>
    <mergeCell ref="HBO3:HBU3"/>
    <mergeCell ref="HBV3:HCB3"/>
    <mergeCell ref="HCC3:HCI3"/>
    <mergeCell ref="GZR3:GZX3"/>
    <mergeCell ref="GZY3:HAE3"/>
    <mergeCell ref="HAF3:HAL3"/>
    <mergeCell ref="HAM3:HAS3"/>
    <mergeCell ref="HAT3:HAZ3"/>
    <mergeCell ref="GYI3:GYO3"/>
    <mergeCell ref="GYP3:GYV3"/>
    <mergeCell ref="GYW3:GZC3"/>
    <mergeCell ref="GZD3:GZJ3"/>
    <mergeCell ref="GZK3:GZQ3"/>
    <mergeCell ref="GWZ3:GXF3"/>
    <mergeCell ref="GXG3:GXM3"/>
    <mergeCell ref="GXN3:GXT3"/>
    <mergeCell ref="GXU3:GYA3"/>
    <mergeCell ref="GYB3:GYH3"/>
    <mergeCell ref="GVQ3:GVW3"/>
    <mergeCell ref="GVX3:GWD3"/>
    <mergeCell ref="GWE3:GWK3"/>
    <mergeCell ref="GWL3:GWR3"/>
    <mergeCell ref="GWS3:GWY3"/>
    <mergeCell ref="GUH3:GUN3"/>
    <mergeCell ref="GUO3:GUU3"/>
    <mergeCell ref="GUV3:GVB3"/>
    <mergeCell ref="GVC3:GVI3"/>
    <mergeCell ref="GVJ3:GVP3"/>
    <mergeCell ref="GSY3:GTE3"/>
    <mergeCell ref="GTF3:GTL3"/>
    <mergeCell ref="GTM3:GTS3"/>
    <mergeCell ref="GTT3:GTZ3"/>
    <mergeCell ref="GUA3:GUG3"/>
    <mergeCell ref="GRP3:GRV3"/>
    <mergeCell ref="GRW3:GSC3"/>
    <mergeCell ref="GSD3:GSJ3"/>
    <mergeCell ref="GSK3:GSQ3"/>
    <mergeCell ref="GSR3:GSX3"/>
    <mergeCell ref="GQG3:GQM3"/>
    <mergeCell ref="GQN3:GQT3"/>
    <mergeCell ref="GQU3:GRA3"/>
    <mergeCell ref="GRB3:GRH3"/>
    <mergeCell ref="GRI3:GRO3"/>
    <mergeCell ref="GOX3:GPD3"/>
    <mergeCell ref="GPE3:GPK3"/>
    <mergeCell ref="GPL3:GPR3"/>
    <mergeCell ref="GPS3:GPY3"/>
    <mergeCell ref="GPZ3:GQF3"/>
    <mergeCell ref="GNO3:GNU3"/>
    <mergeCell ref="GNV3:GOB3"/>
    <mergeCell ref="GOC3:GOI3"/>
    <mergeCell ref="GOJ3:GOP3"/>
    <mergeCell ref="GOQ3:GOW3"/>
    <mergeCell ref="GMF3:GML3"/>
    <mergeCell ref="GMM3:GMS3"/>
    <mergeCell ref="GMT3:GMZ3"/>
    <mergeCell ref="GNA3:GNG3"/>
    <mergeCell ref="GNH3:GNN3"/>
    <mergeCell ref="GKW3:GLC3"/>
    <mergeCell ref="GLD3:GLJ3"/>
    <mergeCell ref="GLK3:GLQ3"/>
    <mergeCell ref="GLR3:GLX3"/>
    <mergeCell ref="GLY3:GME3"/>
    <mergeCell ref="GJN3:GJT3"/>
    <mergeCell ref="GJU3:GKA3"/>
    <mergeCell ref="GKB3:GKH3"/>
    <mergeCell ref="GKI3:GKO3"/>
    <mergeCell ref="GKP3:GKV3"/>
    <mergeCell ref="GIE3:GIK3"/>
    <mergeCell ref="GIL3:GIR3"/>
    <mergeCell ref="GIS3:GIY3"/>
    <mergeCell ref="GIZ3:GJF3"/>
    <mergeCell ref="GJG3:GJM3"/>
    <mergeCell ref="GGV3:GHB3"/>
    <mergeCell ref="GHC3:GHI3"/>
    <mergeCell ref="GHJ3:GHP3"/>
    <mergeCell ref="GHQ3:GHW3"/>
    <mergeCell ref="GHX3:GID3"/>
    <mergeCell ref="GFM3:GFS3"/>
    <mergeCell ref="GFT3:GFZ3"/>
    <mergeCell ref="GGA3:GGG3"/>
    <mergeCell ref="GGH3:GGN3"/>
    <mergeCell ref="GGO3:GGU3"/>
    <mergeCell ref="GED3:GEJ3"/>
    <mergeCell ref="GEK3:GEQ3"/>
    <mergeCell ref="GER3:GEX3"/>
    <mergeCell ref="GEY3:GFE3"/>
    <mergeCell ref="GFF3:GFL3"/>
    <mergeCell ref="GCU3:GDA3"/>
    <mergeCell ref="GDB3:GDH3"/>
    <mergeCell ref="GDI3:GDO3"/>
    <mergeCell ref="GDP3:GDV3"/>
    <mergeCell ref="GDW3:GEC3"/>
    <mergeCell ref="GBL3:GBR3"/>
    <mergeCell ref="GBS3:GBY3"/>
    <mergeCell ref="GBZ3:GCF3"/>
    <mergeCell ref="GCG3:GCM3"/>
    <mergeCell ref="GCN3:GCT3"/>
    <mergeCell ref="GAC3:GAI3"/>
    <mergeCell ref="GAJ3:GAP3"/>
    <mergeCell ref="GAQ3:GAW3"/>
    <mergeCell ref="GAX3:GBD3"/>
    <mergeCell ref="GBE3:GBK3"/>
    <mergeCell ref="FYT3:FYZ3"/>
    <mergeCell ref="FZA3:FZG3"/>
    <mergeCell ref="FZH3:FZN3"/>
    <mergeCell ref="FZO3:FZU3"/>
    <mergeCell ref="FZV3:GAB3"/>
    <mergeCell ref="FXK3:FXQ3"/>
    <mergeCell ref="FXR3:FXX3"/>
    <mergeCell ref="FXY3:FYE3"/>
    <mergeCell ref="FYF3:FYL3"/>
    <mergeCell ref="FYM3:FYS3"/>
    <mergeCell ref="FWB3:FWH3"/>
    <mergeCell ref="FWI3:FWO3"/>
    <mergeCell ref="FWP3:FWV3"/>
    <mergeCell ref="FWW3:FXC3"/>
    <mergeCell ref="FXD3:FXJ3"/>
    <mergeCell ref="FUS3:FUY3"/>
    <mergeCell ref="FUZ3:FVF3"/>
    <mergeCell ref="FVG3:FVM3"/>
    <mergeCell ref="FVN3:FVT3"/>
    <mergeCell ref="FVU3:FWA3"/>
    <mergeCell ref="FTJ3:FTP3"/>
    <mergeCell ref="FTQ3:FTW3"/>
    <mergeCell ref="FTX3:FUD3"/>
    <mergeCell ref="FUE3:FUK3"/>
    <mergeCell ref="FUL3:FUR3"/>
    <mergeCell ref="FSA3:FSG3"/>
    <mergeCell ref="FSH3:FSN3"/>
    <mergeCell ref="FSO3:FSU3"/>
    <mergeCell ref="FSV3:FTB3"/>
    <mergeCell ref="FTC3:FTI3"/>
    <mergeCell ref="FQR3:FQX3"/>
    <mergeCell ref="FQY3:FRE3"/>
    <mergeCell ref="FRF3:FRL3"/>
    <mergeCell ref="FRM3:FRS3"/>
    <mergeCell ref="FRT3:FRZ3"/>
    <mergeCell ref="FPI3:FPO3"/>
    <mergeCell ref="FPP3:FPV3"/>
    <mergeCell ref="FPW3:FQC3"/>
    <mergeCell ref="FQD3:FQJ3"/>
    <mergeCell ref="FQK3:FQQ3"/>
    <mergeCell ref="FNZ3:FOF3"/>
    <mergeCell ref="FOG3:FOM3"/>
    <mergeCell ref="FON3:FOT3"/>
    <mergeCell ref="FOU3:FPA3"/>
    <mergeCell ref="FPB3:FPH3"/>
    <mergeCell ref="FMQ3:FMW3"/>
    <mergeCell ref="FMX3:FND3"/>
    <mergeCell ref="FNE3:FNK3"/>
    <mergeCell ref="FNL3:FNR3"/>
    <mergeCell ref="FNS3:FNY3"/>
    <mergeCell ref="FLH3:FLN3"/>
    <mergeCell ref="FLO3:FLU3"/>
    <mergeCell ref="FLV3:FMB3"/>
    <mergeCell ref="FMC3:FMI3"/>
    <mergeCell ref="FMJ3:FMP3"/>
    <mergeCell ref="FJY3:FKE3"/>
    <mergeCell ref="FKF3:FKL3"/>
    <mergeCell ref="FKM3:FKS3"/>
    <mergeCell ref="FKT3:FKZ3"/>
    <mergeCell ref="FLA3:FLG3"/>
    <mergeCell ref="FIP3:FIV3"/>
    <mergeCell ref="FIW3:FJC3"/>
    <mergeCell ref="FJD3:FJJ3"/>
    <mergeCell ref="FJK3:FJQ3"/>
    <mergeCell ref="FJR3:FJX3"/>
    <mergeCell ref="FHG3:FHM3"/>
    <mergeCell ref="FHN3:FHT3"/>
    <mergeCell ref="FHU3:FIA3"/>
    <mergeCell ref="FIB3:FIH3"/>
    <mergeCell ref="FII3:FIO3"/>
    <mergeCell ref="FFX3:FGD3"/>
    <mergeCell ref="FGE3:FGK3"/>
    <mergeCell ref="FGL3:FGR3"/>
    <mergeCell ref="FGS3:FGY3"/>
    <mergeCell ref="FGZ3:FHF3"/>
    <mergeCell ref="FEO3:FEU3"/>
    <mergeCell ref="FEV3:FFB3"/>
    <mergeCell ref="FFC3:FFI3"/>
    <mergeCell ref="FFJ3:FFP3"/>
    <mergeCell ref="FFQ3:FFW3"/>
    <mergeCell ref="FDF3:FDL3"/>
    <mergeCell ref="FDM3:FDS3"/>
    <mergeCell ref="FDT3:FDZ3"/>
    <mergeCell ref="FEA3:FEG3"/>
    <mergeCell ref="FEH3:FEN3"/>
    <mergeCell ref="FBW3:FCC3"/>
    <mergeCell ref="FCD3:FCJ3"/>
    <mergeCell ref="FCK3:FCQ3"/>
    <mergeCell ref="FCR3:FCX3"/>
    <mergeCell ref="FCY3:FDE3"/>
    <mergeCell ref="FAN3:FAT3"/>
    <mergeCell ref="FAU3:FBA3"/>
    <mergeCell ref="FBB3:FBH3"/>
    <mergeCell ref="FBI3:FBO3"/>
    <mergeCell ref="FBP3:FBV3"/>
    <mergeCell ref="EZE3:EZK3"/>
    <mergeCell ref="EZL3:EZR3"/>
    <mergeCell ref="EZS3:EZY3"/>
    <mergeCell ref="EZZ3:FAF3"/>
    <mergeCell ref="FAG3:FAM3"/>
    <mergeCell ref="EXV3:EYB3"/>
    <mergeCell ref="EYC3:EYI3"/>
    <mergeCell ref="EYJ3:EYP3"/>
    <mergeCell ref="EYQ3:EYW3"/>
    <mergeCell ref="EYX3:EZD3"/>
    <mergeCell ref="EWM3:EWS3"/>
    <mergeCell ref="EWT3:EWZ3"/>
    <mergeCell ref="EXA3:EXG3"/>
    <mergeCell ref="EXH3:EXN3"/>
    <mergeCell ref="EXO3:EXU3"/>
    <mergeCell ref="EVD3:EVJ3"/>
    <mergeCell ref="EVK3:EVQ3"/>
    <mergeCell ref="EVR3:EVX3"/>
    <mergeCell ref="EVY3:EWE3"/>
    <mergeCell ref="EWF3:EWL3"/>
    <mergeCell ref="ETU3:EUA3"/>
    <mergeCell ref="EUB3:EUH3"/>
    <mergeCell ref="EUI3:EUO3"/>
    <mergeCell ref="EUP3:EUV3"/>
    <mergeCell ref="EUW3:EVC3"/>
    <mergeCell ref="ESL3:ESR3"/>
    <mergeCell ref="ESS3:ESY3"/>
    <mergeCell ref="ESZ3:ETF3"/>
    <mergeCell ref="ETG3:ETM3"/>
    <mergeCell ref="ETN3:ETT3"/>
    <mergeCell ref="ERC3:ERI3"/>
    <mergeCell ref="ERJ3:ERP3"/>
    <mergeCell ref="ERQ3:ERW3"/>
    <mergeCell ref="ERX3:ESD3"/>
    <mergeCell ref="ESE3:ESK3"/>
    <mergeCell ref="EPT3:EPZ3"/>
    <mergeCell ref="EQA3:EQG3"/>
    <mergeCell ref="EQH3:EQN3"/>
    <mergeCell ref="EQO3:EQU3"/>
    <mergeCell ref="EQV3:ERB3"/>
    <mergeCell ref="EOK3:EOQ3"/>
    <mergeCell ref="EOR3:EOX3"/>
    <mergeCell ref="EOY3:EPE3"/>
    <mergeCell ref="EPF3:EPL3"/>
    <mergeCell ref="EPM3:EPS3"/>
    <mergeCell ref="ENB3:ENH3"/>
    <mergeCell ref="ENI3:ENO3"/>
    <mergeCell ref="ENP3:ENV3"/>
    <mergeCell ref="ENW3:EOC3"/>
    <mergeCell ref="EOD3:EOJ3"/>
    <mergeCell ref="ELS3:ELY3"/>
    <mergeCell ref="ELZ3:EMF3"/>
    <mergeCell ref="EMG3:EMM3"/>
    <mergeCell ref="EMN3:EMT3"/>
    <mergeCell ref="EMU3:ENA3"/>
    <mergeCell ref="EKJ3:EKP3"/>
    <mergeCell ref="EKQ3:EKW3"/>
    <mergeCell ref="EKX3:ELD3"/>
    <mergeCell ref="ELE3:ELK3"/>
    <mergeCell ref="ELL3:ELR3"/>
    <mergeCell ref="EJA3:EJG3"/>
    <mergeCell ref="EJH3:EJN3"/>
    <mergeCell ref="EJO3:EJU3"/>
    <mergeCell ref="EJV3:EKB3"/>
    <mergeCell ref="EKC3:EKI3"/>
    <mergeCell ref="EHR3:EHX3"/>
    <mergeCell ref="EHY3:EIE3"/>
    <mergeCell ref="EIF3:EIL3"/>
    <mergeCell ref="EIM3:EIS3"/>
    <mergeCell ref="EIT3:EIZ3"/>
    <mergeCell ref="EGI3:EGO3"/>
    <mergeCell ref="EGP3:EGV3"/>
    <mergeCell ref="EGW3:EHC3"/>
    <mergeCell ref="EHD3:EHJ3"/>
    <mergeCell ref="EHK3:EHQ3"/>
    <mergeCell ref="EEZ3:EFF3"/>
    <mergeCell ref="EFG3:EFM3"/>
    <mergeCell ref="EFN3:EFT3"/>
    <mergeCell ref="EFU3:EGA3"/>
    <mergeCell ref="EGB3:EGH3"/>
    <mergeCell ref="EDQ3:EDW3"/>
    <mergeCell ref="EDX3:EED3"/>
    <mergeCell ref="EEE3:EEK3"/>
    <mergeCell ref="EEL3:EER3"/>
    <mergeCell ref="EES3:EEY3"/>
    <mergeCell ref="ECH3:ECN3"/>
    <mergeCell ref="ECO3:ECU3"/>
    <mergeCell ref="ECV3:EDB3"/>
    <mergeCell ref="EDC3:EDI3"/>
    <mergeCell ref="EDJ3:EDP3"/>
    <mergeCell ref="EAY3:EBE3"/>
    <mergeCell ref="EBF3:EBL3"/>
    <mergeCell ref="EBM3:EBS3"/>
    <mergeCell ref="EBT3:EBZ3"/>
    <mergeCell ref="ECA3:ECG3"/>
    <mergeCell ref="DZP3:DZV3"/>
    <mergeCell ref="DZW3:EAC3"/>
    <mergeCell ref="EAD3:EAJ3"/>
    <mergeCell ref="EAK3:EAQ3"/>
    <mergeCell ref="EAR3:EAX3"/>
    <mergeCell ref="DYG3:DYM3"/>
    <mergeCell ref="DYN3:DYT3"/>
    <mergeCell ref="DYU3:DZA3"/>
    <mergeCell ref="DZB3:DZH3"/>
    <mergeCell ref="DZI3:DZO3"/>
    <mergeCell ref="DWX3:DXD3"/>
    <mergeCell ref="DXE3:DXK3"/>
    <mergeCell ref="DXL3:DXR3"/>
    <mergeCell ref="DXS3:DXY3"/>
    <mergeCell ref="DXZ3:DYF3"/>
    <mergeCell ref="DVO3:DVU3"/>
    <mergeCell ref="DVV3:DWB3"/>
    <mergeCell ref="DWC3:DWI3"/>
    <mergeCell ref="DWJ3:DWP3"/>
    <mergeCell ref="DWQ3:DWW3"/>
    <mergeCell ref="DUF3:DUL3"/>
    <mergeCell ref="DUM3:DUS3"/>
    <mergeCell ref="DUT3:DUZ3"/>
    <mergeCell ref="DVA3:DVG3"/>
    <mergeCell ref="DVH3:DVN3"/>
    <mergeCell ref="DSW3:DTC3"/>
    <mergeCell ref="DTD3:DTJ3"/>
    <mergeCell ref="DTK3:DTQ3"/>
    <mergeCell ref="DTR3:DTX3"/>
    <mergeCell ref="DTY3:DUE3"/>
    <mergeCell ref="DRN3:DRT3"/>
    <mergeCell ref="DRU3:DSA3"/>
    <mergeCell ref="DSB3:DSH3"/>
    <mergeCell ref="DSI3:DSO3"/>
    <mergeCell ref="DSP3:DSV3"/>
    <mergeCell ref="DQE3:DQK3"/>
    <mergeCell ref="DQL3:DQR3"/>
    <mergeCell ref="DQS3:DQY3"/>
    <mergeCell ref="DQZ3:DRF3"/>
    <mergeCell ref="DRG3:DRM3"/>
    <mergeCell ref="DOV3:DPB3"/>
    <mergeCell ref="DPC3:DPI3"/>
    <mergeCell ref="DPJ3:DPP3"/>
    <mergeCell ref="DPQ3:DPW3"/>
    <mergeCell ref="DPX3:DQD3"/>
    <mergeCell ref="DNM3:DNS3"/>
    <mergeCell ref="DNT3:DNZ3"/>
    <mergeCell ref="DOA3:DOG3"/>
    <mergeCell ref="DOH3:DON3"/>
    <mergeCell ref="DOO3:DOU3"/>
    <mergeCell ref="DMD3:DMJ3"/>
    <mergeCell ref="DMK3:DMQ3"/>
    <mergeCell ref="DMR3:DMX3"/>
    <mergeCell ref="DMY3:DNE3"/>
    <mergeCell ref="DNF3:DNL3"/>
    <mergeCell ref="DKU3:DLA3"/>
    <mergeCell ref="DLB3:DLH3"/>
    <mergeCell ref="DLI3:DLO3"/>
    <mergeCell ref="DLP3:DLV3"/>
    <mergeCell ref="DLW3:DMC3"/>
    <mergeCell ref="DJL3:DJR3"/>
    <mergeCell ref="DJS3:DJY3"/>
    <mergeCell ref="DJZ3:DKF3"/>
    <mergeCell ref="DKG3:DKM3"/>
    <mergeCell ref="DKN3:DKT3"/>
    <mergeCell ref="DIC3:DII3"/>
    <mergeCell ref="DIJ3:DIP3"/>
    <mergeCell ref="DIQ3:DIW3"/>
    <mergeCell ref="DIX3:DJD3"/>
    <mergeCell ref="DJE3:DJK3"/>
    <mergeCell ref="DGT3:DGZ3"/>
    <mergeCell ref="DHA3:DHG3"/>
    <mergeCell ref="DHH3:DHN3"/>
    <mergeCell ref="DHO3:DHU3"/>
    <mergeCell ref="DHV3:DIB3"/>
    <mergeCell ref="DFK3:DFQ3"/>
    <mergeCell ref="DFR3:DFX3"/>
    <mergeCell ref="DFY3:DGE3"/>
    <mergeCell ref="DGF3:DGL3"/>
    <mergeCell ref="DGM3:DGS3"/>
    <mergeCell ref="DEB3:DEH3"/>
    <mergeCell ref="DEI3:DEO3"/>
    <mergeCell ref="DEP3:DEV3"/>
    <mergeCell ref="DEW3:DFC3"/>
    <mergeCell ref="DFD3:DFJ3"/>
    <mergeCell ref="DCS3:DCY3"/>
    <mergeCell ref="DCZ3:DDF3"/>
    <mergeCell ref="DDG3:DDM3"/>
    <mergeCell ref="DDN3:DDT3"/>
    <mergeCell ref="DDU3:DEA3"/>
    <mergeCell ref="DBJ3:DBP3"/>
    <mergeCell ref="DBQ3:DBW3"/>
    <mergeCell ref="DBX3:DCD3"/>
    <mergeCell ref="DCE3:DCK3"/>
    <mergeCell ref="DCL3:DCR3"/>
    <mergeCell ref="DAA3:DAG3"/>
    <mergeCell ref="DAH3:DAN3"/>
    <mergeCell ref="DAO3:DAU3"/>
    <mergeCell ref="DAV3:DBB3"/>
    <mergeCell ref="DBC3:DBI3"/>
    <mergeCell ref="CYR3:CYX3"/>
    <mergeCell ref="CYY3:CZE3"/>
    <mergeCell ref="CZF3:CZL3"/>
    <mergeCell ref="CZM3:CZS3"/>
    <mergeCell ref="CZT3:CZZ3"/>
    <mergeCell ref="CXI3:CXO3"/>
    <mergeCell ref="CXP3:CXV3"/>
    <mergeCell ref="CXW3:CYC3"/>
    <mergeCell ref="CYD3:CYJ3"/>
    <mergeCell ref="CYK3:CYQ3"/>
    <mergeCell ref="CVZ3:CWF3"/>
    <mergeCell ref="CWG3:CWM3"/>
    <mergeCell ref="CWN3:CWT3"/>
    <mergeCell ref="CWU3:CXA3"/>
    <mergeCell ref="CXB3:CXH3"/>
    <mergeCell ref="CUQ3:CUW3"/>
    <mergeCell ref="CUX3:CVD3"/>
    <mergeCell ref="CVE3:CVK3"/>
    <mergeCell ref="CVL3:CVR3"/>
    <mergeCell ref="CVS3:CVY3"/>
    <mergeCell ref="CTH3:CTN3"/>
    <mergeCell ref="CTO3:CTU3"/>
    <mergeCell ref="CTV3:CUB3"/>
    <mergeCell ref="CUC3:CUI3"/>
    <mergeCell ref="CUJ3:CUP3"/>
    <mergeCell ref="CRY3:CSE3"/>
    <mergeCell ref="CSF3:CSL3"/>
    <mergeCell ref="CSM3:CSS3"/>
    <mergeCell ref="CST3:CSZ3"/>
    <mergeCell ref="CTA3:CTG3"/>
    <mergeCell ref="CQP3:CQV3"/>
    <mergeCell ref="CQW3:CRC3"/>
    <mergeCell ref="CRD3:CRJ3"/>
    <mergeCell ref="CRK3:CRQ3"/>
    <mergeCell ref="CRR3:CRX3"/>
    <mergeCell ref="CPG3:CPM3"/>
    <mergeCell ref="CPN3:CPT3"/>
    <mergeCell ref="CPU3:CQA3"/>
    <mergeCell ref="CQB3:CQH3"/>
    <mergeCell ref="CQI3:CQO3"/>
    <mergeCell ref="CNX3:COD3"/>
    <mergeCell ref="COE3:COK3"/>
    <mergeCell ref="COL3:COR3"/>
    <mergeCell ref="COS3:COY3"/>
    <mergeCell ref="COZ3:CPF3"/>
    <mergeCell ref="CMO3:CMU3"/>
    <mergeCell ref="CMV3:CNB3"/>
    <mergeCell ref="CNC3:CNI3"/>
    <mergeCell ref="CNJ3:CNP3"/>
    <mergeCell ref="CNQ3:CNW3"/>
    <mergeCell ref="CLF3:CLL3"/>
    <mergeCell ref="CLM3:CLS3"/>
    <mergeCell ref="CLT3:CLZ3"/>
    <mergeCell ref="CMA3:CMG3"/>
    <mergeCell ref="CMH3:CMN3"/>
    <mergeCell ref="CJW3:CKC3"/>
    <mergeCell ref="CKD3:CKJ3"/>
    <mergeCell ref="CKK3:CKQ3"/>
    <mergeCell ref="CKR3:CKX3"/>
    <mergeCell ref="CKY3:CLE3"/>
    <mergeCell ref="CIN3:CIT3"/>
    <mergeCell ref="CIU3:CJA3"/>
    <mergeCell ref="CJB3:CJH3"/>
    <mergeCell ref="CJI3:CJO3"/>
    <mergeCell ref="CJP3:CJV3"/>
    <mergeCell ref="CHE3:CHK3"/>
    <mergeCell ref="CHL3:CHR3"/>
    <mergeCell ref="CHS3:CHY3"/>
    <mergeCell ref="CHZ3:CIF3"/>
    <mergeCell ref="CIG3:CIM3"/>
    <mergeCell ref="CFV3:CGB3"/>
    <mergeCell ref="CGC3:CGI3"/>
    <mergeCell ref="CGJ3:CGP3"/>
    <mergeCell ref="CGQ3:CGW3"/>
    <mergeCell ref="CGX3:CHD3"/>
    <mergeCell ref="CEM3:CES3"/>
    <mergeCell ref="CET3:CEZ3"/>
    <mergeCell ref="CFA3:CFG3"/>
    <mergeCell ref="CFH3:CFN3"/>
    <mergeCell ref="CFO3:CFU3"/>
    <mergeCell ref="CDD3:CDJ3"/>
    <mergeCell ref="CDK3:CDQ3"/>
    <mergeCell ref="CDR3:CDX3"/>
    <mergeCell ref="CDY3:CEE3"/>
    <mergeCell ref="CEF3:CEL3"/>
    <mergeCell ref="CBU3:CCA3"/>
    <mergeCell ref="CCB3:CCH3"/>
    <mergeCell ref="CCI3:CCO3"/>
    <mergeCell ref="CCP3:CCV3"/>
    <mergeCell ref="CCW3:CDC3"/>
    <mergeCell ref="CAL3:CAR3"/>
    <mergeCell ref="CAS3:CAY3"/>
    <mergeCell ref="CAZ3:CBF3"/>
    <mergeCell ref="CBG3:CBM3"/>
    <mergeCell ref="CBN3:CBT3"/>
    <mergeCell ref="BZC3:BZI3"/>
    <mergeCell ref="BZJ3:BZP3"/>
    <mergeCell ref="BZQ3:BZW3"/>
    <mergeCell ref="BZX3:CAD3"/>
    <mergeCell ref="CAE3:CAK3"/>
    <mergeCell ref="BXT3:BXZ3"/>
    <mergeCell ref="BYA3:BYG3"/>
    <mergeCell ref="BYH3:BYN3"/>
    <mergeCell ref="BYO3:BYU3"/>
    <mergeCell ref="BYV3:BZB3"/>
    <mergeCell ref="BWK3:BWQ3"/>
    <mergeCell ref="BWR3:BWX3"/>
    <mergeCell ref="BWY3:BXE3"/>
    <mergeCell ref="BXF3:BXL3"/>
    <mergeCell ref="BXM3:BXS3"/>
    <mergeCell ref="BVB3:BVH3"/>
    <mergeCell ref="BVI3:BVO3"/>
    <mergeCell ref="BVP3:BVV3"/>
    <mergeCell ref="BVW3:BWC3"/>
    <mergeCell ref="BWD3:BWJ3"/>
    <mergeCell ref="BTS3:BTY3"/>
    <mergeCell ref="BTZ3:BUF3"/>
    <mergeCell ref="BUG3:BUM3"/>
    <mergeCell ref="BUN3:BUT3"/>
    <mergeCell ref="BUU3:BVA3"/>
    <mergeCell ref="BSJ3:BSP3"/>
    <mergeCell ref="BSQ3:BSW3"/>
    <mergeCell ref="BSX3:BTD3"/>
    <mergeCell ref="BTE3:BTK3"/>
    <mergeCell ref="BTL3:BTR3"/>
    <mergeCell ref="BRA3:BRG3"/>
    <mergeCell ref="BRH3:BRN3"/>
    <mergeCell ref="BRO3:BRU3"/>
    <mergeCell ref="BRV3:BSB3"/>
    <mergeCell ref="BSC3:BSI3"/>
    <mergeCell ref="BPR3:BPX3"/>
    <mergeCell ref="BPY3:BQE3"/>
    <mergeCell ref="BQF3:BQL3"/>
    <mergeCell ref="BQM3:BQS3"/>
    <mergeCell ref="BQT3:BQZ3"/>
    <mergeCell ref="BOI3:BOO3"/>
    <mergeCell ref="BOP3:BOV3"/>
    <mergeCell ref="BOW3:BPC3"/>
    <mergeCell ref="BPD3:BPJ3"/>
    <mergeCell ref="BPK3:BPQ3"/>
    <mergeCell ref="BMZ3:BNF3"/>
    <mergeCell ref="BNG3:BNM3"/>
    <mergeCell ref="BNN3:BNT3"/>
    <mergeCell ref="BNU3:BOA3"/>
    <mergeCell ref="BOB3:BOH3"/>
    <mergeCell ref="BLQ3:BLW3"/>
    <mergeCell ref="BLX3:BMD3"/>
    <mergeCell ref="BME3:BMK3"/>
    <mergeCell ref="BML3:BMR3"/>
    <mergeCell ref="BMS3:BMY3"/>
    <mergeCell ref="BKH3:BKN3"/>
    <mergeCell ref="BKO3:BKU3"/>
    <mergeCell ref="BKV3:BLB3"/>
    <mergeCell ref="BLC3:BLI3"/>
    <mergeCell ref="BLJ3:BLP3"/>
    <mergeCell ref="BIY3:BJE3"/>
    <mergeCell ref="BJF3:BJL3"/>
    <mergeCell ref="BJM3:BJS3"/>
    <mergeCell ref="BJT3:BJZ3"/>
    <mergeCell ref="BKA3:BKG3"/>
    <mergeCell ref="BHP3:BHV3"/>
    <mergeCell ref="BHW3:BIC3"/>
    <mergeCell ref="BID3:BIJ3"/>
    <mergeCell ref="BIK3:BIQ3"/>
    <mergeCell ref="BIR3:BIX3"/>
    <mergeCell ref="BGG3:BGM3"/>
    <mergeCell ref="BGN3:BGT3"/>
    <mergeCell ref="BGU3:BHA3"/>
    <mergeCell ref="BHB3:BHH3"/>
    <mergeCell ref="BHI3:BHO3"/>
    <mergeCell ref="BEX3:BFD3"/>
    <mergeCell ref="BFE3:BFK3"/>
    <mergeCell ref="BFL3:BFR3"/>
    <mergeCell ref="BFS3:BFY3"/>
    <mergeCell ref="BFZ3:BGF3"/>
    <mergeCell ref="BDO3:BDU3"/>
    <mergeCell ref="BDV3:BEB3"/>
    <mergeCell ref="BEC3:BEI3"/>
    <mergeCell ref="BEJ3:BEP3"/>
    <mergeCell ref="BEQ3:BEW3"/>
    <mergeCell ref="BCF3:BCL3"/>
    <mergeCell ref="BCM3:BCS3"/>
    <mergeCell ref="BCT3:BCZ3"/>
    <mergeCell ref="BDA3:BDG3"/>
    <mergeCell ref="BDH3:BDN3"/>
    <mergeCell ref="BAW3:BBC3"/>
    <mergeCell ref="BBD3:BBJ3"/>
    <mergeCell ref="BBK3:BBQ3"/>
    <mergeCell ref="BBR3:BBX3"/>
    <mergeCell ref="BBY3:BCE3"/>
    <mergeCell ref="AZN3:AZT3"/>
    <mergeCell ref="AZU3:BAA3"/>
    <mergeCell ref="BAB3:BAH3"/>
    <mergeCell ref="BAI3:BAO3"/>
    <mergeCell ref="BAP3:BAV3"/>
    <mergeCell ref="AYE3:AYK3"/>
    <mergeCell ref="AYL3:AYR3"/>
    <mergeCell ref="AYS3:AYY3"/>
    <mergeCell ref="AYZ3:AZF3"/>
    <mergeCell ref="AZG3:AZM3"/>
    <mergeCell ref="AWV3:AXB3"/>
    <mergeCell ref="AXC3:AXI3"/>
    <mergeCell ref="AXJ3:AXP3"/>
    <mergeCell ref="AXQ3:AXW3"/>
    <mergeCell ref="AXX3:AYD3"/>
    <mergeCell ref="AVM3:AVS3"/>
    <mergeCell ref="AVT3:AVZ3"/>
    <mergeCell ref="AWA3:AWG3"/>
    <mergeCell ref="AWH3:AWN3"/>
    <mergeCell ref="AWO3:AWU3"/>
    <mergeCell ref="AUD3:AUJ3"/>
    <mergeCell ref="AUK3:AUQ3"/>
    <mergeCell ref="AUR3:AUX3"/>
    <mergeCell ref="AUY3:AVE3"/>
    <mergeCell ref="AVF3:AVL3"/>
    <mergeCell ref="ASU3:ATA3"/>
    <mergeCell ref="ATB3:ATH3"/>
    <mergeCell ref="ATI3:ATO3"/>
    <mergeCell ref="ATP3:ATV3"/>
    <mergeCell ref="ATW3:AUC3"/>
    <mergeCell ref="ARL3:ARR3"/>
    <mergeCell ref="ARS3:ARY3"/>
    <mergeCell ref="ARZ3:ASF3"/>
    <mergeCell ref="ASG3:ASM3"/>
    <mergeCell ref="ASN3:AST3"/>
    <mergeCell ref="AQC3:AQI3"/>
    <mergeCell ref="AQJ3:AQP3"/>
    <mergeCell ref="AQQ3:AQW3"/>
    <mergeCell ref="AQX3:ARD3"/>
    <mergeCell ref="ARE3:ARK3"/>
    <mergeCell ref="AOT3:AOZ3"/>
    <mergeCell ref="APA3:APG3"/>
    <mergeCell ref="APH3:APN3"/>
    <mergeCell ref="APO3:APU3"/>
    <mergeCell ref="APV3:AQB3"/>
    <mergeCell ref="ANK3:ANQ3"/>
    <mergeCell ref="ANR3:ANX3"/>
    <mergeCell ref="ANY3:AOE3"/>
    <mergeCell ref="AOF3:AOL3"/>
    <mergeCell ref="AOM3:AOS3"/>
    <mergeCell ref="AMB3:AMH3"/>
    <mergeCell ref="AMI3:AMO3"/>
    <mergeCell ref="AMP3:AMV3"/>
    <mergeCell ref="AMW3:ANC3"/>
    <mergeCell ref="AND3:ANJ3"/>
    <mergeCell ref="AKS3:AKY3"/>
    <mergeCell ref="AKZ3:ALF3"/>
    <mergeCell ref="ALG3:ALM3"/>
    <mergeCell ref="ALN3:ALT3"/>
    <mergeCell ref="ALU3:AMA3"/>
    <mergeCell ref="AJJ3:AJP3"/>
    <mergeCell ref="AJQ3:AJW3"/>
    <mergeCell ref="AJX3:AKD3"/>
    <mergeCell ref="AKE3:AKK3"/>
    <mergeCell ref="AKL3:AKR3"/>
    <mergeCell ref="AIA3:AIG3"/>
    <mergeCell ref="AIH3:AIN3"/>
    <mergeCell ref="AIO3:AIU3"/>
    <mergeCell ref="AIV3:AJB3"/>
    <mergeCell ref="AJC3:AJI3"/>
    <mergeCell ref="AGR3:AGX3"/>
    <mergeCell ref="AGY3:AHE3"/>
    <mergeCell ref="AHF3:AHL3"/>
    <mergeCell ref="AHM3:AHS3"/>
    <mergeCell ref="AHT3:AHZ3"/>
    <mergeCell ref="AFI3:AFO3"/>
    <mergeCell ref="AFP3:AFV3"/>
    <mergeCell ref="AFW3:AGC3"/>
    <mergeCell ref="AGD3:AGJ3"/>
    <mergeCell ref="AGK3:AGQ3"/>
    <mergeCell ref="ADZ3:AEF3"/>
    <mergeCell ref="AEG3:AEM3"/>
    <mergeCell ref="AEN3:AET3"/>
    <mergeCell ref="AEU3:AFA3"/>
    <mergeCell ref="AFB3:AFH3"/>
    <mergeCell ref="ACQ3:ACW3"/>
    <mergeCell ref="ACX3:ADD3"/>
    <mergeCell ref="ADE3:ADK3"/>
    <mergeCell ref="ADL3:ADR3"/>
    <mergeCell ref="ADS3:ADY3"/>
    <mergeCell ref="ABH3:ABN3"/>
    <mergeCell ref="ABO3:ABU3"/>
    <mergeCell ref="ABV3:ACB3"/>
    <mergeCell ref="ACC3:ACI3"/>
    <mergeCell ref="ACJ3:ACP3"/>
    <mergeCell ref="ZY3:AAE3"/>
    <mergeCell ref="AAF3:AAL3"/>
    <mergeCell ref="AAM3:AAS3"/>
    <mergeCell ref="AAT3:AAZ3"/>
    <mergeCell ref="ABA3:ABG3"/>
    <mergeCell ref="YP3:YV3"/>
    <mergeCell ref="YW3:ZC3"/>
    <mergeCell ref="ZD3:ZJ3"/>
    <mergeCell ref="ZK3:ZQ3"/>
    <mergeCell ref="ZR3:ZX3"/>
    <mergeCell ref="XG3:XM3"/>
    <mergeCell ref="XN3:XT3"/>
    <mergeCell ref="XU3:YA3"/>
    <mergeCell ref="YB3:YH3"/>
    <mergeCell ref="YI3:YO3"/>
    <mergeCell ref="VX3:WD3"/>
    <mergeCell ref="WE3:WK3"/>
    <mergeCell ref="WL3:WR3"/>
    <mergeCell ref="WS3:WY3"/>
    <mergeCell ref="WZ3:XF3"/>
    <mergeCell ref="UO3:UU3"/>
    <mergeCell ref="UV3:VB3"/>
    <mergeCell ref="VC3:VI3"/>
    <mergeCell ref="VJ3:VP3"/>
    <mergeCell ref="VQ3:VW3"/>
    <mergeCell ref="TF3:TL3"/>
    <mergeCell ref="TM3:TS3"/>
    <mergeCell ref="TT3:TZ3"/>
    <mergeCell ref="UA3:UG3"/>
    <mergeCell ref="UH3:UN3"/>
    <mergeCell ref="RW3:SC3"/>
    <mergeCell ref="SD3:SJ3"/>
    <mergeCell ref="SK3:SQ3"/>
    <mergeCell ref="SR3:SX3"/>
    <mergeCell ref="SY3:TE3"/>
    <mergeCell ref="QN3:QT3"/>
    <mergeCell ref="QU3:RA3"/>
    <mergeCell ref="RB3:RH3"/>
    <mergeCell ref="RI3:RO3"/>
    <mergeCell ref="RP3:RV3"/>
    <mergeCell ref="PE3:PK3"/>
    <mergeCell ref="PL3:PR3"/>
    <mergeCell ref="PS3:PY3"/>
    <mergeCell ref="PZ3:QF3"/>
    <mergeCell ref="QG3:QM3"/>
    <mergeCell ref="NV3:OB3"/>
    <mergeCell ref="OC3:OI3"/>
    <mergeCell ref="OJ3:OP3"/>
    <mergeCell ref="OQ3:OW3"/>
    <mergeCell ref="OX3:PD3"/>
    <mergeCell ref="MM3:MS3"/>
    <mergeCell ref="MT3:MZ3"/>
    <mergeCell ref="NA3:NG3"/>
    <mergeCell ref="NH3:NN3"/>
    <mergeCell ref="NO3:NU3"/>
    <mergeCell ref="LD3:LJ3"/>
    <mergeCell ref="LK3:LQ3"/>
    <mergeCell ref="LR3:LX3"/>
    <mergeCell ref="LY3:ME3"/>
    <mergeCell ref="MF3:ML3"/>
    <mergeCell ref="JU3:KA3"/>
    <mergeCell ref="KB3:KH3"/>
    <mergeCell ref="KI3:KO3"/>
    <mergeCell ref="KP3:KV3"/>
    <mergeCell ref="KW3:LC3"/>
    <mergeCell ref="IL3:IR3"/>
    <mergeCell ref="IS3:IY3"/>
    <mergeCell ref="IZ3:JF3"/>
    <mergeCell ref="JG3:JM3"/>
    <mergeCell ref="JN3:JT3"/>
    <mergeCell ref="HC3:HI3"/>
    <mergeCell ref="HJ3:HP3"/>
    <mergeCell ref="HQ3:HW3"/>
    <mergeCell ref="HX3:ID3"/>
    <mergeCell ref="IE3:IK3"/>
    <mergeCell ref="FT3:FZ3"/>
    <mergeCell ref="GA3:GG3"/>
    <mergeCell ref="GH3:GN3"/>
    <mergeCell ref="GO3:GU3"/>
    <mergeCell ref="GV3:HB3"/>
    <mergeCell ref="EK3:EQ3"/>
    <mergeCell ref="ER3:EX3"/>
    <mergeCell ref="EY3:FE3"/>
    <mergeCell ref="FF3:FL3"/>
    <mergeCell ref="FM3:FS3"/>
    <mergeCell ref="DB3:DH3"/>
    <mergeCell ref="DI3:DO3"/>
    <mergeCell ref="DP3:DV3"/>
    <mergeCell ref="DW3:EC3"/>
    <mergeCell ref="ED3:EJ3"/>
    <mergeCell ref="BS3:BY3"/>
    <mergeCell ref="BZ3:CF3"/>
    <mergeCell ref="CG3:CM3"/>
    <mergeCell ref="CN3:CT3"/>
    <mergeCell ref="CU3:DA3"/>
    <mergeCell ref="AJ3:AP3"/>
    <mergeCell ref="AQ3:AW3"/>
    <mergeCell ref="AX3:BD3"/>
    <mergeCell ref="BE3:BK3"/>
    <mergeCell ref="BL3:BR3"/>
    <mergeCell ref="H3:N3"/>
    <mergeCell ref="O3:U3"/>
    <mergeCell ref="V3:AB3"/>
    <mergeCell ref="AC3:AI3"/>
    <mergeCell ref="C4:I4"/>
    <mergeCell ref="C9:H9"/>
    <mergeCell ref="C11:C12"/>
    <mergeCell ref="D11:D12"/>
    <mergeCell ref="E11:E12"/>
    <mergeCell ref="F11:H11"/>
    <mergeCell ref="C52:H52"/>
    <mergeCell ref="C13:C15"/>
    <mergeCell ref="C16:C18"/>
    <mergeCell ref="C19:D19"/>
    <mergeCell ref="C20:D20"/>
    <mergeCell ref="C23:C24"/>
    <mergeCell ref="D23:F23"/>
    <mergeCell ref="C31:H31"/>
    <mergeCell ref="C33:C34"/>
    <mergeCell ref="D33:F33"/>
    <mergeCell ref="C42:C43"/>
    <mergeCell ref="D42:F42"/>
    <mergeCell ref="C113:C114"/>
    <mergeCell ref="D113:G113"/>
    <mergeCell ref="D54:F54"/>
    <mergeCell ref="C63:H63"/>
    <mergeCell ref="C80:H80"/>
    <mergeCell ref="C85:C86"/>
    <mergeCell ref="D85:G85"/>
    <mergeCell ref="C100:H100"/>
    <mergeCell ref="C103:C104"/>
    <mergeCell ref="D103:D104"/>
    <mergeCell ref="C105:C107"/>
    <mergeCell ref="C108:C110"/>
    <mergeCell ref="C111:G111"/>
    <mergeCell ref="D164:E164"/>
    <mergeCell ref="C121:H121"/>
    <mergeCell ref="D124:G124"/>
    <mergeCell ref="H124:H125"/>
    <mergeCell ref="C130:C131"/>
    <mergeCell ref="D130:G130"/>
    <mergeCell ref="H130:I131"/>
    <mergeCell ref="H132:I132"/>
    <mergeCell ref="H133:I133"/>
    <mergeCell ref="H134:I134"/>
    <mergeCell ref="H135:I135"/>
    <mergeCell ref="C137:C138"/>
    <mergeCell ref="D137:E137"/>
    <mergeCell ref="C145:H145"/>
    <mergeCell ref="D148:E148"/>
    <mergeCell ref="D149:E149"/>
    <mergeCell ref="D150:E150"/>
    <mergeCell ref="D151:E151"/>
    <mergeCell ref="D152:E152"/>
    <mergeCell ref="D153:E153"/>
    <mergeCell ref="D154:E154"/>
    <mergeCell ref="D159:E159"/>
    <mergeCell ref="D160:E160"/>
    <mergeCell ref="D161:E161"/>
    <mergeCell ref="D162:E162"/>
    <mergeCell ref="D163:E163"/>
  </mergeCells>
  <hyperlinks>
    <hyperlink ref="C174" r:id="rId1" xr:uid="{FCD0F209-8D93-42EF-9B6F-1BF3B364A7EE}"/>
    <hyperlink ref="C165" r:id="rId2" xr:uid="{45CFDB5D-08DF-4E1A-87C6-B1D875F005C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B2DE5-0DAB-421F-93F0-5CE769CFC5B7}">
  <sheetPr>
    <tabColor theme="4" tint="0.79998168889431442"/>
  </sheetPr>
  <dimension ref="A2:J378"/>
  <sheetViews>
    <sheetView showGridLines="0" zoomScaleNormal="100" workbookViewId="0"/>
  </sheetViews>
  <sheetFormatPr defaultColWidth="8.77734375" defaultRowHeight="15"/>
  <cols>
    <col min="1" max="1" width="2.6640625" style="1" customWidth="1"/>
    <col min="2" max="2" width="4.6640625" style="34" customWidth="1"/>
    <col min="3" max="3" width="39.5546875" style="34" customWidth="1"/>
    <col min="4" max="4" width="20.33203125" style="34" customWidth="1"/>
    <col min="5" max="7" width="20.6640625" style="34" customWidth="1"/>
    <col min="8" max="8" width="17" style="34" customWidth="1"/>
    <col min="9" max="9" width="16.21875" style="34" customWidth="1"/>
    <col min="10" max="26" width="20.6640625" style="34" customWidth="1"/>
    <col min="27" max="16384" width="8.77734375" style="34"/>
  </cols>
  <sheetData>
    <row r="2" spans="3:9" ht="20.399999999999999">
      <c r="C2" s="58" t="s">
        <v>385</v>
      </c>
    </row>
    <row r="3" spans="3:9">
      <c r="C3" s="381" t="s">
        <v>747</v>
      </c>
      <c r="D3" s="381"/>
      <c r="E3" s="381"/>
      <c r="F3" s="381"/>
      <c r="G3" s="381"/>
      <c r="H3" s="381"/>
      <c r="I3" s="381"/>
    </row>
    <row r="5" spans="3:9">
      <c r="C5" s="2" t="s">
        <v>858</v>
      </c>
      <c r="D5" s="1"/>
      <c r="E5" s="1"/>
      <c r="F5" s="1"/>
      <c r="G5" s="1"/>
      <c r="H5" s="1"/>
      <c r="I5" s="1"/>
    </row>
    <row r="6" spans="3:9">
      <c r="C6" s="178" t="s">
        <v>559</v>
      </c>
    </row>
    <row r="8" spans="3:9">
      <c r="C8" s="34" t="s">
        <v>560</v>
      </c>
    </row>
    <row r="9" spans="3:9">
      <c r="C9" s="218" t="s">
        <v>561</v>
      </c>
    </row>
    <row r="10" spans="3:9">
      <c r="C10" s="218" t="s">
        <v>768</v>
      </c>
    </row>
    <row r="13" spans="3:9">
      <c r="C13" s="34" t="s">
        <v>859</v>
      </c>
    </row>
    <row r="14" spans="3:9">
      <c r="C14" s="218" t="s">
        <v>562</v>
      </c>
    </row>
    <row r="15" spans="3:9">
      <c r="C15" s="218" t="s">
        <v>563</v>
      </c>
    </row>
    <row r="16" spans="3:9">
      <c r="C16" s="218" t="s">
        <v>564</v>
      </c>
    </row>
    <row r="17" spans="3:9">
      <c r="C17" s="218" t="s">
        <v>565</v>
      </c>
    </row>
    <row r="18" spans="3:9">
      <c r="C18" s="218" t="s">
        <v>566</v>
      </c>
    </row>
    <row r="20" spans="3:9" ht="32.549999999999997" customHeight="1">
      <c r="C20" s="381" t="s">
        <v>872</v>
      </c>
      <c r="D20" s="381"/>
      <c r="E20" s="381"/>
      <c r="F20" s="381"/>
      <c r="G20" s="381"/>
      <c r="H20" s="381"/>
      <c r="I20" s="381"/>
    </row>
    <row r="21" spans="3:9" ht="33" customHeight="1">
      <c r="C21" s="381" t="s">
        <v>567</v>
      </c>
      <c r="D21" s="381"/>
      <c r="E21" s="381"/>
      <c r="F21" s="381"/>
      <c r="G21" s="381"/>
      <c r="H21" s="381"/>
      <c r="I21" s="381"/>
    </row>
    <row r="22" spans="3:9" ht="39" customHeight="1">
      <c r="C22" s="381" t="s">
        <v>568</v>
      </c>
      <c r="D22" s="381"/>
      <c r="E22" s="381"/>
      <c r="F22" s="381"/>
      <c r="G22" s="381"/>
      <c r="H22" s="381"/>
      <c r="I22" s="381"/>
    </row>
    <row r="24" spans="3:9">
      <c r="C24" s="38" t="s">
        <v>635</v>
      </c>
    </row>
    <row r="25" spans="3:9" ht="30">
      <c r="C25" s="365" t="s">
        <v>613</v>
      </c>
      <c r="D25" s="365" t="s">
        <v>614</v>
      </c>
      <c r="E25" s="365" t="s">
        <v>534</v>
      </c>
      <c r="F25" s="365" t="s">
        <v>615</v>
      </c>
      <c r="G25" s="365" t="s">
        <v>616</v>
      </c>
    </row>
    <row r="26" spans="3:9">
      <c r="C26" s="439" t="s">
        <v>620</v>
      </c>
      <c r="D26" s="215" t="s">
        <v>617</v>
      </c>
      <c r="E26" s="215" t="s">
        <v>618</v>
      </c>
      <c r="F26" s="215" t="s">
        <v>619</v>
      </c>
      <c r="G26" s="215">
        <v>9.1</v>
      </c>
    </row>
    <row r="27" spans="3:9">
      <c r="C27" s="440"/>
      <c r="D27" s="215" t="s">
        <v>617</v>
      </c>
      <c r="E27" s="215" t="s">
        <v>618</v>
      </c>
      <c r="F27" s="215" t="s">
        <v>621</v>
      </c>
      <c r="G27" s="215">
        <v>6.7</v>
      </c>
    </row>
    <row r="28" spans="3:9">
      <c r="C28" s="441"/>
      <c r="D28" s="215" t="s">
        <v>622</v>
      </c>
      <c r="E28" s="215" t="s">
        <v>623</v>
      </c>
      <c r="F28" s="215" t="s">
        <v>621</v>
      </c>
      <c r="G28" s="215">
        <v>55.9</v>
      </c>
    </row>
    <row r="29" spans="3:9" ht="30">
      <c r="C29" s="217" t="s">
        <v>624</v>
      </c>
      <c r="D29" s="215" t="s">
        <v>625</v>
      </c>
      <c r="E29" s="215" t="s">
        <v>626</v>
      </c>
      <c r="F29" s="215" t="s">
        <v>627</v>
      </c>
      <c r="G29" s="215">
        <v>19.2</v>
      </c>
    </row>
    <row r="30" spans="3:9">
      <c r="C30" s="439" t="s">
        <v>630</v>
      </c>
      <c r="D30" s="215" t="s">
        <v>628</v>
      </c>
      <c r="E30" s="215" t="s">
        <v>629</v>
      </c>
      <c r="F30" s="215" t="s">
        <v>627</v>
      </c>
      <c r="G30" s="215">
        <v>2.5</v>
      </c>
    </row>
    <row r="31" spans="3:9">
      <c r="C31" s="440"/>
      <c r="D31" s="215" t="s">
        <v>631</v>
      </c>
      <c r="E31" s="215" t="s">
        <v>632</v>
      </c>
      <c r="F31" s="215" t="s">
        <v>627</v>
      </c>
      <c r="G31" s="215">
        <v>4.3</v>
      </c>
    </row>
    <row r="32" spans="3:9">
      <c r="C32" s="441"/>
      <c r="D32" s="215" t="s">
        <v>633</v>
      </c>
      <c r="E32" s="215" t="s">
        <v>634</v>
      </c>
      <c r="F32" s="215" t="s">
        <v>627</v>
      </c>
      <c r="G32" s="215">
        <v>38.700000000000003</v>
      </c>
    </row>
    <row r="35" spans="3:5">
      <c r="C35" s="38" t="s">
        <v>860</v>
      </c>
    </row>
    <row r="36" spans="3:5" ht="30">
      <c r="C36" s="361" t="s">
        <v>570</v>
      </c>
      <c r="D36" s="361" t="s">
        <v>571</v>
      </c>
      <c r="E36" s="361" t="s">
        <v>572</v>
      </c>
    </row>
    <row r="37" spans="3:5">
      <c r="C37" s="40" t="s">
        <v>573</v>
      </c>
      <c r="D37" s="219">
        <v>680</v>
      </c>
      <c r="E37" s="219">
        <v>400</v>
      </c>
    </row>
    <row r="38" spans="3:5">
      <c r="C38" s="40" t="s">
        <v>574</v>
      </c>
      <c r="D38" s="219">
        <v>9</v>
      </c>
      <c r="E38" s="219">
        <v>8</v>
      </c>
    </row>
    <row r="39" spans="3:5">
      <c r="C39" s="40" t="s">
        <v>575</v>
      </c>
      <c r="D39" s="219">
        <v>77</v>
      </c>
      <c r="E39" s="219">
        <v>73</v>
      </c>
    </row>
    <row r="40" spans="3:5">
      <c r="C40" s="40" t="s">
        <v>576</v>
      </c>
      <c r="D40" s="219">
        <v>2</v>
      </c>
      <c r="E40" s="219">
        <v>2</v>
      </c>
    </row>
    <row r="41" spans="3:5">
      <c r="C41" s="40" t="s">
        <v>577</v>
      </c>
      <c r="D41" s="219">
        <v>15</v>
      </c>
      <c r="E41" s="219">
        <v>8</v>
      </c>
    </row>
    <row r="42" spans="3:5">
      <c r="C42" s="40" t="s">
        <v>236</v>
      </c>
      <c r="D42" s="219">
        <v>178</v>
      </c>
      <c r="E42" s="219">
        <v>250</v>
      </c>
    </row>
    <row r="43" spans="3:5">
      <c r="C43" s="39" t="s">
        <v>179</v>
      </c>
      <c r="D43" s="39">
        <v>960</v>
      </c>
      <c r="E43" s="39">
        <v>740</v>
      </c>
    </row>
    <row r="59" spans="3:9">
      <c r="C59" s="38" t="s">
        <v>592</v>
      </c>
    </row>
    <row r="60" spans="3:9" ht="20.55" customHeight="1">
      <c r="C60" s="365"/>
      <c r="D60" s="402" t="s">
        <v>583</v>
      </c>
      <c r="E60" s="402"/>
      <c r="F60" s="402"/>
      <c r="G60" s="402" t="s">
        <v>591</v>
      </c>
      <c r="H60" s="402"/>
      <c r="I60" s="402"/>
    </row>
    <row r="61" spans="3:9" ht="30">
      <c r="C61" s="365" t="s">
        <v>584</v>
      </c>
      <c r="D61" s="365" t="s">
        <v>585</v>
      </c>
      <c r="E61" s="365" t="s">
        <v>586</v>
      </c>
      <c r="F61" s="365" t="s">
        <v>587</v>
      </c>
      <c r="G61" s="365" t="s">
        <v>585</v>
      </c>
      <c r="H61" s="365" t="s">
        <v>586</v>
      </c>
      <c r="I61" s="365" t="s">
        <v>587</v>
      </c>
    </row>
    <row r="62" spans="3:9">
      <c r="C62" s="215" t="s">
        <v>588</v>
      </c>
      <c r="D62" s="215">
        <v>155</v>
      </c>
      <c r="E62" s="215">
        <v>155</v>
      </c>
      <c r="F62" s="215">
        <v>140</v>
      </c>
      <c r="G62" s="215">
        <v>125</v>
      </c>
      <c r="H62" s="215">
        <v>185</v>
      </c>
      <c r="I62" s="215">
        <v>140</v>
      </c>
    </row>
    <row r="63" spans="3:9">
      <c r="C63" s="215" t="s">
        <v>589</v>
      </c>
      <c r="D63" s="215">
        <v>150</v>
      </c>
      <c r="E63" s="215">
        <v>150</v>
      </c>
      <c r="F63" s="215">
        <v>110</v>
      </c>
      <c r="G63" s="215">
        <v>130</v>
      </c>
      <c r="H63" s="215">
        <v>195</v>
      </c>
      <c r="I63" s="215">
        <v>225</v>
      </c>
    </row>
    <row r="64" spans="3:9">
      <c r="C64" s="215" t="s">
        <v>590</v>
      </c>
      <c r="D64" s="215">
        <v>150</v>
      </c>
      <c r="E64" s="215">
        <v>150</v>
      </c>
      <c r="F64" s="215">
        <v>95</v>
      </c>
      <c r="G64" s="215">
        <v>130</v>
      </c>
      <c r="H64" s="215">
        <v>195</v>
      </c>
      <c r="I64" s="215">
        <v>280</v>
      </c>
    </row>
    <row r="65" spans="3:10">
      <c r="C65" s="220"/>
      <c r="D65" s="220"/>
      <c r="E65" s="220"/>
      <c r="F65" s="220"/>
      <c r="G65" s="220"/>
      <c r="H65" s="220"/>
      <c r="I65" s="220"/>
    </row>
    <row r="67" spans="3:10">
      <c r="C67" s="221" t="s">
        <v>593</v>
      </c>
    </row>
    <row r="69" spans="3:10" ht="36" customHeight="1">
      <c r="C69" s="381" t="s">
        <v>594</v>
      </c>
      <c r="D69" s="381"/>
      <c r="E69" s="381"/>
      <c r="F69" s="381"/>
      <c r="G69" s="381"/>
      <c r="H69" s="381"/>
    </row>
    <row r="70" spans="3:10">
      <c r="C70" s="76"/>
      <c r="D70" s="76"/>
      <c r="E70" s="76"/>
      <c r="F70" s="76"/>
      <c r="G70" s="76"/>
      <c r="H70" s="76"/>
    </row>
    <row r="71" spans="3:10">
      <c r="C71" s="38" t="s">
        <v>609</v>
      </c>
    </row>
    <row r="72" spans="3:10" ht="60">
      <c r="C72" s="365" t="s">
        <v>164</v>
      </c>
      <c r="D72" s="365" t="s">
        <v>595</v>
      </c>
      <c r="E72" s="365" t="s">
        <v>596</v>
      </c>
      <c r="F72" s="365" t="s">
        <v>597</v>
      </c>
      <c r="G72" s="365" t="s">
        <v>598</v>
      </c>
      <c r="H72" s="365" t="s">
        <v>599</v>
      </c>
      <c r="I72" s="365" t="s">
        <v>600</v>
      </c>
      <c r="J72" s="365" t="s">
        <v>601</v>
      </c>
    </row>
    <row r="73" spans="3:10">
      <c r="C73" s="444" t="s">
        <v>146</v>
      </c>
      <c r="D73" s="215" t="s">
        <v>602</v>
      </c>
      <c r="E73" s="215">
        <v>312</v>
      </c>
      <c r="F73" s="215">
        <v>240</v>
      </c>
      <c r="G73" s="215">
        <v>4.9200000000000003E-4</v>
      </c>
      <c r="H73" s="215">
        <v>36.9</v>
      </c>
      <c r="I73" s="215">
        <v>1410</v>
      </c>
      <c r="J73" s="215">
        <v>5.2</v>
      </c>
    </row>
    <row r="74" spans="3:10">
      <c r="C74" s="445"/>
      <c r="D74" s="215" t="s">
        <v>603</v>
      </c>
      <c r="E74" s="215">
        <v>2730</v>
      </c>
      <c r="F74" s="215">
        <v>240</v>
      </c>
      <c r="G74" s="215">
        <v>4.9200000000000003E-4</v>
      </c>
      <c r="H74" s="215">
        <v>322.60000000000002</v>
      </c>
      <c r="I74" s="215">
        <v>1410</v>
      </c>
      <c r="J74" s="215">
        <v>45.5</v>
      </c>
    </row>
    <row r="75" spans="3:10">
      <c r="C75" s="444" t="s">
        <v>128</v>
      </c>
      <c r="D75" s="215" t="s">
        <v>604</v>
      </c>
      <c r="E75" s="215">
        <v>312</v>
      </c>
      <c r="F75" s="215">
        <v>240</v>
      </c>
      <c r="G75" s="215">
        <v>9.2800000000000001E-4</v>
      </c>
      <c r="H75" s="215">
        <v>69.5</v>
      </c>
      <c r="I75" s="215">
        <v>1410</v>
      </c>
      <c r="J75" s="215">
        <v>9.8000000000000007</v>
      </c>
    </row>
    <row r="76" spans="3:10">
      <c r="C76" s="445"/>
      <c r="D76" s="215" t="s">
        <v>605</v>
      </c>
      <c r="E76" s="215">
        <v>2730</v>
      </c>
      <c r="F76" s="215">
        <v>240</v>
      </c>
      <c r="G76" s="215">
        <v>9.2800000000000001E-4</v>
      </c>
      <c r="H76" s="215">
        <v>608</v>
      </c>
      <c r="I76" s="215">
        <v>1410</v>
      </c>
      <c r="J76" s="215">
        <v>85.7</v>
      </c>
    </row>
    <row r="77" spans="3:10">
      <c r="C77" s="444" t="s">
        <v>145</v>
      </c>
      <c r="D77" s="215" t="s">
        <v>606</v>
      </c>
      <c r="E77" s="215">
        <v>312</v>
      </c>
      <c r="F77" s="215">
        <v>240</v>
      </c>
      <c r="G77" s="215">
        <v>4.9200000000000003E-4</v>
      </c>
      <c r="H77" s="215">
        <v>36.9</v>
      </c>
      <c r="I77" s="215">
        <v>1410</v>
      </c>
      <c r="J77" s="215">
        <v>5.2</v>
      </c>
    </row>
    <row r="78" spans="3:10">
      <c r="C78" s="445"/>
      <c r="D78" s="215" t="s">
        <v>607</v>
      </c>
      <c r="E78" s="215">
        <v>2730</v>
      </c>
      <c r="F78" s="215">
        <v>240</v>
      </c>
      <c r="G78" s="215">
        <v>4.9200000000000003E-4</v>
      </c>
      <c r="H78" s="215">
        <v>322.60000000000002</v>
      </c>
      <c r="I78" s="215">
        <v>1410</v>
      </c>
      <c r="J78" s="215">
        <v>45.5</v>
      </c>
    </row>
    <row r="79" spans="3:10">
      <c r="C79" s="216" t="s">
        <v>608</v>
      </c>
      <c r="D79" s="215" t="s">
        <v>605</v>
      </c>
      <c r="E79" s="215">
        <v>2730</v>
      </c>
      <c r="F79" s="215">
        <v>240</v>
      </c>
      <c r="G79" s="215">
        <v>1.023E-3</v>
      </c>
      <c r="H79" s="215">
        <v>670</v>
      </c>
      <c r="I79" s="215">
        <v>1410</v>
      </c>
      <c r="J79" s="215">
        <v>94.5</v>
      </c>
    </row>
    <row r="83" spans="3:10">
      <c r="C83" s="2" t="s">
        <v>63</v>
      </c>
      <c r="D83" s="1"/>
      <c r="E83" s="1"/>
      <c r="F83" s="1"/>
      <c r="G83" s="1"/>
      <c r="H83" s="1"/>
      <c r="I83" s="1"/>
      <c r="J83" s="2"/>
    </row>
    <row r="84" spans="3:10">
      <c r="C84" s="68" t="s">
        <v>176</v>
      </c>
    </row>
    <row r="85" spans="3:10">
      <c r="C85" s="38"/>
    </row>
    <row r="86" spans="3:10">
      <c r="C86" s="381" t="s">
        <v>140</v>
      </c>
      <c r="D86" s="381"/>
      <c r="E86" s="381"/>
      <c r="F86" s="381"/>
      <c r="G86" s="381"/>
      <c r="H86" s="381"/>
      <c r="I86" s="381"/>
    </row>
    <row r="88" spans="3:10">
      <c r="C88" s="438" t="s">
        <v>139</v>
      </c>
      <c r="D88" s="438"/>
      <c r="E88" s="438"/>
      <c r="F88" s="438"/>
      <c r="G88" s="438"/>
      <c r="H88" s="438"/>
      <c r="I88" s="438"/>
    </row>
    <row r="89" spans="3:10">
      <c r="C89" s="38"/>
    </row>
    <row r="90" spans="3:10" ht="57.45" customHeight="1">
      <c r="C90" s="381" t="s">
        <v>168</v>
      </c>
      <c r="D90" s="381"/>
      <c r="E90" s="381"/>
      <c r="F90" s="381"/>
      <c r="G90" s="381"/>
      <c r="H90" s="381"/>
      <c r="I90" s="381"/>
    </row>
    <row r="91" spans="3:10" ht="55.05" customHeight="1">
      <c r="C91" s="381" t="s">
        <v>242</v>
      </c>
      <c r="D91" s="381"/>
      <c r="E91" s="381"/>
      <c r="F91" s="381"/>
      <c r="G91" s="381"/>
      <c r="H91" s="381"/>
      <c r="I91" s="381"/>
    </row>
    <row r="92" spans="3:10">
      <c r="C92" s="38"/>
    </row>
    <row r="93" spans="3:10">
      <c r="C93" s="405" t="s">
        <v>379</v>
      </c>
      <c r="D93" s="406"/>
      <c r="E93" s="83">
        <f>155693+52110</f>
        <v>207803</v>
      </c>
    </row>
    <row r="94" spans="3:10">
      <c r="C94" s="405" t="s">
        <v>380</v>
      </c>
      <c r="D94" s="406"/>
      <c r="E94" s="42">
        <v>1.2</v>
      </c>
      <c r="F94" s="34" t="s">
        <v>381</v>
      </c>
    </row>
    <row r="95" spans="3:10">
      <c r="C95" s="405" t="s">
        <v>382</v>
      </c>
      <c r="D95" s="406"/>
      <c r="E95" s="42">
        <v>326</v>
      </c>
      <c r="F95" s="34" t="s">
        <v>383</v>
      </c>
    </row>
    <row r="96" spans="3:10">
      <c r="C96" s="405" t="s">
        <v>538</v>
      </c>
      <c r="D96" s="406"/>
      <c r="E96" s="222">
        <f>E95/E94</f>
        <v>271.66666666666669</v>
      </c>
    </row>
    <row r="98" spans="3:5">
      <c r="C98" s="38"/>
    </row>
    <row r="99" spans="3:5">
      <c r="C99" s="38" t="s">
        <v>141</v>
      </c>
    </row>
    <row r="100" spans="3:5">
      <c r="C100" s="40" t="s">
        <v>142</v>
      </c>
      <c r="D100" s="223">
        <v>0.13</v>
      </c>
    </row>
    <row r="101" spans="3:5">
      <c r="C101" s="40" t="s">
        <v>143</v>
      </c>
      <c r="D101" s="223">
        <v>0.28000000000000003</v>
      </c>
    </row>
    <row r="102" spans="3:5">
      <c r="C102" s="40" t="s">
        <v>144</v>
      </c>
      <c r="D102" s="223">
        <v>0.03</v>
      </c>
    </row>
    <row r="103" spans="3:5">
      <c r="C103" s="40" t="s">
        <v>128</v>
      </c>
      <c r="D103" s="223">
        <v>0.28000000000000003</v>
      </c>
    </row>
    <row r="104" spans="3:5">
      <c r="C104" s="40" t="s">
        <v>145</v>
      </c>
      <c r="D104" s="223">
        <v>5.0000000000000001E-3</v>
      </c>
    </row>
    <row r="105" spans="3:5">
      <c r="C105" s="40" t="s">
        <v>146</v>
      </c>
      <c r="D105" s="223">
        <v>0.22</v>
      </c>
    </row>
    <row r="106" spans="3:5">
      <c r="C106" s="40" t="s">
        <v>147</v>
      </c>
      <c r="D106" s="223">
        <v>5.0000000000000001E-4</v>
      </c>
    </row>
    <row r="107" spans="3:5">
      <c r="C107" s="40" t="s">
        <v>149</v>
      </c>
      <c r="D107" s="223">
        <v>0.03</v>
      </c>
    </row>
    <row r="108" spans="3:5">
      <c r="C108" s="40" t="s">
        <v>89</v>
      </c>
      <c r="D108" s="223">
        <v>8.0000000000000002E-3</v>
      </c>
    </row>
    <row r="109" spans="3:5">
      <c r="C109" s="40" t="s">
        <v>148</v>
      </c>
      <c r="D109" s="223">
        <v>0.02</v>
      </c>
    </row>
    <row r="110" spans="3:5">
      <c r="C110" s="34" t="s">
        <v>150</v>
      </c>
    </row>
    <row r="112" spans="3:5" ht="36" customHeight="1">
      <c r="C112" s="443" t="s">
        <v>243</v>
      </c>
      <c r="D112" s="443"/>
      <c r="E112" s="443"/>
    </row>
    <row r="113" spans="3:5">
      <c r="C113" s="76"/>
      <c r="D113" s="76"/>
      <c r="E113" s="76"/>
    </row>
    <row r="114" spans="3:5">
      <c r="C114" s="38" t="s">
        <v>160</v>
      </c>
    </row>
    <row r="115" spans="3:5">
      <c r="C115" s="40" t="s">
        <v>151</v>
      </c>
      <c r="D115" s="223">
        <v>0.67</v>
      </c>
    </row>
    <row r="116" spans="3:5">
      <c r="C116" s="40" t="s">
        <v>152</v>
      </c>
      <c r="D116" s="223">
        <v>0.18</v>
      </c>
    </row>
    <row r="117" spans="3:5">
      <c r="C117" s="40" t="s">
        <v>153</v>
      </c>
      <c r="D117" s="223">
        <v>0.09</v>
      </c>
    </row>
    <row r="118" spans="3:5">
      <c r="C118" s="40" t="s">
        <v>154</v>
      </c>
      <c r="D118" s="223">
        <v>0.03</v>
      </c>
    </row>
    <row r="119" spans="3:5">
      <c r="C119" s="40" t="s">
        <v>155</v>
      </c>
      <c r="D119" s="223">
        <v>0.01</v>
      </c>
    </row>
    <row r="120" spans="3:5">
      <c r="C120" s="40" t="s">
        <v>156</v>
      </c>
      <c r="D120" s="223">
        <v>0.01</v>
      </c>
    </row>
    <row r="121" spans="3:5">
      <c r="C121" s="34" t="s">
        <v>159</v>
      </c>
    </row>
    <row r="123" spans="3:5">
      <c r="C123" s="38" t="s">
        <v>158</v>
      </c>
    </row>
    <row r="124" spans="3:5">
      <c r="C124" s="38"/>
    </row>
    <row r="125" spans="3:5">
      <c r="C125" s="40" t="s">
        <v>142</v>
      </c>
      <c r="D125" s="224">
        <v>10.4</v>
      </c>
    </row>
    <row r="126" spans="3:5">
      <c r="C126" s="40" t="s">
        <v>143</v>
      </c>
      <c r="D126" s="224">
        <v>34.799999999999997</v>
      </c>
    </row>
    <row r="127" spans="3:5" ht="15" customHeight="1">
      <c r="C127" s="40" t="s">
        <v>144</v>
      </c>
      <c r="D127" s="224">
        <v>3.1</v>
      </c>
    </row>
    <row r="128" spans="3:5" ht="15" customHeight="1">
      <c r="C128" s="40" t="s">
        <v>128</v>
      </c>
      <c r="D128" s="224">
        <v>5.5</v>
      </c>
    </row>
    <row r="129" spans="3:10" ht="15" customHeight="1">
      <c r="C129" s="40" t="s">
        <v>146</v>
      </c>
      <c r="D129" s="224">
        <v>2.2999999999999998</v>
      </c>
    </row>
    <row r="130" spans="3:10" ht="15" customHeight="1">
      <c r="C130" s="40" t="s">
        <v>149</v>
      </c>
      <c r="D130" s="224">
        <v>7.6</v>
      </c>
    </row>
    <row r="131" spans="3:10" ht="15" customHeight="1">
      <c r="C131" s="40" t="s">
        <v>89</v>
      </c>
      <c r="D131" s="224">
        <v>12.4</v>
      </c>
    </row>
    <row r="132" spans="3:10">
      <c r="C132" s="34" t="s">
        <v>157</v>
      </c>
    </row>
    <row r="133" spans="3:10">
      <c r="C133" s="38"/>
    </row>
    <row r="134" spans="3:10" ht="61.5" customHeight="1">
      <c r="C134" s="442" t="s">
        <v>161</v>
      </c>
      <c r="D134" s="442"/>
      <c r="E134" s="442"/>
      <c r="F134" s="442"/>
      <c r="G134" s="442"/>
      <c r="H134" s="442"/>
    </row>
    <row r="135" spans="3:10">
      <c r="C135" s="2" t="s">
        <v>810</v>
      </c>
      <c r="D135" s="1"/>
      <c r="E135" s="1"/>
      <c r="F135" s="1"/>
      <c r="G135" s="1"/>
      <c r="H135" s="1"/>
      <c r="I135" s="1"/>
      <c r="J135" s="1"/>
    </row>
    <row r="136" spans="3:10">
      <c r="C136" s="34" t="s">
        <v>6</v>
      </c>
    </row>
    <row r="137" spans="3:10">
      <c r="C137" s="178" t="s">
        <v>7</v>
      </c>
    </row>
    <row r="139" spans="3:10">
      <c r="C139" s="381" t="s">
        <v>10</v>
      </c>
      <c r="D139" s="381"/>
      <c r="E139" s="381"/>
      <c r="F139" s="381"/>
      <c r="G139" s="381"/>
      <c r="H139" s="381"/>
      <c r="I139" s="381"/>
    </row>
    <row r="140" spans="3:10">
      <c r="C140" s="381" t="s">
        <v>4</v>
      </c>
      <c r="D140" s="381"/>
      <c r="E140" s="381"/>
      <c r="F140" s="381"/>
      <c r="G140" s="381"/>
      <c r="H140" s="381"/>
      <c r="I140" s="381"/>
    </row>
    <row r="141" spans="3:10">
      <c r="C141" s="381" t="s">
        <v>3</v>
      </c>
      <c r="D141" s="381"/>
      <c r="E141" s="381"/>
      <c r="F141" s="381"/>
      <c r="G141" s="381"/>
      <c r="H141" s="381"/>
      <c r="I141" s="381"/>
    </row>
    <row r="142" spans="3:10">
      <c r="C142" s="381" t="s">
        <v>5</v>
      </c>
      <c r="D142" s="381"/>
      <c r="E142" s="381"/>
      <c r="F142" s="381"/>
      <c r="G142" s="381"/>
      <c r="H142" s="381"/>
      <c r="I142" s="381"/>
    </row>
    <row r="144" spans="3:10">
      <c r="C144" s="381" t="s">
        <v>9</v>
      </c>
      <c r="D144" s="381"/>
      <c r="E144" s="381"/>
      <c r="F144" s="381"/>
      <c r="G144" s="381"/>
      <c r="H144" s="381"/>
      <c r="I144" s="381"/>
    </row>
    <row r="145" spans="3:9">
      <c r="C145" s="76"/>
      <c r="D145" s="76"/>
      <c r="E145" s="76"/>
      <c r="F145" s="76"/>
      <c r="G145" s="76"/>
      <c r="H145" s="76"/>
      <c r="I145" s="76"/>
    </row>
    <row r="146" spans="3:9">
      <c r="C146" s="381" t="s">
        <v>8</v>
      </c>
      <c r="D146" s="381"/>
      <c r="E146" s="381"/>
      <c r="F146" s="381"/>
      <c r="G146" s="381"/>
      <c r="H146" s="381"/>
      <c r="I146" s="381"/>
    </row>
    <row r="148" spans="3:9">
      <c r="C148" s="38" t="s">
        <v>229</v>
      </c>
    </row>
    <row r="149" spans="3:9">
      <c r="C149" s="64"/>
      <c r="D149" s="64"/>
      <c r="E149" s="64"/>
      <c r="I149" s="64"/>
    </row>
    <row r="150" spans="3:9" ht="30">
      <c r="C150" s="362" t="s">
        <v>230</v>
      </c>
      <c r="D150" s="361" t="s">
        <v>231</v>
      </c>
      <c r="E150" s="64"/>
    </row>
    <row r="151" spans="3:9">
      <c r="C151" s="42" t="s">
        <v>232</v>
      </c>
      <c r="D151" s="42">
        <v>34.4</v>
      </c>
      <c r="E151" s="64"/>
    </row>
    <row r="152" spans="3:9">
      <c r="C152" s="42" t="s">
        <v>233</v>
      </c>
      <c r="D152" s="42">
        <v>25.5</v>
      </c>
      <c r="E152" s="64"/>
    </row>
    <row r="153" spans="3:9">
      <c r="C153" s="42" t="s">
        <v>146</v>
      </c>
      <c r="D153" s="42">
        <v>75.2</v>
      </c>
      <c r="E153" s="64"/>
    </row>
    <row r="154" spans="3:9">
      <c r="C154" s="42" t="s">
        <v>145</v>
      </c>
      <c r="D154" s="42">
        <v>74.900000000000006</v>
      </c>
      <c r="E154" s="64"/>
    </row>
    <row r="155" spans="3:9">
      <c r="C155" s="42" t="s">
        <v>234</v>
      </c>
      <c r="D155" s="42">
        <v>3.5</v>
      </c>
      <c r="E155" s="64"/>
    </row>
    <row r="156" spans="3:9">
      <c r="C156" s="42" t="s">
        <v>235</v>
      </c>
      <c r="D156" s="42">
        <v>1.34</v>
      </c>
      <c r="E156" s="64"/>
    </row>
    <row r="158" spans="3:9">
      <c r="C158" s="381" t="s">
        <v>11</v>
      </c>
      <c r="D158" s="381"/>
      <c r="E158" s="381"/>
      <c r="F158" s="381"/>
      <c r="G158" s="381"/>
      <c r="H158" s="381"/>
      <c r="I158" s="381"/>
    </row>
    <row r="160" spans="3:9">
      <c r="C160" s="38" t="s">
        <v>393</v>
      </c>
    </row>
    <row r="161" spans="3:10" ht="30">
      <c r="C161" s="361" t="s">
        <v>238</v>
      </c>
      <c r="D161" s="361" t="s">
        <v>392</v>
      </c>
      <c r="E161" s="362" t="s">
        <v>239</v>
      </c>
      <c r="F161" s="362" t="s">
        <v>236</v>
      </c>
      <c r="G161" s="362" t="s">
        <v>237</v>
      </c>
    </row>
    <row r="162" spans="3:10">
      <c r="C162" s="42" t="s">
        <v>146</v>
      </c>
      <c r="D162" s="42">
        <v>318</v>
      </c>
      <c r="E162" s="42">
        <v>315</v>
      </c>
      <c r="F162" s="42">
        <v>2.81</v>
      </c>
      <c r="G162" s="42">
        <v>0.26</v>
      </c>
    </row>
    <row r="163" spans="3:10">
      <c r="C163" s="42" t="s">
        <v>232</v>
      </c>
      <c r="D163" s="42">
        <v>472</v>
      </c>
      <c r="E163" s="42">
        <v>468</v>
      </c>
      <c r="F163" s="42">
        <v>3.28</v>
      </c>
      <c r="G163" s="42">
        <v>0.88</v>
      </c>
    </row>
    <row r="164" spans="3:10">
      <c r="C164" s="42" t="s">
        <v>235</v>
      </c>
      <c r="D164" s="42">
        <v>68.3</v>
      </c>
      <c r="E164" s="42">
        <v>63.1</v>
      </c>
      <c r="F164" s="42">
        <v>2.91</v>
      </c>
      <c r="G164" s="42">
        <v>2.2599999999999998</v>
      </c>
    </row>
    <row r="165" spans="3:10">
      <c r="C165" s="42" t="s">
        <v>145</v>
      </c>
      <c r="D165" s="42">
        <v>218</v>
      </c>
      <c r="E165" s="42">
        <v>215</v>
      </c>
      <c r="F165" s="42">
        <v>2.81</v>
      </c>
      <c r="G165" s="42">
        <v>0.17</v>
      </c>
    </row>
    <row r="166" spans="3:10">
      <c r="C166" s="42" t="s">
        <v>240</v>
      </c>
      <c r="D166" s="42">
        <v>152</v>
      </c>
      <c r="E166" s="42">
        <v>146</v>
      </c>
      <c r="F166" s="42">
        <v>2.91</v>
      </c>
      <c r="G166" s="42">
        <v>2.4700000000000002</v>
      </c>
    </row>
    <row r="167" spans="3:10">
      <c r="C167" s="42" t="s">
        <v>233</v>
      </c>
      <c r="D167" s="42">
        <v>353</v>
      </c>
      <c r="E167" s="42">
        <v>349</v>
      </c>
      <c r="F167" s="42">
        <v>3.28</v>
      </c>
      <c r="G167" s="42">
        <v>0.84</v>
      </c>
    </row>
    <row r="170" spans="3:10">
      <c r="C170" s="2" t="s">
        <v>811</v>
      </c>
      <c r="D170" s="1"/>
      <c r="E170" s="1"/>
      <c r="F170" s="1"/>
      <c r="G170" s="1"/>
      <c r="H170" s="1"/>
      <c r="I170" s="1"/>
      <c r="J170" s="1"/>
    </row>
    <row r="171" spans="3:10">
      <c r="C171" s="34" t="s">
        <v>809</v>
      </c>
    </row>
    <row r="174" spans="3:10">
      <c r="C174" s="34" t="s">
        <v>812</v>
      </c>
    </row>
    <row r="175" spans="3:10">
      <c r="C175" s="34" t="s">
        <v>813</v>
      </c>
    </row>
    <row r="200" spans="3:10">
      <c r="C200" s="2" t="s">
        <v>674</v>
      </c>
      <c r="D200" s="2"/>
      <c r="E200" s="2"/>
      <c r="F200" s="2"/>
      <c r="G200" s="2"/>
      <c r="H200" s="2"/>
      <c r="I200" s="2"/>
      <c r="J200" s="2"/>
    </row>
    <row r="201" spans="3:10">
      <c r="C201" t="s">
        <v>769</v>
      </c>
      <c r="D201" s="82"/>
      <c r="E201" s="82"/>
      <c r="F201" s="82"/>
      <c r="G201" s="82"/>
      <c r="H201" s="82"/>
      <c r="I201" s="82"/>
      <c r="J201" s="82"/>
    </row>
    <row r="202" spans="3:10">
      <c r="C202" s="34" t="s">
        <v>675</v>
      </c>
    </row>
    <row r="204" spans="3:10">
      <c r="G204"/>
    </row>
    <row r="221" spans="3:3">
      <c r="C221" t="s">
        <v>861</v>
      </c>
    </row>
    <row r="222" spans="3:3">
      <c r="C222" s="34" t="s">
        <v>676</v>
      </c>
    </row>
    <row r="223" spans="3:3">
      <c r="C223" s="34" t="s">
        <v>677</v>
      </c>
    </row>
    <row r="242" spans="3:10">
      <c r="C242" s="2" t="s">
        <v>671</v>
      </c>
      <c r="D242" s="2"/>
      <c r="E242" s="2"/>
      <c r="F242" s="2"/>
      <c r="G242" s="2"/>
      <c r="H242" s="2"/>
      <c r="I242" s="2"/>
      <c r="J242" s="1"/>
    </row>
    <row r="243" spans="3:10">
      <c r="C243" s="249" t="s">
        <v>770</v>
      </c>
      <c r="D243" s="82"/>
      <c r="E243" s="82"/>
      <c r="F243" s="82"/>
      <c r="G243" s="82"/>
      <c r="H243" s="82"/>
      <c r="I243" s="82"/>
    </row>
    <row r="244" spans="3:10">
      <c r="C244" s="178" t="s">
        <v>672</v>
      </c>
    </row>
    <row r="246" spans="3:10">
      <c r="C246" s="38" t="s">
        <v>678</v>
      </c>
    </row>
    <row r="247" spans="3:10">
      <c r="C247" s="34" t="s">
        <v>680</v>
      </c>
      <c r="D247" s="76"/>
      <c r="E247" s="76"/>
      <c r="F247" s="76"/>
      <c r="G247" s="76"/>
      <c r="H247" s="76"/>
      <c r="I247" s="76"/>
      <c r="J247" s="76"/>
    </row>
    <row r="248" spans="3:10" ht="41.55" customHeight="1">
      <c r="C248" s="381" t="s">
        <v>673</v>
      </c>
      <c r="D248" s="381"/>
      <c r="E248" s="381"/>
      <c r="F248" s="381"/>
      <c r="G248" s="381"/>
      <c r="H248" s="381"/>
      <c r="I248" s="381"/>
      <c r="J248" s="381"/>
    </row>
    <row r="250" spans="3:10">
      <c r="C250" s="38" t="s">
        <v>679</v>
      </c>
      <c r="D250" s="76"/>
      <c r="E250" s="76"/>
      <c r="F250" s="76"/>
      <c r="G250" s="76"/>
      <c r="H250" s="76"/>
      <c r="I250" s="76"/>
      <c r="J250" s="76"/>
    </row>
    <row r="251" spans="3:10" ht="44.55" customHeight="1">
      <c r="C251" s="381" t="s">
        <v>681</v>
      </c>
      <c r="D251" s="381"/>
      <c r="E251" s="381"/>
      <c r="F251" s="381"/>
      <c r="G251" s="381"/>
      <c r="H251" s="381"/>
      <c r="I251" s="381"/>
      <c r="J251" s="381"/>
    </row>
    <row r="252" spans="3:10">
      <c r="C252" s="249" t="s">
        <v>843</v>
      </c>
      <c r="D252" s="249">
        <v>53</v>
      </c>
      <c r="E252" s="249" t="s">
        <v>845</v>
      </c>
      <c r="F252" s="249"/>
      <c r="G252" s="249"/>
      <c r="H252" s="249"/>
      <c r="I252" s="249"/>
      <c r="J252" s="249"/>
    </row>
    <row r="253" spans="3:10">
      <c r="C253" s="249" t="s">
        <v>844</v>
      </c>
      <c r="D253" s="249">
        <f>3*24*60</f>
        <v>4320</v>
      </c>
      <c r="E253" s="249" t="s">
        <v>846</v>
      </c>
      <c r="F253" s="249"/>
      <c r="G253" s="249"/>
      <c r="H253" s="249"/>
      <c r="I253" s="249"/>
      <c r="J253" s="249"/>
    </row>
    <row r="254" spans="3:10">
      <c r="C254" s="82"/>
      <c r="D254" s="82"/>
      <c r="E254" s="82"/>
      <c r="F254" s="82"/>
      <c r="G254" s="82"/>
      <c r="H254" s="82"/>
      <c r="I254" s="82"/>
    </row>
    <row r="255" spans="3:10">
      <c r="C255" s="82"/>
      <c r="D255" s="82"/>
      <c r="E255" s="82"/>
      <c r="F255" s="82"/>
      <c r="G255" s="82"/>
      <c r="H255" s="82"/>
      <c r="I255" s="82"/>
    </row>
    <row r="256" spans="3:10">
      <c r="C256" s="82"/>
      <c r="D256" s="82"/>
      <c r="E256" s="82"/>
      <c r="F256" s="82"/>
      <c r="G256" s="82"/>
      <c r="H256" s="82"/>
      <c r="I256" s="82"/>
    </row>
    <row r="257" spans="3:10">
      <c r="C257" s="82"/>
      <c r="D257" s="82"/>
      <c r="E257" s="82"/>
      <c r="F257" s="82"/>
      <c r="G257" s="82"/>
      <c r="H257" s="82"/>
      <c r="I257" s="82"/>
    </row>
    <row r="258" spans="3:10">
      <c r="C258" s="82"/>
      <c r="D258" s="82"/>
      <c r="E258" s="82"/>
      <c r="F258" s="82"/>
      <c r="G258" s="82"/>
      <c r="H258" s="82"/>
      <c r="I258" s="82"/>
    </row>
    <row r="259" spans="3:10">
      <c r="C259" s="82"/>
      <c r="D259" s="82"/>
      <c r="E259" s="82"/>
      <c r="F259" s="82"/>
      <c r="G259" s="82"/>
      <c r="H259" s="82"/>
      <c r="I259" s="82"/>
    </row>
    <row r="260" spans="3:10">
      <c r="C260" s="82"/>
      <c r="D260" s="82"/>
      <c r="E260" s="82"/>
      <c r="F260" s="82"/>
      <c r="G260" s="82"/>
      <c r="H260" s="82"/>
      <c r="I260" s="82"/>
    </row>
    <row r="261" spans="3:10">
      <c r="C261" s="82"/>
      <c r="D261" s="82"/>
      <c r="E261" s="82"/>
      <c r="F261" s="82"/>
      <c r="G261" s="82"/>
      <c r="H261" s="82"/>
      <c r="I261" s="82"/>
    </row>
    <row r="262" spans="3:10">
      <c r="C262" s="82"/>
      <c r="D262" s="82"/>
      <c r="E262" s="82"/>
      <c r="F262" s="82"/>
      <c r="G262" s="82"/>
      <c r="H262" s="82"/>
      <c r="I262" s="82"/>
    </row>
    <row r="263" spans="3:10">
      <c r="C263" s="82"/>
      <c r="D263" s="82"/>
      <c r="E263" s="82"/>
      <c r="F263" s="82"/>
      <c r="G263" s="82"/>
      <c r="H263" s="82"/>
      <c r="I263" s="82"/>
    </row>
    <row r="264" spans="3:10" ht="175.95" customHeight="1">
      <c r="C264" s="450"/>
      <c r="D264" s="450"/>
      <c r="E264" s="450"/>
      <c r="F264" s="450"/>
      <c r="G264" s="450"/>
      <c r="H264" s="450"/>
      <c r="I264" s="450"/>
      <c r="J264" s="450"/>
    </row>
    <row r="265" spans="3:10">
      <c r="C265" s="82"/>
      <c r="D265" s="82"/>
      <c r="E265" s="82"/>
      <c r="F265" s="82"/>
      <c r="G265" s="82"/>
      <c r="H265" s="82"/>
      <c r="I265" s="82"/>
    </row>
    <row r="266" spans="3:10">
      <c r="C266" s="82"/>
      <c r="D266" s="82"/>
      <c r="E266" s="82"/>
      <c r="F266" s="82"/>
      <c r="G266" s="82"/>
      <c r="H266" s="82"/>
      <c r="I266" s="82"/>
    </row>
    <row r="267" spans="3:10">
      <c r="C267" s="82"/>
      <c r="D267" s="82"/>
      <c r="E267" s="82"/>
      <c r="F267" s="82"/>
      <c r="G267" s="82"/>
      <c r="H267" s="82"/>
      <c r="I267" s="82"/>
    </row>
    <row r="268" spans="3:10">
      <c r="C268" s="82"/>
      <c r="D268" s="82"/>
      <c r="E268" s="82"/>
      <c r="F268" s="82"/>
      <c r="G268" s="82"/>
      <c r="H268" s="82"/>
      <c r="I268" s="82"/>
    </row>
    <row r="269" spans="3:10">
      <c r="C269" s="2" t="s">
        <v>199</v>
      </c>
      <c r="D269" s="2"/>
      <c r="E269" s="2"/>
      <c r="F269" s="2"/>
      <c r="G269" s="2"/>
      <c r="H269" s="2"/>
      <c r="I269" s="2"/>
      <c r="J269" s="1"/>
    </row>
    <row r="270" spans="3:10">
      <c r="C270" s="178" t="s">
        <v>771</v>
      </c>
    </row>
    <row r="272" spans="3:10">
      <c r="C272" s="34" t="s">
        <v>200</v>
      </c>
    </row>
    <row r="273" spans="3:10">
      <c r="C273" s="34" t="s">
        <v>201</v>
      </c>
    </row>
    <row r="274" spans="3:10">
      <c r="C274" s="34" t="s">
        <v>202</v>
      </c>
    </row>
    <row r="275" spans="3:10">
      <c r="C275" s="446" t="s">
        <v>203</v>
      </c>
      <c r="D275" s="446"/>
      <c r="E275" s="446"/>
      <c r="F275" s="446"/>
      <c r="G275" s="446"/>
      <c r="H275" s="446"/>
      <c r="I275" s="446"/>
    </row>
    <row r="276" spans="3:10">
      <c r="C276" s="446"/>
      <c r="D276" s="446"/>
      <c r="E276" s="446"/>
      <c r="F276" s="446"/>
      <c r="G276" s="446"/>
      <c r="H276" s="446"/>
      <c r="I276" s="446"/>
    </row>
    <row r="277" spans="3:10">
      <c r="C277" s="34" t="s">
        <v>204</v>
      </c>
      <c r="D277" s="238"/>
      <c r="E277" s="238"/>
      <c r="F277" s="238"/>
      <c r="G277" s="238"/>
      <c r="H277" s="238"/>
      <c r="I277" s="238"/>
    </row>
    <row r="278" spans="3:10">
      <c r="D278" s="238"/>
      <c r="E278" s="238"/>
      <c r="F278" s="238"/>
      <c r="G278" s="238"/>
      <c r="H278" s="238"/>
      <c r="I278" s="238"/>
    </row>
    <row r="279" spans="3:10">
      <c r="C279" s="2" t="s">
        <v>663</v>
      </c>
      <c r="D279" s="2"/>
      <c r="E279" s="2"/>
      <c r="F279" s="2"/>
      <c r="G279" s="2"/>
      <c r="H279" s="2"/>
      <c r="I279" s="2"/>
      <c r="J279" s="2"/>
    </row>
    <row r="280" spans="3:10">
      <c r="C280" s="178" t="s">
        <v>661</v>
      </c>
    </row>
    <row r="289" spans="3:10">
      <c r="F289" s="34" t="s">
        <v>662</v>
      </c>
    </row>
    <row r="304" spans="3:10">
      <c r="C304" s="2" t="s">
        <v>743</v>
      </c>
      <c r="D304" s="2"/>
      <c r="E304" s="2"/>
      <c r="F304" s="2"/>
      <c r="G304" s="2"/>
      <c r="H304" s="2"/>
      <c r="I304" s="2"/>
      <c r="J304" s="46"/>
    </row>
    <row r="305" spans="3:10">
      <c r="C305" s="178" t="s">
        <v>772</v>
      </c>
    </row>
    <row r="307" spans="3:10">
      <c r="C307" s="234" t="s">
        <v>124</v>
      </c>
      <c r="D307" s="234"/>
      <c r="E307" s="234"/>
      <c r="F307" s="234"/>
      <c r="G307" s="234"/>
      <c r="H307" s="234"/>
      <c r="I307" s="234"/>
    </row>
    <row r="308" spans="3:10">
      <c r="C308" s="234" t="s">
        <v>196</v>
      </c>
      <c r="D308" s="234"/>
      <c r="E308" s="234"/>
      <c r="F308" s="234"/>
      <c r="G308" s="234"/>
      <c r="H308" s="234"/>
      <c r="I308" s="234"/>
    </row>
    <row r="309" spans="3:10">
      <c r="C309" s="229" t="s">
        <v>211</v>
      </c>
      <c r="D309" s="228">
        <v>2.6</v>
      </c>
      <c r="E309" s="228" t="s">
        <v>213</v>
      </c>
    </row>
    <row r="310" spans="3:10">
      <c r="C310" s="229" t="s">
        <v>212</v>
      </c>
      <c r="D310" s="228">
        <v>4.0999999999999996</v>
      </c>
      <c r="E310" s="228" t="s">
        <v>209</v>
      </c>
    </row>
    <row r="311" spans="3:10">
      <c r="C311" s="229" t="s">
        <v>197</v>
      </c>
      <c r="D311" s="228">
        <v>50.7</v>
      </c>
      <c r="E311" s="228" t="s">
        <v>209</v>
      </c>
    </row>
    <row r="312" spans="3:10">
      <c r="C312" s="79"/>
      <c r="D312" s="230"/>
      <c r="E312" s="230"/>
    </row>
    <row r="313" spans="3:10">
      <c r="C313" s="34" t="s">
        <v>198</v>
      </c>
    </row>
    <row r="316" spans="3:10">
      <c r="C316" s="2" t="s">
        <v>125</v>
      </c>
      <c r="D316" s="2"/>
      <c r="E316" s="2"/>
      <c r="F316" s="2"/>
      <c r="G316" s="2"/>
      <c r="H316" s="2"/>
      <c r="I316" s="2"/>
      <c r="J316" s="1"/>
    </row>
    <row r="317" spans="3:10">
      <c r="C317" s="68" t="s">
        <v>132</v>
      </c>
    </row>
    <row r="318" spans="3:10">
      <c r="C318" s="38"/>
    </row>
    <row r="319" spans="3:10">
      <c r="C319" s="38" t="s">
        <v>126</v>
      </c>
    </row>
    <row r="320" spans="3:10">
      <c r="D320" s="230" t="s">
        <v>127</v>
      </c>
      <c r="E320" s="230" t="s">
        <v>128</v>
      </c>
    </row>
    <row r="321" spans="3:10">
      <c r="C321" s="231" t="s">
        <v>129</v>
      </c>
      <c r="D321" s="232">
        <v>6.3</v>
      </c>
      <c r="E321" s="232">
        <v>18.384</v>
      </c>
    </row>
    <row r="322" spans="3:10">
      <c r="C322" s="231" t="s">
        <v>130</v>
      </c>
      <c r="D322" s="232">
        <v>5.7280000000000006</v>
      </c>
      <c r="E322" s="232">
        <v>6.5872000000000002</v>
      </c>
    </row>
    <row r="323" spans="3:10">
      <c r="C323" s="231" t="s">
        <v>131</v>
      </c>
      <c r="D323" s="232">
        <v>5.8336757160644517</v>
      </c>
      <c r="E323" s="232">
        <v>5.8336757160644517</v>
      </c>
    </row>
    <row r="324" spans="3:10">
      <c r="C324" s="34" t="s">
        <v>653</v>
      </c>
      <c r="D324" s="34" t="s">
        <v>23</v>
      </c>
    </row>
    <row r="328" spans="3:10">
      <c r="C328" s="2" t="s">
        <v>650</v>
      </c>
      <c r="D328" s="2"/>
      <c r="E328" s="2"/>
      <c r="F328" s="2"/>
      <c r="G328" s="2"/>
      <c r="H328" s="2"/>
      <c r="I328" s="2"/>
      <c r="J328" s="2"/>
    </row>
    <row r="329" spans="3:10">
      <c r="C329" s="178" t="s">
        <v>651</v>
      </c>
    </row>
    <row r="332" spans="3:10">
      <c r="C332" s="34" t="s">
        <v>654</v>
      </c>
    </row>
    <row r="333" spans="3:10" ht="15" customHeight="1">
      <c r="C333" s="448" t="s">
        <v>230</v>
      </c>
      <c r="D333" s="362" t="s">
        <v>652</v>
      </c>
      <c r="E333" s="362" t="s">
        <v>236</v>
      </c>
    </row>
    <row r="334" spans="3:10" ht="15" customHeight="1">
      <c r="C334" s="449"/>
      <c r="D334" s="447" t="s">
        <v>660</v>
      </c>
      <c r="E334" s="447"/>
    </row>
    <row r="335" spans="3:10" ht="15" customHeight="1">
      <c r="C335" s="42" t="s">
        <v>146</v>
      </c>
      <c r="D335" s="243">
        <v>30.5</v>
      </c>
      <c r="E335" s="42">
        <v>92.1</v>
      </c>
    </row>
    <row r="336" spans="3:10" ht="15" customHeight="1">
      <c r="C336" s="42" t="s">
        <v>128</v>
      </c>
      <c r="D336" s="42">
        <v>56.1</v>
      </c>
      <c r="E336" s="42">
        <v>100.1</v>
      </c>
    </row>
    <row r="337" spans="3:10" ht="15" customHeight="1"/>
    <row r="338" spans="3:10" ht="15" customHeight="1"/>
    <row r="339" spans="3:10" ht="15" customHeight="1"/>
    <row r="342" spans="3:10">
      <c r="C342" s="2" t="s">
        <v>207</v>
      </c>
      <c r="D342" s="2"/>
      <c r="E342" s="2"/>
      <c r="F342" s="2"/>
      <c r="G342" s="2"/>
      <c r="H342" s="2"/>
      <c r="I342" s="2"/>
      <c r="J342" s="1"/>
    </row>
    <row r="343" spans="3:10">
      <c r="C343" s="34" t="s">
        <v>206</v>
      </c>
    </row>
    <row r="346" spans="3:10">
      <c r="C346" s="40" t="s">
        <v>208</v>
      </c>
      <c r="D346" s="235">
        <v>2400</v>
      </c>
      <c r="E346" s="40" t="s">
        <v>205</v>
      </c>
    </row>
    <row r="349" spans="3:10">
      <c r="C349" s="82" t="s">
        <v>225</v>
      </c>
      <c r="D349" s="82"/>
      <c r="E349" s="82"/>
      <c r="F349" s="82"/>
      <c r="G349" s="82"/>
      <c r="H349" s="82"/>
      <c r="I349" s="82"/>
    </row>
    <row r="350" spans="3:10">
      <c r="C350" s="381" t="s">
        <v>214</v>
      </c>
      <c r="D350" s="381"/>
      <c r="E350" s="381"/>
      <c r="F350" s="381"/>
      <c r="G350" s="381"/>
      <c r="H350" s="381"/>
      <c r="I350" s="381"/>
    </row>
    <row r="351" spans="3:10">
      <c r="C351" s="381"/>
      <c r="D351" s="381"/>
      <c r="E351" s="381"/>
      <c r="F351" s="381"/>
      <c r="G351" s="381"/>
      <c r="H351" s="381"/>
      <c r="I351" s="381"/>
    </row>
    <row r="352" spans="3:10">
      <c r="C352" s="381"/>
      <c r="D352" s="381"/>
      <c r="E352" s="381"/>
      <c r="F352" s="381"/>
      <c r="G352" s="381"/>
      <c r="H352" s="381"/>
      <c r="I352" s="381"/>
    </row>
    <row r="353" spans="3:10">
      <c r="C353" s="381"/>
      <c r="D353" s="381"/>
      <c r="E353" s="381"/>
      <c r="F353" s="381"/>
      <c r="G353" s="381"/>
      <c r="H353" s="381"/>
      <c r="I353" s="381"/>
    </row>
    <row r="354" spans="3:10">
      <c r="C354" s="42" t="s">
        <v>217</v>
      </c>
      <c r="D354" s="40">
        <v>270</v>
      </c>
      <c r="E354" s="40" t="s">
        <v>216</v>
      </c>
    </row>
    <row r="355" spans="3:10">
      <c r="C355" s="42" t="s">
        <v>221</v>
      </c>
      <c r="D355" s="236">
        <f>D354*365</f>
        <v>98550</v>
      </c>
      <c r="E355" s="40" t="s">
        <v>222</v>
      </c>
    </row>
    <row r="356" spans="3:10">
      <c r="C356" s="42" t="s">
        <v>218</v>
      </c>
      <c r="D356" s="40">
        <v>313</v>
      </c>
      <c r="E356" s="40" t="s">
        <v>228</v>
      </c>
    </row>
    <row r="357" spans="3:10">
      <c r="C357" s="42" t="s">
        <v>219</v>
      </c>
      <c r="D357" s="236">
        <v>225000</v>
      </c>
      <c r="E357" s="40" t="s">
        <v>220</v>
      </c>
    </row>
    <row r="358" spans="3:10">
      <c r="C358" s="42" t="s">
        <v>224</v>
      </c>
      <c r="D358" s="236">
        <f>D357/D355</f>
        <v>2.2831050228310503</v>
      </c>
      <c r="E358" s="40" t="s">
        <v>223</v>
      </c>
    </row>
    <row r="359" spans="3:10">
      <c r="C359" s="42" t="s">
        <v>226</v>
      </c>
      <c r="D359" s="237">
        <f>D356/D355</f>
        <v>3.1760527650938611E-3</v>
      </c>
      <c r="E359" s="40" t="s">
        <v>227</v>
      </c>
    </row>
    <row r="361" spans="3:10">
      <c r="C361" s="34" t="s">
        <v>215</v>
      </c>
    </row>
    <row r="364" spans="3:10">
      <c r="C364" s="86"/>
      <c r="D364" s="86"/>
      <c r="E364" s="86"/>
      <c r="F364" s="86"/>
      <c r="G364" s="86"/>
      <c r="H364" s="86"/>
      <c r="I364" s="86"/>
    </row>
    <row r="365" spans="3:10">
      <c r="C365" s="38"/>
    </row>
    <row r="366" spans="3:10">
      <c r="C366" s="2" t="s">
        <v>53</v>
      </c>
      <c r="D366" s="1"/>
      <c r="E366" s="1"/>
      <c r="F366" s="1"/>
      <c r="G366" s="1"/>
      <c r="H366" s="1"/>
      <c r="I366" s="1"/>
      <c r="J366" s="1"/>
    </row>
    <row r="367" spans="3:10">
      <c r="C367" s="34" t="s">
        <v>54</v>
      </c>
    </row>
    <row r="368" spans="3:10">
      <c r="C368" s="34" t="s">
        <v>55</v>
      </c>
    </row>
    <row r="369" spans="3:3">
      <c r="C369" s="34" t="s">
        <v>56</v>
      </c>
    </row>
    <row r="370" spans="3:3">
      <c r="C370" s="34" t="s">
        <v>541</v>
      </c>
    </row>
    <row r="371" spans="3:3">
      <c r="C371" s="34" t="s">
        <v>57</v>
      </c>
    </row>
    <row r="372" spans="3:3">
      <c r="C372" s="34" t="s">
        <v>58</v>
      </c>
    </row>
    <row r="373" spans="3:3">
      <c r="C373" s="34" t="s">
        <v>59</v>
      </c>
    </row>
    <row r="374" spans="3:3">
      <c r="C374" s="34" t="s">
        <v>60</v>
      </c>
    </row>
    <row r="375" spans="3:3">
      <c r="C375" s="34" t="s">
        <v>61</v>
      </c>
    </row>
    <row r="376" spans="3:3">
      <c r="C376" s="38" t="s">
        <v>62</v>
      </c>
    </row>
    <row r="378" spans="3:3">
      <c r="C378" s="38"/>
    </row>
  </sheetData>
  <mergeCells count="36">
    <mergeCell ref="C275:I276"/>
    <mergeCell ref="C350:I353"/>
    <mergeCell ref="C248:J248"/>
    <mergeCell ref="C251:J251"/>
    <mergeCell ref="C141:I141"/>
    <mergeCell ref="C142:I142"/>
    <mergeCell ref="C144:I144"/>
    <mergeCell ref="D334:E334"/>
    <mergeCell ref="C333:C334"/>
    <mergeCell ref="C158:I158"/>
    <mergeCell ref="C264:J264"/>
    <mergeCell ref="C146:I146"/>
    <mergeCell ref="C96:D96"/>
    <mergeCell ref="C91:I91"/>
    <mergeCell ref="C112:E112"/>
    <mergeCell ref="C139:I139"/>
    <mergeCell ref="C73:C74"/>
    <mergeCell ref="C75:C76"/>
    <mergeCell ref="C77:C78"/>
    <mergeCell ref="C94:D94"/>
    <mergeCell ref="C140:I140"/>
    <mergeCell ref="C69:H69"/>
    <mergeCell ref="C3:I3"/>
    <mergeCell ref="C86:I86"/>
    <mergeCell ref="C88:I88"/>
    <mergeCell ref="C90:I90"/>
    <mergeCell ref="C20:I20"/>
    <mergeCell ref="C21:I21"/>
    <mergeCell ref="C22:I22"/>
    <mergeCell ref="D60:F60"/>
    <mergeCell ref="G60:I60"/>
    <mergeCell ref="C26:C28"/>
    <mergeCell ref="C30:C32"/>
    <mergeCell ref="C134:H134"/>
    <mergeCell ref="C93:D93"/>
    <mergeCell ref="C95:D95"/>
  </mergeCells>
  <phoneticPr fontId="104" type="noConversion"/>
  <hyperlinks>
    <hyperlink ref="C137" r:id="rId1" xr:uid="{9C8CF028-5D36-4672-95C6-D9E6BC709349}"/>
    <hyperlink ref="C6" r:id="rId2" xr:uid="{F339F87B-F15C-40E4-AE4F-F0349B2DA4DF}"/>
    <hyperlink ref="C329" r:id="rId3" xr:uid="{C7425F73-72E5-4A52-BAA0-31693D388ADD}"/>
    <hyperlink ref="C280" r:id="rId4" xr:uid="{191AF067-78FB-43BD-93A8-AC29FE9953F9}"/>
    <hyperlink ref="C244" r:id="rId5" xr:uid="{264DC217-95A2-4541-8785-73CE99346462}"/>
    <hyperlink ref="C270" r:id="rId6" xr:uid="{915BCD26-16CF-4AE8-83CC-28EC6406BC9E}"/>
    <hyperlink ref="C305" r:id="rId7" xr:uid="{39A6E5AB-80A4-4282-8E6A-E2C8AECB7232}"/>
  </hyperlinks>
  <pageMargins left="0.7" right="0.7" top="0.75" bottom="0.75" header="0.3" footer="0.3"/>
  <pageSetup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57313-71BD-40C7-999E-EFB82A09282A}">
  <dimension ref="B2:Q45"/>
  <sheetViews>
    <sheetView topLeftCell="A17" workbookViewId="0">
      <selection activeCell="C15" sqref="C15"/>
    </sheetView>
  </sheetViews>
  <sheetFormatPr defaultRowHeight="15"/>
  <sheetData>
    <row r="2" spans="2:16">
      <c r="B2" s="2" t="s">
        <v>49</v>
      </c>
      <c r="C2" s="1"/>
      <c r="D2" s="1"/>
      <c r="E2" s="1"/>
      <c r="F2" s="1"/>
      <c r="G2" s="1"/>
      <c r="H2" s="1"/>
      <c r="I2" s="1"/>
      <c r="J2" s="1"/>
      <c r="K2" s="1"/>
      <c r="L2" s="1"/>
      <c r="M2" s="1"/>
      <c r="N2" s="1"/>
      <c r="O2" s="1"/>
      <c r="P2" s="1"/>
    </row>
    <row r="4" spans="2:16">
      <c r="B4" t="s">
        <v>50</v>
      </c>
    </row>
    <row r="5" spans="2:16">
      <c r="B5" t="s">
        <v>51</v>
      </c>
    </row>
    <row r="7" spans="2:16">
      <c r="B7" t="s">
        <v>52</v>
      </c>
    </row>
    <row r="10" spans="2:16">
      <c r="B10" s="2" t="s">
        <v>53</v>
      </c>
      <c r="C10" s="1"/>
      <c r="D10" s="1"/>
      <c r="E10" s="1"/>
      <c r="F10" s="1"/>
      <c r="G10" s="1"/>
      <c r="H10" s="1"/>
      <c r="I10" s="2"/>
      <c r="J10" s="1"/>
      <c r="K10" s="1"/>
      <c r="L10" s="1"/>
      <c r="M10" s="1"/>
      <c r="N10" s="1"/>
      <c r="O10" s="1"/>
      <c r="P10" s="2"/>
    </row>
    <row r="11" spans="2:16">
      <c r="B11" t="s">
        <v>59</v>
      </c>
    </row>
    <row r="12" spans="2:16">
      <c r="B12" t="s">
        <v>551</v>
      </c>
    </row>
    <row r="13" spans="2:16">
      <c r="B13" t="s">
        <v>552</v>
      </c>
    </row>
    <row r="15" spans="2:16">
      <c r="B15" s="7" t="s">
        <v>62</v>
      </c>
    </row>
    <row r="16" spans="2:16">
      <c r="B16" s="2" t="s">
        <v>547</v>
      </c>
      <c r="C16" s="2"/>
      <c r="D16" s="2"/>
      <c r="E16" s="2"/>
      <c r="F16" s="2"/>
      <c r="G16" s="2"/>
      <c r="H16" s="2"/>
      <c r="I16" s="2"/>
      <c r="J16" s="2"/>
      <c r="K16" s="2"/>
      <c r="L16" s="2"/>
      <c r="M16" s="2"/>
      <c r="N16" s="2"/>
      <c r="O16" s="2"/>
      <c r="P16" s="2"/>
    </row>
    <row r="18" spans="2:17">
      <c r="B18" t="s">
        <v>548</v>
      </c>
    </row>
    <row r="19" spans="2:17">
      <c r="B19" s="399" t="s">
        <v>550</v>
      </c>
      <c r="C19" s="399"/>
      <c r="D19" s="399"/>
      <c r="E19" s="399"/>
      <c r="F19" s="399"/>
      <c r="G19" s="399"/>
      <c r="H19" s="399"/>
      <c r="I19" s="399"/>
      <c r="J19" s="399"/>
      <c r="K19" s="399"/>
      <c r="L19" s="399"/>
      <c r="M19" s="399"/>
      <c r="N19" s="399"/>
      <c r="O19" s="399"/>
      <c r="P19" s="399"/>
    </row>
    <row r="20" spans="2:17">
      <c r="B20" s="399"/>
      <c r="C20" s="399"/>
      <c r="D20" s="399"/>
      <c r="E20" s="399"/>
      <c r="F20" s="399"/>
      <c r="G20" s="399"/>
      <c r="H20" s="399"/>
      <c r="I20" s="399"/>
      <c r="J20" s="399"/>
      <c r="K20" s="399"/>
      <c r="L20" s="399"/>
      <c r="M20" s="399"/>
      <c r="N20" s="399"/>
      <c r="O20" s="399"/>
      <c r="P20" s="399"/>
    </row>
    <row r="21" spans="2:17">
      <c r="B21" s="399"/>
      <c r="C21" s="399"/>
      <c r="D21" s="399"/>
      <c r="E21" s="399"/>
      <c r="F21" s="399"/>
      <c r="G21" s="399"/>
      <c r="H21" s="399"/>
      <c r="I21" s="399"/>
      <c r="J21" s="399"/>
      <c r="K21" s="399"/>
      <c r="L21" s="399"/>
      <c r="M21" s="399"/>
      <c r="N21" s="399"/>
      <c r="O21" s="399"/>
      <c r="P21" s="399"/>
    </row>
    <row r="22" spans="2:17">
      <c r="B22" s="399"/>
      <c r="C22" s="399"/>
      <c r="D22" s="399"/>
      <c r="E22" s="399"/>
      <c r="F22" s="399"/>
      <c r="G22" s="399"/>
      <c r="H22" s="399"/>
      <c r="I22" s="399"/>
      <c r="J22" s="399"/>
      <c r="K22" s="399"/>
      <c r="L22" s="399"/>
      <c r="M22" s="399"/>
      <c r="N22" s="399"/>
      <c r="O22" s="399"/>
      <c r="P22" s="399"/>
    </row>
    <row r="23" spans="2:17">
      <c r="B23" s="399"/>
      <c r="C23" s="399"/>
      <c r="D23" s="399"/>
      <c r="E23" s="399"/>
      <c r="F23" s="399"/>
      <c r="G23" s="399"/>
      <c r="H23" s="399"/>
      <c r="I23" s="399"/>
      <c r="J23" s="399"/>
      <c r="K23" s="399"/>
      <c r="L23" s="399"/>
      <c r="M23" s="399"/>
      <c r="N23" s="399"/>
      <c r="O23" s="399"/>
      <c r="P23" s="399"/>
    </row>
    <row r="24" spans="2:17">
      <c r="B24" s="7" t="s">
        <v>549</v>
      </c>
    </row>
    <row r="27" spans="2:17">
      <c r="B27" s="2" t="s">
        <v>63</v>
      </c>
      <c r="C27" s="2"/>
      <c r="D27" s="2"/>
      <c r="E27" s="2"/>
      <c r="F27" s="2"/>
      <c r="G27" s="2"/>
      <c r="H27" s="2"/>
      <c r="I27" s="2"/>
      <c r="J27" s="2"/>
      <c r="K27" s="2"/>
      <c r="L27" s="2"/>
      <c r="M27" s="2"/>
      <c r="N27" s="2"/>
      <c r="O27" s="2"/>
      <c r="P27" s="2"/>
      <c r="Q27" s="2"/>
    </row>
    <row r="28" spans="2:17">
      <c r="B28" s="62" t="s">
        <v>176</v>
      </c>
    </row>
    <row r="29" spans="2:17">
      <c r="B29" s="399" t="s">
        <v>553</v>
      </c>
      <c r="C29" s="399"/>
      <c r="D29" s="399"/>
      <c r="E29" s="399"/>
      <c r="F29" s="399"/>
      <c r="G29" s="399"/>
      <c r="H29" s="399"/>
      <c r="I29" s="399"/>
      <c r="J29" s="399"/>
      <c r="K29" s="399"/>
      <c r="L29" s="399"/>
      <c r="M29" s="399"/>
      <c r="N29" s="399"/>
      <c r="O29" s="399"/>
      <c r="P29" s="399"/>
    </row>
    <row r="30" spans="2:17">
      <c r="B30" s="399"/>
      <c r="C30" s="399"/>
      <c r="D30" s="399"/>
      <c r="E30" s="399"/>
      <c r="F30" s="399"/>
      <c r="G30" s="399"/>
      <c r="H30" s="399"/>
      <c r="I30" s="399"/>
      <c r="J30" s="399"/>
      <c r="K30" s="399"/>
      <c r="L30" s="399"/>
      <c r="M30" s="399"/>
      <c r="N30" s="399"/>
      <c r="O30" s="399"/>
      <c r="P30" s="399"/>
    </row>
    <row r="31" spans="2:17">
      <c r="B31" s="399"/>
      <c r="C31" s="399"/>
      <c r="D31" s="399"/>
      <c r="E31" s="399"/>
      <c r="F31" s="399"/>
      <c r="G31" s="399"/>
      <c r="H31" s="399"/>
      <c r="I31" s="399"/>
      <c r="J31" s="399"/>
      <c r="K31" s="399"/>
      <c r="L31" s="399"/>
      <c r="M31" s="399"/>
      <c r="N31" s="399"/>
      <c r="O31" s="399"/>
      <c r="P31" s="399"/>
    </row>
    <row r="32" spans="2:17">
      <c r="B32" s="399"/>
      <c r="C32" s="399"/>
      <c r="D32" s="399"/>
      <c r="E32" s="399"/>
      <c r="F32" s="399"/>
      <c r="G32" s="399"/>
      <c r="H32" s="399"/>
      <c r="I32" s="399"/>
      <c r="J32" s="399"/>
      <c r="K32" s="399"/>
      <c r="L32" s="399"/>
      <c r="M32" s="399"/>
      <c r="N32" s="399"/>
      <c r="O32" s="399"/>
      <c r="P32" s="399"/>
    </row>
    <row r="33" spans="2:17">
      <c r="B33" s="399"/>
      <c r="C33" s="399"/>
      <c r="D33" s="399"/>
      <c r="E33" s="399"/>
      <c r="F33" s="399"/>
      <c r="G33" s="399"/>
      <c r="H33" s="399"/>
      <c r="I33" s="399"/>
      <c r="J33" s="399"/>
      <c r="K33" s="399"/>
      <c r="L33" s="399"/>
      <c r="M33" s="399"/>
      <c r="N33" s="399"/>
      <c r="O33" s="399"/>
      <c r="P33" s="399"/>
    </row>
    <row r="34" spans="2:17">
      <c r="B34" s="399"/>
      <c r="C34" s="399"/>
      <c r="D34" s="399"/>
      <c r="E34" s="399"/>
      <c r="F34" s="399"/>
      <c r="G34" s="399"/>
      <c r="H34" s="399"/>
      <c r="I34" s="399"/>
      <c r="J34" s="399"/>
      <c r="K34" s="399"/>
      <c r="L34" s="399"/>
      <c r="M34" s="399"/>
      <c r="N34" s="399"/>
      <c r="O34" s="399"/>
      <c r="P34" s="399"/>
    </row>
    <row r="35" spans="2:17">
      <c r="B35" s="399"/>
      <c r="C35" s="399"/>
      <c r="D35" s="399"/>
      <c r="E35" s="399"/>
      <c r="F35" s="399"/>
      <c r="G35" s="399"/>
      <c r="H35" s="399"/>
      <c r="I35" s="399"/>
      <c r="J35" s="399"/>
      <c r="K35" s="399"/>
      <c r="L35" s="399"/>
      <c r="M35" s="399"/>
      <c r="N35" s="399"/>
      <c r="O35" s="399"/>
      <c r="P35" s="399"/>
    </row>
    <row r="39" spans="2:17">
      <c r="B39" s="2" t="s">
        <v>557</v>
      </c>
      <c r="C39" s="2"/>
      <c r="D39" s="2"/>
      <c r="E39" s="2"/>
      <c r="F39" s="2"/>
      <c r="G39" s="2"/>
      <c r="H39" s="2"/>
      <c r="I39" s="2"/>
      <c r="J39" s="2"/>
      <c r="K39" s="2"/>
      <c r="L39" s="2"/>
      <c r="M39" s="2"/>
      <c r="N39" s="2"/>
      <c r="O39" s="2"/>
      <c r="P39" s="2"/>
      <c r="Q39" s="2"/>
    </row>
    <row r="40" spans="2:17">
      <c r="B40" t="s">
        <v>554</v>
      </c>
    </row>
    <row r="41" spans="2:17">
      <c r="B41" t="s">
        <v>556</v>
      </c>
    </row>
    <row r="42" spans="2:17">
      <c r="B42" s="399" t="s">
        <v>558</v>
      </c>
      <c r="C42" s="399"/>
      <c r="D42" s="399"/>
      <c r="E42" s="399"/>
      <c r="F42" s="399"/>
      <c r="G42" s="399"/>
      <c r="H42" s="399"/>
      <c r="I42" s="399"/>
      <c r="J42" s="399"/>
      <c r="K42" s="399"/>
      <c r="L42" s="399"/>
      <c r="M42" s="399"/>
      <c r="N42" s="399"/>
      <c r="O42" s="399"/>
      <c r="P42" s="399"/>
      <c r="Q42" s="399"/>
    </row>
    <row r="43" spans="2:17">
      <c r="B43" s="399"/>
      <c r="C43" s="399"/>
      <c r="D43" s="399"/>
      <c r="E43" s="399"/>
      <c r="F43" s="399"/>
      <c r="G43" s="399"/>
      <c r="H43" s="399"/>
      <c r="I43" s="399"/>
      <c r="J43" s="399"/>
      <c r="K43" s="399"/>
      <c r="L43" s="399"/>
      <c r="M43" s="399"/>
      <c r="N43" s="399"/>
      <c r="O43" s="399"/>
      <c r="P43" s="399"/>
      <c r="Q43" s="399"/>
    </row>
    <row r="45" spans="2:17">
      <c r="B45" t="s">
        <v>555</v>
      </c>
    </row>
  </sheetData>
  <mergeCells count="3">
    <mergeCell ref="B19:P23"/>
    <mergeCell ref="B29:P35"/>
    <mergeCell ref="B42:Q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D179E-2960-4043-8E71-0A92761EC190}">
  <sheetPr>
    <tabColor theme="6" tint="0.79998168889431442"/>
  </sheetPr>
  <dimension ref="A2:J74"/>
  <sheetViews>
    <sheetView showGridLines="0" zoomScaleNormal="100" workbookViewId="0"/>
  </sheetViews>
  <sheetFormatPr defaultRowHeight="15"/>
  <cols>
    <col min="1" max="1" width="2.6640625" style="1" customWidth="1"/>
    <col min="2" max="2" width="4.6640625" customWidth="1"/>
    <col min="3" max="3" width="60.5546875" style="5" customWidth="1"/>
    <col min="4" max="4" width="29.21875" style="5" customWidth="1"/>
    <col min="5" max="8" width="38.21875" customWidth="1"/>
    <col min="9" max="26" width="20.6640625" customWidth="1"/>
  </cols>
  <sheetData>
    <row r="2" spans="3:9" ht="24.6">
      <c r="C2" s="4" t="s">
        <v>0</v>
      </c>
    </row>
    <row r="3" spans="3:9">
      <c r="C3" s="399" t="s">
        <v>175</v>
      </c>
      <c r="D3" s="399"/>
      <c r="E3" s="399"/>
      <c r="F3" s="399"/>
      <c r="G3" s="13"/>
      <c r="H3" s="13"/>
      <c r="I3" s="13"/>
    </row>
    <row r="4" spans="3:9">
      <c r="C4" s="32" t="s">
        <v>172</v>
      </c>
    </row>
    <row r="5" spans="3:9">
      <c r="C5" s="32" t="s">
        <v>114</v>
      </c>
    </row>
    <row r="6" spans="3:9">
      <c r="C6" s="32" t="s">
        <v>173</v>
      </c>
    </row>
    <row r="7" spans="3:9">
      <c r="C7" s="22" t="s">
        <v>174</v>
      </c>
    </row>
    <row r="8" spans="3:9">
      <c r="C8" s="6"/>
      <c r="F8" t="s">
        <v>27</v>
      </c>
    </row>
    <row r="9" spans="3:9">
      <c r="C9" s="2" t="s">
        <v>19</v>
      </c>
      <c r="D9" s="45"/>
      <c r="E9" s="46"/>
    </row>
    <row r="10" spans="3:9">
      <c r="C10" s="7"/>
    </row>
    <row r="11" spans="3:9">
      <c r="C11" s="48" t="s">
        <v>13</v>
      </c>
      <c r="D11" s="7" t="s">
        <v>18</v>
      </c>
      <c r="F11" t="s">
        <v>27</v>
      </c>
    </row>
    <row r="12" spans="3:9">
      <c r="C12" s="8" t="s">
        <v>32</v>
      </c>
      <c r="D12" s="47" t="s">
        <v>33</v>
      </c>
    </row>
    <row r="13" spans="3:9">
      <c r="C13" s="8" t="s">
        <v>29</v>
      </c>
      <c r="D13" s="47" t="s">
        <v>28</v>
      </c>
      <c r="F13" t="s">
        <v>27</v>
      </c>
    </row>
    <row r="14" spans="3:9">
      <c r="C14" s="8" t="s">
        <v>31</v>
      </c>
      <c r="D14" s="47" t="s">
        <v>30</v>
      </c>
      <c r="F14" t="s">
        <v>27</v>
      </c>
    </row>
    <row r="15" spans="3:9">
      <c r="C15" s="8" t="s">
        <v>115</v>
      </c>
      <c r="D15" s="47" t="s">
        <v>7</v>
      </c>
      <c r="F15" t="s">
        <v>27</v>
      </c>
    </row>
    <row r="18" spans="3:8">
      <c r="C18" s="49" t="s">
        <v>116</v>
      </c>
      <c r="D18" s="45"/>
      <c r="E18" s="46"/>
    </row>
    <row r="20" spans="3:8">
      <c r="C20" s="7" t="s">
        <v>41</v>
      </c>
      <c r="E20" s="476" t="s">
        <v>18</v>
      </c>
      <c r="F20" s="476"/>
      <c r="G20" s="476" t="s">
        <v>66</v>
      </c>
      <c r="H20" s="476"/>
    </row>
    <row r="21" spans="3:8">
      <c r="C21" s="48" t="s">
        <v>13</v>
      </c>
      <c r="D21" s="48" t="s">
        <v>15</v>
      </c>
      <c r="E21" s="53" t="s">
        <v>69</v>
      </c>
      <c r="F21" s="53" t="s">
        <v>70</v>
      </c>
      <c r="G21" s="53" t="s">
        <v>69</v>
      </c>
      <c r="H21" s="53" t="s">
        <v>70</v>
      </c>
    </row>
    <row r="22" spans="3:8" ht="102" hidden="1" customHeight="1">
      <c r="C22" s="31" t="s">
        <v>42</v>
      </c>
      <c r="D22" s="27"/>
      <c r="E22" s="491" t="s">
        <v>103</v>
      </c>
      <c r="F22" s="492"/>
      <c r="G22" s="33"/>
      <c r="H22" s="33"/>
    </row>
    <row r="23" spans="3:8" ht="31.95" customHeight="1">
      <c r="C23" s="8" t="s">
        <v>542</v>
      </c>
      <c r="D23" s="43"/>
      <c r="E23" s="25" t="s">
        <v>35</v>
      </c>
      <c r="F23" s="24" t="s">
        <v>121</v>
      </c>
      <c r="G23" s="44" t="s">
        <v>108</v>
      </c>
      <c r="H23" s="44"/>
    </row>
    <row r="24" spans="3:8">
      <c r="C24" s="8" t="s">
        <v>122</v>
      </c>
      <c r="D24" s="23" t="s">
        <v>119</v>
      </c>
      <c r="E24" s="481" t="s">
        <v>543</v>
      </c>
      <c r="F24" s="482" t="s">
        <v>35</v>
      </c>
      <c r="G24" s="451" t="s">
        <v>544</v>
      </c>
      <c r="H24" s="452"/>
    </row>
    <row r="25" spans="3:8">
      <c r="C25" s="3" t="s">
        <v>120</v>
      </c>
      <c r="D25" s="23" t="s">
        <v>119</v>
      </c>
      <c r="E25" s="24" t="s">
        <v>73</v>
      </c>
      <c r="F25" s="25" t="s">
        <v>35</v>
      </c>
      <c r="G25" s="9"/>
      <c r="H25" s="8" t="s">
        <v>108</v>
      </c>
    </row>
    <row r="26" spans="3:8">
      <c r="C26" s="3" t="s">
        <v>43</v>
      </c>
      <c r="D26" s="23" t="s">
        <v>119</v>
      </c>
      <c r="E26" s="24" t="s">
        <v>73</v>
      </c>
      <c r="F26" s="25" t="s">
        <v>35</v>
      </c>
      <c r="G26" s="9"/>
      <c r="H26" s="8" t="s">
        <v>108</v>
      </c>
    </row>
    <row r="27" spans="3:8">
      <c r="C27" s="3" t="s">
        <v>545</v>
      </c>
      <c r="D27" s="23" t="s">
        <v>119</v>
      </c>
      <c r="E27" s="481" t="s">
        <v>98</v>
      </c>
      <c r="F27" s="482"/>
      <c r="G27" s="474" t="s">
        <v>108</v>
      </c>
      <c r="H27" s="475"/>
    </row>
    <row r="28" spans="3:8" ht="30">
      <c r="C28" s="3" t="s">
        <v>169</v>
      </c>
      <c r="D28" s="23"/>
      <c r="E28" s="25" t="s">
        <v>35</v>
      </c>
      <c r="F28" s="24" t="s">
        <v>118</v>
      </c>
      <c r="G28" s="50"/>
      <c r="H28" s="51"/>
    </row>
    <row r="29" spans="3:8" ht="45">
      <c r="C29" s="3" t="s">
        <v>170</v>
      </c>
      <c r="D29" s="23" t="s">
        <v>119</v>
      </c>
      <c r="E29" s="24" t="s">
        <v>73</v>
      </c>
      <c r="F29" s="24" t="s">
        <v>123</v>
      </c>
      <c r="G29" s="9"/>
      <c r="H29" s="9"/>
    </row>
    <row r="30" spans="3:8" hidden="1">
      <c r="C30" s="26" t="s">
        <v>44</v>
      </c>
      <c r="D30" s="23" t="s">
        <v>119</v>
      </c>
      <c r="E30" s="28" t="s">
        <v>73</v>
      </c>
      <c r="F30" s="29" t="s">
        <v>35</v>
      </c>
      <c r="G30" s="33"/>
      <c r="H30" s="33"/>
    </row>
    <row r="31" spans="3:8" hidden="1">
      <c r="C31" s="26" t="s">
        <v>45</v>
      </c>
      <c r="D31" s="23" t="s">
        <v>119</v>
      </c>
      <c r="E31" s="493" t="s">
        <v>98</v>
      </c>
      <c r="F31" s="494"/>
      <c r="G31" s="33"/>
      <c r="H31" s="33"/>
    </row>
    <row r="32" spans="3:8" hidden="1">
      <c r="C32" s="26" t="s">
        <v>46</v>
      </c>
      <c r="D32" s="23" t="s">
        <v>119</v>
      </c>
      <c r="E32" s="485" t="s">
        <v>97</v>
      </c>
      <c r="F32" s="486"/>
      <c r="G32" s="33"/>
      <c r="H32" s="33"/>
    </row>
    <row r="33" spans="3:10" ht="25.5" hidden="1" customHeight="1">
      <c r="C33" s="26" t="s">
        <v>47</v>
      </c>
      <c r="D33" s="23" t="s">
        <v>119</v>
      </c>
      <c r="E33" s="30" t="s">
        <v>96</v>
      </c>
      <c r="F33" s="29" t="s">
        <v>35</v>
      </c>
      <c r="G33" s="33"/>
      <c r="H33" s="33"/>
    </row>
    <row r="34" spans="3:10" ht="26.25" hidden="1" customHeight="1">
      <c r="C34" s="26" t="s">
        <v>48</v>
      </c>
      <c r="D34" s="23" t="s">
        <v>119</v>
      </c>
      <c r="E34" s="30" t="s">
        <v>96</v>
      </c>
      <c r="F34" s="29" t="s">
        <v>35</v>
      </c>
      <c r="G34" s="33"/>
      <c r="H34" s="33"/>
    </row>
    <row r="35" spans="3:10">
      <c r="C35" s="19" t="s">
        <v>99</v>
      </c>
      <c r="D35" s="23" t="s">
        <v>171</v>
      </c>
      <c r="E35" s="487" t="s">
        <v>109</v>
      </c>
      <c r="F35" s="488"/>
      <c r="G35" s="451" t="s">
        <v>110</v>
      </c>
      <c r="H35" s="452"/>
    </row>
    <row r="36" spans="3:10">
      <c r="C36" s="19" t="s">
        <v>100</v>
      </c>
      <c r="D36" s="23" t="s">
        <v>119</v>
      </c>
      <c r="E36" s="489" t="s">
        <v>35</v>
      </c>
      <c r="F36" s="490"/>
      <c r="G36" s="474" t="s">
        <v>108</v>
      </c>
      <c r="H36" s="475"/>
    </row>
    <row r="37" spans="3:10">
      <c r="C37" s="17" t="s">
        <v>105</v>
      </c>
      <c r="D37" s="20"/>
      <c r="E37" s="481" t="s">
        <v>98</v>
      </c>
      <c r="F37" s="482"/>
      <c r="G37" s="474" t="s">
        <v>108</v>
      </c>
      <c r="H37" s="475"/>
    </row>
    <row r="38" spans="3:10">
      <c r="C38" s="17" t="s">
        <v>106</v>
      </c>
      <c r="D38" s="20"/>
      <c r="E38" s="483" t="s">
        <v>71</v>
      </c>
      <c r="F38" s="484"/>
      <c r="G38" s="9"/>
      <c r="H38" s="9"/>
    </row>
    <row r="39" spans="3:10">
      <c r="C39" s="18" t="s">
        <v>107</v>
      </c>
      <c r="D39" s="20"/>
      <c r="E39" s="479" t="s">
        <v>546</v>
      </c>
      <c r="F39" s="480"/>
      <c r="G39" s="474" t="s">
        <v>108</v>
      </c>
      <c r="H39" s="475"/>
    </row>
    <row r="40" spans="3:10">
      <c r="C40" s="22"/>
      <c r="D40"/>
    </row>
    <row r="42" spans="3:10">
      <c r="C42" s="7" t="s">
        <v>39</v>
      </c>
      <c r="E42" s="476" t="s">
        <v>18</v>
      </c>
      <c r="F42" s="476"/>
      <c r="G42" s="476" t="s">
        <v>66</v>
      </c>
      <c r="H42" s="476"/>
    </row>
    <row r="43" spans="3:10">
      <c r="C43" s="48" t="s">
        <v>13</v>
      </c>
      <c r="D43" s="48" t="s">
        <v>15</v>
      </c>
      <c r="E43" s="53" t="s">
        <v>69</v>
      </c>
      <c r="F43" s="53" t="s">
        <v>70</v>
      </c>
      <c r="G43" s="53" t="s">
        <v>69</v>
      </c>
      <c r="H43" s="53" t="s">
        <v>70</v>
      </c>
    </row>
    <row r="44" spans="3:10" ht="45">
      <c r="C44" s="8" t="s">
        <v>134</v>
      </c>
      <c r="D44" s="8"/>
      <c r="E44" s="24" t="s">
        <v>133</v>
      </c>
      <c r="F44" s="24" t="s">
        <v>117</v>
      </c>
      <c r="G44" s="9"/>
      <c r="H44" s="9"/>
    </row>
    <row r="45" spans="3:10" ht="30">
      <c r="C45" s="8" t="s">
        <v>14</v>
      </c>
      <c r="D45" s="12" t="s">
        <v>16</v>
      </c>
      <c r="E45" s="24" t="s">
        <v>135</v>
      </c>
      <c r="F45" s="24" t="s">
        <v>117</v>
      </c>
      <c r="G45" s="3"/>
      <c r="H45" s="3"/>
      <c r="I45" s="11"/>
      <c r="J45" s="11"/>
    </row>
    <row r="46" spans="3:10" ht="55.95" customHeight="1">
      <c r="C46" s="8" t="s">
        <v>34</v>
      </c>
      <c r="D46" s="12" t="s">
        <v>16</v>
      </c>
      <c r="E46" s="61" t="s">
        <v>117</v>
      </c>
      <c r="F46" s="24" t="s">
        <v>117</v>
      </c>
      <c r="G46" s="3" t="s">
        <v>180</v>
      </c>
      <c r="H46" s="21"/>
    </row>
    <row r="47" spans="3:10">
      <c r="C47" s="8" t="s">
        <v>36</v>
      </c>
      <c r="D47" s="12" t="s">
        <v>16</v>
      </c>
      <c r="E47" s="459" t="s">
        <v>101</v>
      </c>
      <c r="F47" s="459"/>
      <c r="G47" s="9"/>
      <c r="H47" s="9"/>
    </row>
    <row r="48" spans="3:10" ht="35.549999999999997" customHeight="1">
      <c r="C48" s="8" t="s">
        <v>65</v>
      </c>
      <c r="D48" s="8"/>
      <c r="E48" s="477" t="s">
        <v>35</v>
      </c>
      <c r="F48" s="478"/>
      <c r="G48" s="451"/>
      <c r="H48" s="452"/>
    </row>
    <row r="49" spans="3:10" ht="72.75" customHeight="1">
      <c r="C49" s="8" t="s">
        <v>12</v>
      </c>
      <c r="D49" s="8" t="s">
        <v>16</v>
      </c>
      <c r="E49" s="460" t="s">
        <v>111</v>
      </c>
      <c r="F49" s="460"/>
      <c r="G49" s="54"/>
      <c r="H49" s="55"/>
      <c r="I49" s="11"/>
      <c r="J49" s="11"/>
    </row>
    <row r="50" spans="3:10" ht="49.05" customHeight="1">
      <c r="C50" s="8" t="s">
        <v>17</v>
      </c>
      <c r="D50" s="9" t="s">
        <v>23</v>
      </c>
      <c r="E50" s="460" t="s">
        <v>111</v>
      </c>
      <c r="F50" s="460"/>
      <c r="G50" s="56"/>
      <c r="H50" s="57"/>
    </row>
    <row r="51" spans="3:10" ht="68.400000000000006" customHeight="1">
      <c r="C51" s="8" t="s">
        <v>22</v>
      </c>
      <c r="D51" s="9" t="s">
        <v>16</v>
      </c>
      <c r="E51" s="473" t="s">
        <v>184</v>
      </c>
      <c r="F51" s="472" t="s">
        <v>27</v>
      </c>
      <c r="G51" s="453" t="s">
        <v>185</v>
      </c>
      <c r="H51" s="454"/>
    </row>
    <row r="52" spans="3:10" ht="35.25" customHeight="1">
      <c r="C52" s="8" t="s">
        <v>21</v>
      </c>
      <c r="D52" s="9" t="s">
        <v>16</v>
      </c>
      <c r="E52" s="473" t="s">
        <v>181</v>
      </c>
      <c r="F52" s="472" t="s">
        <v>27</v>
      </c>
      <c r="G52" s="455"/>
      <c r="H52" s="456"/>
    </row>
    <row r="53" spans="3:10" ht="42.75" customHeight="1">
      <c r="C53" s="8" t="s">
        <v>20</v>
      </c>
      <c r="D53" s="9" t="s">
        <v>23</v>
      </c>
      <c r="E53" s="473" t="s">
        <v>183</v>
      </c>
      <c r="F53" s="472" t="s">
        <v>27</v>
      </c>
      <c r="G53" s="455"/>
      <c r="H53" s="456"/>
    </row>
    <row r="54" spans="3:10" ht="38.25" customHeight="1">
      <c r="C54" s="8" t="s">
        <v>24</v>
      </c>
      <c r="D54" s="9" t="s">
        <v>23</v>
      </c>
      <c r="E54" s="471" t="s">
        <v>182</v>
      </c>
      <c r="F54" s="472" t="s">
        <v>27</v>
      </c>
      <c r="G54" s="457"/>
      <c r="H54" s="458"/>
    </row>
    <row r="55" spans="3:10" ht="24" customHeight="1">
      <c r="C55" s="8" t="s">
        <v>26</v>
      </c>
      <c r="D55" s="9" t="s">
        <v>23</v>
      </c>
      <c r="E55" s="469" t="s">
        <v>104</v>
      </c>
      <c r="F55" s="470"/>
      <c r="G55" s="9"/>
      <c r="H55" s="9"/>
    </row>
    <row r="56" spans="3:10">
      <c r="C56" s="8" t="s">
        <v>136</v>
      </c>
      <c r="D56" s="9" t="s">
        <v>16</v>
      </c>
      <c r="E56" s="469" t="s">
        <v>2</v>
      </c>
      <c r="F56" s="470"/>
      <c r="G56" s="9"/>
      <c r="H56" s="9"/>
    </row>
    <row r="57" spans="3:10">
      <c r="C57" s="8" t="s">
        <v>137</v>
      </c>
      <c r="D57" s="9" t="s">
        <v>16</v>
      </c>
      <c r="E57" s="469" t="s">
        <v>2</v>
      </c>
      <c r="F57" s="470"/>
      <c r="G57" s="9"/>
      <c r="H57" s="9"/>
    </row>
    <row r="58" spans="3:10" ht="45" customHeight="1">
      <c r="C58" s="8" t="s">
        <v>25</v>
      </c>
      <c r="D58" s="9" t="s">
        <v>16</v>
      </c>
      <c r="E58" s="459" t="s">
        <v>111</v>
      </c>
      <c r="F58" s="459"/>
      <c r="G58" s="9"/>
      <c r="H58" s="9"/>
    </row>
    <row r="59" spans="3:10">
      <c r="C59" s="8" t="s">
        <v>37</v>
      </c>
      <c r="D59" s="8"/>
      <c r="E59" s="465" t="s">
        <v>113</v>
      </c>
      <c r="F59" s="466"/>
      <c r="G59" s="461" t="s">
        <v>112</v>
      </c>
      <c r="H59" s="462"/>
    </row>
    <row r="60" spans="3:10">
      <c r="C60" s="8" t="s">
        <v>38</v>
      </c>
      <c r="D60" s="8"/>
      <c r="E60" s="467"/>
      <c r="F60" s="468"/>
      <c r="G60" s="463"/>
      <c r="H60" s="464"/>
    </row>
    <row r="74" spans="3:4">
      <c r="C74"/>
      <c r="D74"/>
    </row>
  </sheetData>
  <mergeCells count="37">
    <mergeCell ref="C3:F3"/>
    <mergeCell ref="E24:F24"/>
    <mergeCell ref="G24:H24"/>
    <mergeCell ref="E37:F37"/>
    <mergeCell ref="E38:F38"/>
    <mergeCell ref="E32:F32"/>
    <mergeCell ref="E35:F35"/>
    <mergeCell ref="E36:F36"/>
    <mergeCell ref="E20:F20"/>
    <mergeCell ref="E22:F22"/>
    <mergeCell ref="E31:F31"/>
    <mergeCell ref="E27:F27"/>
    <mergeCell ref="G20:H20"/>
    <mergeCell ref="G27:H27"/>
    <mergeCell ref="G36:H36"/>
    <mergeCell ref="G37:H37"/>
    <mergeCell ref="G48:H48"/>
    <mergeCell ref="E48:F48"/>
    <mergeCell ref="E42:F42"/>
    <mergeCell ref="E39:F39"/>
    <mergeCell ref="E47:F47"/>
    <mergeCell ref="G35:H35"/>
    <mergeCell ref="G51:H54"/>
    <mergeCell ref="E58:F58"/>
    <mergeCell ref="E49:F49"/>
    <mergeCell ref="G59:H60"/>
    <mergeCell ref="E59:F60"/>
    <mergeCell ref="E55:F55"/>
    <mergeCell ref="E56:F56"/>
    <mergeCell ref="E57:F57"/>
    <mergeCell ref="E54:F54"/>
    <mergeCell ref="E51:F51"/>
    <mergeCell ref="E52:F52"/>
    <mergeCell ref="E53:F53"/>
    <mergeCell ref="G39:H39"/>
    <mergeCell ref="E50:F50"/>
    <mergeCell ref="G42:H42"/>
  </mergeCells>
  <phoneticPr fontId="104" type="noConversion"/>
  <hyperlinks>
    <hyperlink ref="D13" r:id="rId1" location=":~:text=Between%202005%20and%202021%2C%20the,to%200.39%20mt%20per%20megawatthour" xr:uid="{04258625-42A7-4E28-BE0A-CDD028638A77}"/>
    <hyperlink ref="D14" r:id="rId2" xr:uid="{0111BB39-3EEB-4309-817A-738F81FCAE1E}"/>
    <hyperlink ref="D12" r:id="rId3" location="sales" xr:uid="{DFDB7F60-2015-4DD1-8A09-5BC16ED0D9F2}"/>
    <hyperlink ref="D15" r:id="rId4" xr:uid="{E44F807C-3DA9-433F-8693-96B7BBAEC3DD}"/>
  </hyperlinks>
  <pageMargins left="0.7" right="0.7" top="0.75" bottom="0.75" header="0.3" footer="0.3"/>
  <pageSetup orientation="portrait"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 Me</vt:lpstr>
      <vt:lpstr>Research Findings</vt:lpstr>
      <vt:lpstr>Calc - Pump Energy Consumption</vt:lpstr>
      <vt:lpstr>Calc - Pump Energy Savings </vt:lpstr>
      <vt:lpstr>Calc - Piping </vt:lpstr>
      <vt:lpstr>Research - Pumps</vt:lpstr>
      <vt:lpstr>Research - Pipes</vt:lpstr>
      <vt:lpstr>Piping Health Benefits</vt:lpstr>
      <vt:lpstr>Summary of Approach</vt:lpstr>
      <vt:lpstr>Research -Water Infrastructure</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Cory Luker</dc:creator>
  <cp:lastModifiedBy>Pete Gaydon</cp:lastModifiedBy>
  <cp:lastPrinted>2023-02-14T00:30:05Z</cp:lastPrinted>
  <dcterms:created xsi:type="dcterms:W3CDTF">2015-08-31T14:19:54Z</dcterms:created>
  <dcterms:modified xsi:type="dcterms:W3CDTF">2023-09-14T14:57:31Z</dcterms:modified>
</cp:coreProperties>
</file>